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0 season misc analyses\TOC\"/>
    </mc:Choice>
  </mc:AlternateContent>
  <bookViews>
    <workbookView xWindow="0" yWindow="0" windowWidth="17870" windowHeight="17250"/>
  </bookViews>
  <sheets>
    <sheet name="data for export" sheetId="15" r:id="rId1"/>
    <sheet name="notes" sheetId="9" r:id="rId2"/>
    <sheet name="BRN31aug20" sheetId="10" r:id="rId3"/>
    <sheet name="BRN01sep20" sheetId="8" r:id="rId4"/>
    <sheet name="BRN02sep20" sheetId="11" r:id="rId5"/>
    <sheet name="BRN03sep20" sheetId="12" r:id="rId6"/>
    <sheet name="BRN04sep20" sheetId="13" r:id="rId7"/>
    <sheet name="overlayed cal" sheetId="14" r:id="rId8"/>
  </sheets>
  <calcPr calcId="191029"/>
</workbook>
</file>

<file path=xl/calcChain.xml><?xml version="1.0" encoding="utf-8"?>
<calcChain xmlns="http://schemas.openxmlformats.org/spreadsheetml/2006/main">
  <c r="I8" i="13" l="1"/>
  <c r="H8" i="13"/>
  <c r="G8" i="13"/>
  <c r="F8" i="13"/>
  <c r="E8" i="13"/>
  <c r="D8" i="13"/>
  <c r="I7" i="13"/>
  <c r="H7" i="13"/>
  <c r="G7" i="13"/>
  <c r="F7" i="13"/>
  <c r="E7" i="13"/>
  <c r="D7" i="13"/>
  <c r="I6" i="13"/>
  <c r="H6" i="13"/>
  <c r="G6" i="13"/>
  <c r="F6" i="13"/>
  <c r="E6" i="13"/>
  <c r="D6" i="13"/>
  <c r="I5" i="13"/>
  <c r="H5" i="13"/>
  <c r="G5" i="13"/>
  <c r="F5" i="13"/>
  <c r="E5" i="13"/>
  <c r="D5" i="13"/>
  <c r="I4" i="13"/>
  <c r="H4" i="13"/>
  <c r="G4" i="13"/>
  <c r="F4" i="13"/>
  <c r="E4" i="13"/>
  <c r="D4" i="13"/>
  <c r="I3" i="13"/>
  <c r="G3" i="13"/>
  <c r="E3" i="13"/>
  <c r="I2" i="13"/>
  <c r="G2" i="13"/>
  <c r="E2" i="13"/>
  <c r="G9" i="13" l="1"/>
  <c r="G11" i="13"/>
  <c r="I9" i="13"/>
  <c r="G10" i="13"/>
  <c r="E9" i="13"/>
  <c r="E10" i="13"/>
  <c r="I10" i="13"/>
  <c r="E11" i="13"/>
  <c r="I11" i="13"/>
  <c r="I8" i="12"/>
  <c r="H8" i="12"/>
  <c r="G8" i="12"/>
  <c r="F8" i="12"/>
  <c r="E8" i="12"/>
  <c r="D8" i="12"/>
  <c r="I7" i="12"/>
  <c r="H7" i="12"/>
  <c r="G7" i="12"/>
  <c r="F7" i="12"/>
  <c r="E7" i="12"/>
  <c r="D7" i="12"/>
  <c r="I6" i="12"/>
  <c r="H6" i="12"/>
  <c r="G6" i="12"/>
  <c r="F6" i="12"/>
  <c r="E6" i="12"/>
  <c r="D6" i="12"/>
  <c r="I5" i="12"/>
  <c r="H5" i="12"/>
  <c r="G5" i="12"/>
  <c r="F5" i="12"/>
  <c r="E5" i="12"/>
  <c r="D5" i="12"/>
  <c r="I4" i="12"/>
  <c r="H4" i="12"/>
  <c r="G4" i="12"/>
  <c r="F4" i="12"/>
  <c r="E4" i="12"/>
  <c r="D4" i="12"/>
  <c r="I3" i="12"/>
  <c r="G3" i="12"/>
  <c r="E3" i="12"/>
  <c r="I2" i="12"/>
  <c r="G2" i="12"/>
  <c r="E2" i="12"/>
  <c r="AD118" i="13" l="1"/>
  <c r="AD116" i="13"/>
  <c r="AD121" i="13"/>
  <c r="AD120" i="13"/>
  <c r="AD119" i="13"/>
  <c r="AD117" i="13"/>
  <c r="AD123" i="13"/>
  <c r="AD122" i="13"/>
  <c r="AD124" i="13"/>
  <c r="AE121" i="13"/>
  <c r="AE120" i="13"/>
  <c r="AE119" i="13"/>
  <c r="AF119" i="13" s="1"/>
  <c r="AE117" i="13"/>
  <c r="AE123" i="13"/>
  <c r="AE122" i="13"/>
  <c r="AE116" i="13"/>
  <c r="AF116" i="13" s="1"/>
  <c r="AE124" i="13"/>
  <c r="AF124" i="13" s="1"/>
  <c r="AE118" i="13"/>
  <c r="AF118" i="13" s="1"/>
  <c r="AE56" i="13"/>
  <c r="AG124" i="13"/>
  <c r="AG123" i="13"/>
  <c r="AG119" i="13"/>
  <c r="AG118" i="13"/>
  <c r="AG117" i="13"/>
  <c r="AG116" i="13"/>
  <c r="AG122" i="13"/>
  <c r="AG121" i="13"/>
  <c r="AG120" i="13"/>
  <c r="AE83" i="13"/>
  <c r="AE78" i="13"/>
  <c r="AE49" i="13"/>
  <c r="AE28" i="13"/>
  <c r="AE29" i="13"/>
  <c r="AE54" i="13"/>
  <c r="AE98" i="13"/>
  <c r="AE52" i="13"/>
  <c r="AE114" i="13"/>
  <c r="AE45" i="13"/>
  <c r="AE76" i="13"/>
  <c r="AE97" i="13"/>
  <c r="AE85" i="13"/>
  <c r="AE42" i="13"/>
  <c r="AE44" i="13"/>
  <c r="AE112" i="13"/>
  <c r="AE67" i="13"/>
  <c r="AE92" i="13"/>
  <c r="AE20" i="13"/>
  <c r="AN20" i="13" s="1"/>
  <c r="AE72" i="13"/>
  <c r="AE102" i="13"/>
  <c r="AE58" i="13"/>
  <c r="AE25" i="13"/>
  <c r="AN25" i="13" s="1"/>
  <c r="AE69" i="13"/>
  <c r="AE81" i="13"/>
  <c r="AE41" i="13"/>
  <c r="AE71" i="13"/>
  <c r="AE18" i="13"/>
  <c r="AE27" i="13"/>
  <c r="AE60" i="13"/>
  <c r="AE73" i="13"/>
  <c r="AN73" i="13" s="1"/>
  <c r="AE61" i="13"/>
  <c r="AE19" i="13"/>
  <c r="AE89" i="13"/>
  <c r="AE80" i="13"/>
  <c r="AE115" i="13"/>
  <c r="AE111" i="13"/>
  <c r="AE104" i="13"/>
  <c r="AE70" i="13"/>
  <c r="AE21" i="13"/>
  <c r="AE30" i="13"/>
  <c r="AE77" i="13"/>
  <c r="AE100" i="13"/>
  <c r="AE86" i="13"/>
  <c r="AE31" i="13"/>
  <c r="AE75" i="13"/>
  <c r="AE94" i="13"/>
  <c r="AD111" i="13"/>
  <c r="AD105" i="13"/>
  <c r="AD95" i="13"/>
  <c r="AD91" i="13"/>
  <c r="AD83" i="13"/>
  <c r="AD74" i="13"/>
  <c r="AD115" i="13"/>
  <c r="AD104" i="13"/>
  <c r="AD97" i="13"/>
  <c r="AF97" i="13" s="1"/>
  <c r="AD90" i="13"/>
  <c r="AD87" i="13"/>
  <c r="AD77" i="13"/>
  <c r="AD73" i="13"/>
  <c r="AD71" i="13"/>
  <c r="AD69" i="13"/>
  <c r="AD67" i="13"/>
  <c r="AF67" i="13" s="1"/>
  <c r="AD64" i="13"/>
  <c r="AD61" i="13"/>
  <c r="AD59" i="13"/>
  <c r="AD57" i="13"/>
  <c r="AD55" i="13"/>
  <c r="AD53" i="13"/>
  <c r="AD51" i="13"/>
  <c r="AD49" i="13"/>
  <c r="AD47" i="13"/>
  <c r="AD45" i="13"/>
  <c r="AD43" i="13"/>
  <c r="AD41" i="13"/>
  <c r="AD114" i="13"/>
  <c r="AF114" i="13" s="1"/>
  <c r="AD112" i="13"/>
  <c r="AD108" i="13"/>
  <c r="AD98" i="13"/>
  <c r="AD93" i="13"/>
  <c r="AD84" i="13"/>
  <c r="AD79" i="13"/>
  <c r="AD75" i="13"/>
  <c r="AD113" i="13"/>
  <c r="AD92" i="13"/>
  <c r="AD70" i="13"/>
  <c r="AD62" i="13"/>
  <c r="AD52" i="13"/>
  <c r="AD42" i="13"/>
  <c r="AD38" i="13"/>
  <c r="AD33" i="13"/>
  <c r="AD19" i="13"/>
  <c r="AD56" i="13"/>
  <c r="AD31" i="13"/>
  <c r="AD85" i="13"/>
  <c r="AD78" i="13"/>
  <c r="AF78" i="13" s="1"/>
  <c r="AD68" i="13"/>
  <c r="AD50" i="13"/>
  <c r="AD40" i="13"/>
  <c r="AD86" i="13"/>
  <c r="AD72" i="13"/>
  <c r="AD44" i="13"/>
  <c r="AD37" i="13"/>
  <c r="AD109" i="13"/>
  <c r="AD106" i="13"/>
  <c r="AD103" i="13"/>
  <c r="AD100" i="13"/>
  <c r="AD94" i="13"/>
  <c r="AD35" i="13"/>
  <c r="AD29" i="13"/>
  <c r="AD102" i="13"/>
  <c r="AD99" i="13"/>
  <c r="AD96" i="13"/>
  <c r="AD82" i="13"/>
  <c r="AD60" i="13"/>
  <c r="AD39" i="13"/>
  <c r="AD34" i="13"/>
  <c r="AD32" i="13"/>
  <c r="AD30" i="13"/>
  <c r="AD28" i="13"/>
  <c r="AF28" i="13" s="1"/>
  <c r="AD27" i="13"/>
  <c r="AI27" i="13" s="1"/>
  <c r="AD26" i="13"/>
  <c r="AI26" i="13" s="1"/>
  <c r="AD25" i="13"/>
  <c r="AI25" i="13" s="1"/>
  <c r="AD24" i="13"/>
  <c r="AI24" i="13" s="1"/>
  <c r="AD23" i="13"/>
  <c r="AI23" i="13" s="1"/>
  <c r="AD22" i="13"/>
  <c r="AI22" i="13" s="1"/>
  <c r="AD21" i="13"/>
  <c r="AI21" i="13" s="1"/>
  <c r="AD20" i="13"/>
  <c r="AI20" i="13" s="1"/>
  <c r="AD18" i="13"/>
  <c r="AD101" i="13"/>
  <c r="AD81" i="13"/>
  <c r="AD66" i="13"/>
  <c r="AD58" i="13"/>
  <c r="AD48" i="13"/>
  <c r="AD110" i="13"/>
  <c r="AD76" i="13"/>
  <c r="AD63" i="13"/>
  <c r="AD54" i="13"/>
  <c r="AD107" i="13"/>
  <c r="AD88" i="13"/>
  <c r="AD36" i="13"/>
  <c r="AD89" i="13"/>
  <c r="AD80" i="13"/>
  <c r="AD65" i="13"/>
  <c r="AD46" i="13"/>
  <c r="AD17" i="13"/>
  <c r="AE91" i="13"/>
  <c r="AG115" i="13"/>
  <c r="AG113" i="13"/>
  <c r="AG112" i="13"/>
  <c r="AG110" i="13"/>
  <c r="AG114" i="13"/>
  <c r="AG109" i="13"/>
  <c r="AG107" i="13"/>
  <c r="AG105" i="13"/>
  <c r="AG103" i="13"/>
  <c r="AG101" i="13"/>
  <c r="AG99" i="13"/>
  <c r="AG97" i="13"/>
  <c r="AG95" i="13"/>
  <c r="AG87" i="13"/>
  <c r="AG82" i="13"/>
  <c r="AG77" i="13"/>
  <c r="AG71" i="13"/>
  <c r="AG69" i="13"/>
  <c r="AG67" i="13"/>
  <c r="AG64" i="13"/>
  <c r="AG61" i="13"/>
  <c r="AG59" i="13"/>
  <c r="AG57" i="13"/>
  <c r="AG55" i="13"/>
  <c r="AG53" i="13"/>
  <c r="AG51" i="13"/>
  <c r="AG49" i="13"/>
  <c r="AG47" i="13"/>
  <c r="AG45" i="13"/>
  <c r="AG43" i="13"/>
  <c r="AG41" i="13"/>
  <c r="AG39" i="13"/>
  <c r="AG37" i="13"/>
  <c r="AG35" i="13"/>
  <c r="AG102" i="13"/>
  <c r="AG81" i="13"/>
  <c r="AG106" i="13"/>
  <c r="AG96" i="13"/>
  <c r="AG89" i="13"/>
  <c r="AG86" i="13"/>
  <c r="AG76" i="13"/>
  <c r="AG72" i="13"/>
  <c r="AG70" i="13"/>
  <c r="AG68" i="13"/>
  <c r="AG66" i="13"/>
  <c r="AG65" i="13"/>
  <c r="AG63" i="13"/>
  <c r="AG62" i="13"/>
  <c r="AG60" i="13"/>
  <c r="AG58" i="13"/>
  <c r="AG56" i="13"/>
  <c r="AG54" i="13"/>
  <c r="AG52" i="13"/>
  <c r="AG50" i="13"/>
  <c r="AG48" i="13"/>
  <c r="AG46" i="13"/>
  <c r="AG44" i="13"/>
  <c r="AG42" i="13"/>
  <c r="AG40" i="13"/>
  <c r="AG85" i="13"/>
  <c r="AG80" i="13"/>
  <c r="AG78" i="13"/>
  <c r="AG100" i="13"/>
  <c r="AG73" i="13"/>
  <c r="AG34" i="13"/>
  <c r="AG32" i="13"/>
  <c r="AG30" i="13"/>
  <c r="AG28" i="13"/>
  <c r="AG27" i="13"/>
  <c r="AX27" i="13" s="1"/>
  <c r="AG26" i="13"/>
  <c r="AX26" i="13" s="1"/>
  <c r="AG25" i="13"/>
  <c r="AX25" i="13" s="1"/>
  <c r="AG24" i="13"/>
  <c r="AX24" i="13" s="1"/>
  <c r="AG23" i="13"/>
  <c r="AX23" i="13" s="1"/>
  <c r="AG22" i="13"/>
  <c r="AX22" i="13" s="1"/>
  <c r="AG21" i="13"/>
  <c r="AX21" i="13" s="1"/>
  <c r="AG20" i="13"/>
  <c r="AX20" i="13" s="1"/>
  <c r="AG18" i="13"/>
  <c r="AG94" i="13"/>
  <c r="AG84" i="13"/>
  <c r="AG111" i="13"/>
  <c r="AG91" i="13"/>
  <c r="AG83" i="13"/>
  <c r="AG36" i="13"/>
  <c r="AG108" i="13"/>
  <c r="AG93" i="13"/>
  <c r="AG88" i="13"/>
  <c r="AG38" i="13"/>
  <c r="AG74" i="13"/>
  <c r="AG104" i="13"/>
  <c r="AG98" i="13"/>
  <c r="AG92" i="13"/>
  <c r="AG90" i="13"/>
  <c r="AG79" i="13"/>
  <c r="AG75" i="13"/>
  <c r="AG33" i="13"/>
  <c r="AG31" i="13"/>
  <c r="AG29" i="13"/>
  <c r="AG19" i="13"/>
  <c r="AG17" i="13"/>
  <c r="AE36" i="13"/>
  <c r="AE95" i="13"/>
  <c r="AE90" i="13"/>
  <c r="AE105" i="13"/>
  <c r="AE22" i="13"/>
  <c r="AE32" i="13"/>
  <c r="AE82" i="13"/>
  <c r="AE103" i="13"/>
  <c r="AE87" i="13"/>
  <c r="AE33" i="13"/>
  <c r="AE79" i="13"/>
  <c r="AE99" i="13"/>
  <c r="AF42" i="13"/>
  <c r="AE88" i="13"/>
  <c r="AE57" i="13"/>
  <c r="AE47" i="13"/>
  <c r="AE101" i="13"/>
  <c r="AE43" i="13"/>
  <c r="AE40" i="13"/>
  <c r="AE23" i="13"/>
  <c r="AE34" i="13"/>
  <c r="AF34" i="13" s="1"/>
  <c r="AE96" i="13"/>
  <c r="AF96" i="13" s="1"/>
  <c r="AE106" i="13"/>
  <c r="AE74" i="13"/>
  <c r="AF74" i="13" s="1"/>
  <c r="AE35" i="13"/>
  <c r="AE84" i="13"/>
  <c r="AF84" i="13" s="1"/>
  <c r="AE109" i="13"/>
  <c r="AE68" i="13"/>
  <c r="AE48" i="13"/>
  <c r="AE107" i="13"/>
  <c r="AE53" i="13"/>
  <c r="AE50" i="13"/>
  <c r="AE24" i="13"/>
  <c r="AE39" i="13"/>
  <c r="AE64" i="13"/>
  <c r="AE37" i="13"/>
  <c r="AE46" i="13"/>
  <c r="AE93" i="13"/>
  <c r="AF93" i="13" s="1"/>
  <c r="AE110" i="13"/>
  <c r="AE62" i="13"/>
  <c r="AE66" i="13"/>
  <c r="AE38" i="13"/>
  <c r="AE63" i="13"/>
  <c r="AE26" i="13"/>
  <c r="AE59" i="13"/>
  <c r="AE55" i="13"/>
  <c r="AF55" i="13" s="1"/>
  <c r="AE51" i="13"/>
  <c r="AE17" i="13"/>
  <c r="AE65" i="13"/>
  <c r="AE108" i="13"/>
  <c r="AE113" i="13"/>
  <c r="E9" i="12"/>
  <c r="E11" i="12"/>
  <c r="G9" i="12"/>
  <c r="G11" i="12"/>
  <c r="G10" i="12"/>
  <c r="I10" i="12"/>
  <c r="I9" i="12"/>
  <c r="I11" i="12"/>
  <c r="E10" i="12"/>
  <c r="I8" i="11"/>
  <c r="H8" i="11"/>
  <c r="G8" i="11"/>
  <c r="F8" i="11"/>
  <c r="E8" i="11"/>
  <c r="D8" i="11"/>
  <c r="I7" i="11"/>
  <c r="H7" i="11"/>
  <c r="G7" i="11"/>
  <c r="F7" i="11"/>
  <c r="E7" i="11"/>
  <c r="D7" i="11"/>
  <c r="I6" i="11"/>
  <c r="H6" i="11"/>
  <c r="G6" i="11"/>
  <c r="F6" i="11"/>
  <c r="E6" i="11"/>
  <c r="D6" i="11"/>
  <c r="I5" i="11"/>
  <c r="H5" i="11"/>
  <c r="G5" i="11"/>
  <c r="F5" i="11"/>
  <c r="E5" i="11"/>
  <c r="D5" i="11"/>
  <c r="I4" i="11"/>
  <c r="H4" i="11"/>
  <c r="G4" i="11"/>
  <c r="F4" i="11"/>
  <c r="E4" i="11"/>
  <c r="D4" i="11"/>
  <c r="I3" i="11"/>
  <c r="G3" i="11"/>
  <c r="E3" i="11"/>
  <c r="I2" i="11"/>
  <c r="G2" i="11"/>
  <c r="E2" i="11"/>
  <c r="E11" i="11" s="1"/>
  <c r="BF117" i="13" l="1"/>
  <c r="AY117" i="13"/>
  <c r="AJ120" i="13"/>
  <c r="AI120" i="13"/>
  <c r="BC120" i="13"/>
  <c r="AF122" i="13"/>
  <c r="BD120" i="13"/>
  <c r="AN120" i="13"/>
  <c r="AO120" i="13"/>
  <c r="AF120" i="13"/>
  <c r="AO123" i="13"/>
  <c r="BD123" i="13"/>
  <c r="AF123" i="13"/>
  <c r="AF121" i="13"/>
  <c r="BC117" i="13"/>
  <c r="AJ117" i="13"/>
  <c r="AY120" i="13"/>
  <c r="AX120" i="13"/>
  <c r="BF120" i="13"/>
  <c r="AJ123" i="13"/>
  <c r="BC123" i="13"/>
  <c r="AF72" i="13"/>
  <c r="AF56" i="13"/>
  <c r="AF112" i="13"/>
  <c r="BF123" i="13"/>
  <c r="AY123" i="13"/>
  <c r="BD117" i="13"/>
  <c r="AF117" i="13"/>
  <c r="AO117" i="13"/>
  <c r="BF89" i="13"/>
  <c r="AY89" i="13"/>
  <c r="AJ33" i="13"/>
  <c r="BC33" i="13"/>
  <c r="AO86" i="13"/>
  <c r="BD86" i="13"/>
  <c r="AO101" i="13"/>
  <c r="BD101" i="13"/>
  <c r="BF57" i="13"/>
  <c r="AY57" i="13"/>
  <c r="BF101" i="13"/>
  <c r="AY101" i="13"/>
  <c r="AJ63" i="13"/>
  <c r="BC63" i="13"/>
  <c r="AL63" i="13"/>
  <c r="AO80" i="13"/>
  <c r="BD80" i="13"/>
  <c r="AY113" i="13"/>
  <c r="BF113" i="13"/>
  <c r="AZ113" i="13"/>
  <c r="AJ76" i="13"/>
  <c r="BC76" i="13"/>
  <c r="AJ42" i="13"/>
  <c r="BC42" i="13"/>
  <c r="AJ45" i="13"/>
  <c r="BC45" i="13"/>
  <c r="AJ83" i="13"/>
  <c r="BC83" i="13"/>
  <c r="AF77" i="13"/>
  <c r="AO89" i="13"/>
  <c r="BD89" i="13"/>
  <c r="AO76" i="13"/>
  <c r="BD76" i="13"/>
  <c r="AO51" i="13"/>
  <c r="BD51" i="13"/>
  <c r="BF39" i="13"/>
  <c r="AY39" i="13"/>
  <c r="AF54" i="13"/>
  <c r="AJ54" i="13"/>
  <c r="BC54" i="13"/>
  <c r="AO95" i="13"/>
  <c r="BD95" i="13"/>
  <c r="AF57" i="13"/>
  <c r="AO57" i="13"/>
  <c r="BD57" i="13"/>
  <c r="AO36" i="13"/>
  <c r="BD36" i="13"/>
  <c r="BF54" i="13"/>
  <c r="AY54" i="13"/>
  <c r="AY45" i="13"/>
  <c r="BF45" i="13"/>
  <c r="AJ80" i="13"/>
  <c r="BC80" i="13"/>
  <c r="AJ110" i="13"/>
  <c r="BC110" i="13"/>
  <c r="AL110" i="13"/>
  <c r="AJ30" i="13"/>
  <c r="BC30" i="13"/>
  <c r="AO30" i="13"/>
  <c r="BD30" i="13"/>
  <c r="AO92" i="13"/>
  <c r="BD92" i="13"/>
  <c r="AF45" i="13"/>
  <c r="AO45" i="13"/>
  <c r="BD45" i="13"/>
  <c r="AJ101" i="13"/>
  <c r="BC101" i="13"/>
  <c r="AF113" i="13"/>
  <c r="AP113" i="13"/>
  <c r="BD113" i="13"/>
  <c r="AO113" i="13"/>
  <c r="BD63" i="13"/>
  <c r="AO63" i="13"/>
  <c r="AQ63" i="13"/>
  <c r="AO48" i="13"/>
  <c r="BD48" i="13"/>
  <c r="AY92" i="13"/>
  <c r="BF92" i="13"/>
  <c r="AY36" i="13"/>
  <c r="BF36" i="13"/>
  <c r="BF30" i="13"/>
  <c r="AY30" i="13"/>
  <c r="BF70" i="13"/>
  <c r="AY70" i="13"/>
  <c r="AY107" i="13"/>
  <c r="BF107" i="13"/>
  <c r="AJ89" i="13"/>
  <c r="BC89" i="13"/>
  <c r="AJ48" i="13"/>
  <c r="BC48" i="13"/>
  <c r="AF85" i="13"/>
  <c r="AJ98" i="13"/>
  <c r="BC98" i="13"/>
  <c r="AF49" i="13"/>
  <c r="AJ104" i="13"/>
  <c r="BC104" i="13"/>
  <c r="AJ95" i="13"/>
  <c r="BC95" i="13"/>
  <c r="AO83" i="13"/>
  <c r="BD83" i="13"/>
  <c r="AY48" i="13"/>
  <c r="BF48" i="13"/>
  <c r="AF107" i="13"/>
  <c r="AO107" i="13"/>
  <c r="BD107" i="13"/>
  <c r="AY98" i="13"/>
  <c r="BF98" i="13"/>
  <c r="AY83" i="13"/>
  <c r="BF83" i="13"/>
  <c r="BF42" i="13"/>
  <c r="AY42" i="13"/>
  <c r="AJ36" i="13"/>
  <c r="BC36" i="13"/>
  <c r="AJ70" i="13"/>
  <c r="BC70" i="13"/>
  <c r="AJ51" i="13"/>
  <c r="BC51" i="13"/>
  <c r="AO70" i="13"/>
  <c r="BD70" i="13"/>
  <c r="AO73" i="13"/>
  <c r="BD73" i="13"/>
  <c r="AY33" i="13"/>
  <c r="BF33" i="13"/>
  <c r="BF63" i="13"/>
  <c r="AY63" i="13"/>
  <c r="BA63" i="13"/>
  <c r="AY110" i="13"/>
  <c r="BF110" i="13"/>
  <c r="BA110" i="13"/>
  <c r="BD110" i="13"/>
  <c r="AO110" i="13"/>
  <c r="AQ110" i="13"/>
  <c r="AO33" i="13"/>
  <c r="BD33" i="13"/>
  <c r="AY80" i="13"/>
  <c r="BF80" i="13"/>
  <c r="AP66" i="13"/>
  <c r="AO66" i="13"/>
  <c r="BD66" i="13"/>
  <c r="BF104" i="13"/>
  <c r="AY104" i="13"/>
  <c r="AY60" i="13"/>
  <c r="BF60" i="13"/>
  <c r="BF76" i="13"/>
  <c r="AY76" i="13"/>
  <c r="AY51" i="13"/>
  <c r="BF51" i="13"/>
  <c r="AY95" i="13"/>
  <c r="BF95" i="13"/>
  <c r="AJ66" i="13"/>
  <c r="BC66" i="13"/>
  <c r="AK66" i="13"/>
  <c r="AJ39" i="13"/>
  <c r="BC39" i="13"/>
  <c r="AF92" i="13"/>
  <c r="AJ92" i="13"/>
  <c r="BC92" i="13"/>
  <c r="AO104" i="13"/>
  <c r="BD104" i="13"/>
  <c r="AO60" i="13"/>
  <c r="BD60" i="13"/>
  <c r="AF58" i="13"/>
  <c r="BD98" i="13"/>
  <c r="AO98" i="13"/>
  <c r="AJ57" i="13"/>
  <c r="BC57" i="13"/>
  <c r="AY66" i="13"/>
  <c r="AZ66" i="13"/>
  <c r="BF66" i="13"/>
  <c r="AF17" i="13"/>
  <c r="AO39" i="13"/>
  <c r="BD39" i="13"/>
  <c r="AY73" i="13"/>
  <c r="BF73" i="13"/>
  <c r="AX73" i="13"/>
  <c r="BF86" i="13"/>
  <c r="AY86" i="13"/>
  <c r="AJ107" i="13"/>
  <c r="BC107" i="13"/>
  <c r="AJ60" i="13"/>
  <c r="BC60" i="13"/>
  <c r="AJ86" i="13"/>
  <c r="BC86" i="13"/>
  <c r="AK113" i="13"/>
  <c r="AJ113" i="13"/>
  <c r="BC113" i="13"/>
  <c r="AJ73" i="13"/>
  <c r="AI73" i="13"/>
  <c r="BC73" i="13"/>
  <c r="AO42" i="13"/>
  <c r="BD42" i="13"/>
  <c r="AO54" i="13"/>
  <c r="BD54" i="13"/>
  <c r="AF40" i="13"/>
  <c r="AF33" i="13"/>
  <c r="AF95" i="13"/>
  <c r="AF39" i="13"/>
  <c r="AF101" i="13"/>
  <c r="AF52" i="13"/>
  <c r="AF73" i="13"/>
  <c r="AF110" i="13"/>
  <c r="AF102" i="13"/>
  <c r="AF98" i="13"/>
  <c r="AF83" i="13"/>
  <c r="AF46" i="13"/>
  <c r="AF108" i="13"/>
  <c r="AF63" i="13"/>
  <c r="AF76" i="13"/>
  <c r="AF20" i="13"/>
  <c r="AS20" i="13" s="1"/>
  <c r="AF48" i="13"/>
  <c r="AF99" i="13"/>
  <c r="AF90" i="13"/>
  <c r="AF80" i="13"/>
  <c r="AF71" i="13"/>
  <c r="AF64" i="13"/>
  <c r="AF65" i="13"/>
  <c r="AF109" i="13"/>
  <c r="AF51" i="13"/>
  <c r="AF62" i="13"/>
  <c r="AF50" i="13"/>
  <c r="AF35" i="13"/>
  <c r="AN22" i="13"/>
  <c r="AF22" i="13"/>
  <c r="AS22" i="13" s="1"/>
  <c r="AF100" i="13"/>
  <c r="AN27" i="13"/>
  <c r="AF27" i="13"/>
  <c r="AS27" i="13" s="1"/>
  <c r="AF53" i="13"/>
  <c r="AF47" i="13"/>
  <c r="AF105" i="13"/>
  <c r="AF91" i="13"/>
  <c r="AF115" i="13"/>
  <c r="AF18" i="13"/>
  <c r="AF59" i="13"/>
  <c r="AF79" i="13"/>
  <c r="AF30" i="13"/>
  <c r="AN26" i="13"/>
  <c r="AF26" i="13"/>
  <c r="AS26" i="13" s="1"/>
  <c r="AF88" i="13"/>
  <c r="AN21" i="13"/>
  <c r="AF21" i="13"/>
  <c r="AS21" i="13" s="1"/>
  <c r="AF111" i="13"/>
  <c r="AF89" i="13"/>
  <c r="AF41" i="13"/>
  <c r="AF25" i="13"/>
  <c r="AS25" i="13" s="1"/>
  <c r="AF106" i="13"/>
  <c r="AF37" i="13"/>
  <c r="AF68" i="13"/>
  <c r="AF87" i="13"/>
  <c r="AF36" i="13"/>
  <c r="AF94" i="13"/>
  <c r="AF70" i="13"/>
  <c r="AF19" i="13"/>
  <c r="AF81" i="13"/>
  <c r="AN23" i="13"/>
  <c r="AF23" i="13"/>
  <c r="AS23" i="13" s="1"/>
  <c r="AF103" i="13"/>
  <c r="AF75" i="13"/>
  <c r="AF104" i="13"/>
  <c r="AF61" i="13"/>
  <c r="AF69" i="13"/>
  <c r="AF82" i="13"/>
  <c r="AF31" i="13"/>
  <c r="AF38" i="13"/>
  <c r="AF66" i="13"/>
  <c r="AN24" i="13"/>
  <c r="AF24" i="13"/>
  <c r="AS24" i="13" s="1"/>
  <c r="AF43" i="13"/>
  <c r="AT42" i="13" s="1"/>
  <c r="AF32" i="13"/>
  <c r="AF29" i="13"/>
  <c r="AF86" i="13"/>
  <c r="AF60" i="13"/>
  <c r="AF44" i="13"/>
  <c r="AD114" i="12"/>
  <c r="AD79" i="12"/>
  <c r="AD83" i="12"/>
  <c r="AD52" i="12"/>
  <c r="AD109" i="12"/>
  <c r="AD67" i="12"/>
  <c r="AD32" i="12"/>
  <c r="AD88" i="12"/>
  <c r="AD68" i="12"/>
  <c r="AD82" i="12"/>
  <c r="AD23" i="12"/>
  <c r="AI23" i="12" s="1"/>
  <c r="AD104" i="12"/>
  <c r="AD108" i="12"/>
  <c r="AD64" i="12"/>
  <c r="AD113" i="12"/>
  <c r="AD48" i="12"/>
  <c r="AD90" i="12"/>
  <c r="AD81" i="12"/>
  <c r="AD99" i="12"/>
  <c r="AD75" i="12"/>
  <c r="AD110" i="12"/>
  <c r="AD66" i="12"/>
  <c r="AD53" i="12"/>
  <c r="AD93" i="12"/>
  <c r="AE114" i="12"/>
  <c r="AF114" i="12" s="1"/>
  <c r="AE111" i="12"/>
  <c r="AE108" i="12"/>
  <c r="AE106" i="12"/>
  <c r="AE104" i="12"/>
  <c r="AE102" i="12"/>
  <c r="AE100" i="12"/>
  <c r="AE98" i="12"/>
  <c r="AE96" i="12"/>
  <c r="AE94" i="12"/>
  <c r="AE92" i="12"/>
  <c r="AE90" i="12"/>
  <c r="AE88" i="12"/>
  <c r="AE86" i="12"/>
  <c r="AE84" i="12"/>
  <c r="AE82" i="12"/>
  <c r="AE80" i="12"/>
  <c r="AE78" i="12"/>
  <c r="AF78" i="12" s="1"/>
  <c r="AE76" i="12"/>
  <c r="AE75" i="12"/>
  <c r="AE73" i="12"/>
  <c r="AE71" i="12"/>
  <c r="AE69" i="12"/>
  <c r="AE67" i="12"/>
  <c r="AE64" i="12"/>
  <c r="AE113" i="12"/>
  <c r="AE112" i="12"/>
  <c r="AE110" i="12"/>
  <c r="AE109" i="12"/>
  <c r="AE107" i="12"/>
  <c r="AE105" i="12"/>
  <c r="AE103" i="12"/>
  <c r="AE101" i="12"/>
  <c r="AE99" i="12"/>
  <c r="AE97" i="12"/>
  <c r="AE95" i="12"/>
  <c r="AE93" i="12"/>
  <c r="AE91" i="12"/>
  <c r="AE89" i="12"/>
  <c r="AE87" i="12"/>
  <c r="AE85" i="12"/>
  <c r="AE83" i="12"/>
  <c r="AE81" i="12"/>
  <c r="AE79" i="12"/>
  <c r="AE77" i="12"/>
  <c r="AE74" i="12"/>
  <c r="AE72" i="12"/>
  <c r="AE70" i="12"/>
  <c r="AE68" i="12"/>
  <c r="AF68" i="12" s="1"/>
  <c r="AE66" i="12"/>
  <c r="AE65" i="12"/>
  <c r="AE63" i="12"/>
  <c r="AE62" i="12"/>
  <c r="AE60" i="12"/>
  <c r="AE58" i="12"/>
  <c r="AE56" i="12"/>
  <c r="AE54" i="12"/>
  <c r="AE52" i="12"/>
  <c r="AF52" i="12" s="1"/>
  <c r="AE50" i="12"/>
  <c r="AE48" i="12"/>
  <c r="AE46" i="12"/>
  <c r="AE44" i="12"/>
  <c r="AE42" i="12"/>
  <c r="AE40" i="12"/>
  <c r="AE38" i="12"/>
  <c r="AE36" i="12"/>
  <c r="AE34" i="12"/>
  <c r="AE32" i="12"/>
  <c r="AE30" i="12"/>
  <c r="AE28" i="12"/>
  <c r="AF28" i="12" s="1"/>
  <c r="AE27" i="12"/>
  <c r="AE26" i="12"/>
  <c r="AE25" i="12"/>
  <c r="AE47" i="12"/>
  <c r="AE37" i="12"/>
  <c r="AE35" i="12"/>
  <c r="AE57" i="12"/>
  <c r="AE61" i="12"/>
  <c r="AE51" i="12"/>
  <c r="AE55" i="12"/>
  <c r="AE45" i="12"/>
  <c r="AE33" i="12"/>
  <c r="AE19" i="12"/>
  <c r="AE15" i="12"/>
  <c r="AE59" i="12"/>
  <c r="AE49" i="12"/>
  <c r="AE39" i="12"/>
  <c r="AE53" i="12"/>
  <c r="AE43" i="12"/>
  <c r="AE17" i="12"/>
  <c r="AE13" i="12"/>
  <c r="AE21" i="12"/>
  <c r="AE14" i="12"/>
  <c r="AE31" i="12"/>
  <c r="AE22" i="12"/>
  <c r="AE24" i="12"/>
  <c r="AE20" i="12"/>
  <c r="AE16" i="12"/>
  <c r="AE41" i="12"/>
  <c r="AE29" i="12"/>
  <c r="AE23" i="12"/>
  <c r="AE18" i="12"/>
  <c r="AF18" i="12" s="1"/>
  <c r="AD22" i="12"/>
  <c r="AI22" i="12" s="1"/>
  <c r="AD111" i="12"/>
  <c r="AD96" i="12"/>
  <c r="AD49" i="12"/>
  <c r="AD55" i="12"/>
  <c r="AD87" i="12"/>
  <c r="AD14" i="12"/>
  <c r="AD25" i="12"/>
  <c r="AI25" i="12" s="1"/>
  <c r="AD35" i="12"/>
  <c r="AD27" i="12"/>
  <c r="AI27" i="12" s="1"/>
  <c r="AD73" i="12"/>
  <c r="AD13" i="12"/>
  <c r="AD58" i="12"/>
  <c r="AD100" i="12"/>
  <c r="AD30" i="12"/>
  <c r="AD61" i="12"/>
  <c r="AD101" i="12"/>
  <c r="AD37" i="12"/>
  <c r="AD24" i="12"/>
  <c r="AI24" i="12" s="1"/>
  <c r="AG114" i="12"/>
  <c r="AG111" i="12"/>
  <c r="AG108" i="12"/>
  <c r="AG106" i="12"/>
  <c r="AG104" i="12"/>
  <c r="AG102" i="12"/>
  <c r="AG100" i="12"/>
  <c r="AG98" i="12"/>
  <c r="AG96" i="12"/>
  <c r="AG94" i="12"/>
  <c r="AG92" i="12"/>
  <c r="AG90" i="12"/>
  <c r="AG88" i="12"/>
  <c r="AG86" i="12"/>
  <c r="AG84" i="12"/>
  <c r="AG82" i="12"/>
  <c r="AG80" i="12"/>
  <c r="AG78" i="12"/>
  <c r="AG76" i="12"/>
  <c r="AG75" i="12"/>
  <c r="AG73" i="12"/>
  <c r="AG71" i="12"/>
  <c r="AG69" i="12"/>
  <c r="AG67" i="12"/>
  <c r="AG64" i="12"/>
  <c r="AG113" i="12"/>
  <c r="AG112" i="12"/>
  <c r="AG110" i="12"/>
  <c r="AG109" i="12"/>
  <c r="AG107" i="12"/>
  <c r="AG105" i="12"/>
  <c r="AG103" i="12"/>
  <c r="AG101" i="12"/>
  <c r="AG99" i="12"/>
  <c r="AG97" i="12"/>
  <c r="AG95" i="12"/>
  <c r="AG93" i="12"/>
  <c r="AG91" i="12"/>
  <c r="AG89" i="12"/>
  <c r="AG87" i="12"/>
  <c r="AG85" i="12"/>
  <c r="AG83" i="12"/>
  <c r="AG81" i="12"/>
  <c r="AG79" i="12"/>
  <c r="AG77" i="12"/>
  <c r="AG74" i="12"/>
  <c r="AG72" i="12"/>
  <c r="AG70" i="12"/>
  <c r="AG68" i="12"/>
  <c r="AG66" i="12"/>
  <c r="AG65" i="12"/>
  <c r="AG63" i="12"/>
  <c r="AG62" i="12"/>
  <c r="AG60" i="12"/>
  <c r="AG58" i="12"/>
  <c r="AG56" i="12"/>
  <c r="AG54" i="12"/>
  <c r="AG52" i="12"/>
  <c r="AG50" i="12"/>
  <c r="AG48" i="12"/>
  <c r="AG46" i="12"/>
  <c r="AG44" i="12"/>
  <c r="AG42" i="12"/>
  <c r="AG40" i="12"/>
  <c r="AG38" i="12"/>
  <c r="AG36" i="12"/>
  <c r="AG34" i="12"/>
  <c r="AG32" i="12"/>
  <c r="AG30" i="12"/>
  <c r="AG28" i="12"/>
  <c r="AG27" i="12"/>
  <c r="AX27" i="12" s="1"/>
  <c r="AG26" i="12"/>
  <c r="AX26" i="12" s="1"/>
  <c r="AG25" i="12"/>
  <c r="AX25" i="12" s="1"/>
  <c r="AG35" i="12"/>
  <c r="AG61" i="12"/>
  <c r="AG51" i="12"/>
  <c r="AG55" i="12"/>
  <c r="AG45" i="12"/>
  <c r="AG59" i="12"/>
  <c r="AG49" i="12"/>
  <c r="AG39" i="12"/>
  <c r="AG53" i="12"/>
  <c r="AG43" i="12"/>
  <c r="AG33" i="12"/>
  <c r="AG19" i="12"/>
  <c r="AG17" i="12"/>
  <c r="AG15" i="12"/>
  <c r="AG13" i="12"/>
  <c r="AG47" i="12"/>
  <c r="AG37" i="12"/>
  <c r="AG41" i="12"/>
  <c r="AG31" i="12"/>
  <c r="AG21" i="12"/>
  <c r="AX21" i="12" s="1"/>
  <c r="AG14" i="12"/>
  <c r="AG24" i="12"/>
  <c r="AX24" i="12" s="1"/>
  <c r="AG20" i="12"/>
  <c r="AX20" i="12" s="1"/>
  <c r="AG16" i="12"/>
  <c r="AG57" i="12"/>
  <c r="AG29" i="12"/>
  <c r="AG23" i="12"/>
  <c r="AX23" i="12" s="1"/>
  <c r="AG18" i="12"/>
  <c r="AG22" i="12"/>
  <c r="AX22" i="12" s="1"/>
  <c r="AD76" i="12"/>
  <c r="AD47" i="12"/>
  <c r="AD77" i="12"/>
  <c r="AD60" i="12"/>
  <c r="AD97" i="12"/>
  <c r="AD16" i="12"/>
  <c r="AD29" i="12"/>
  <c r="AD40" i="12"/>
  <c r="AD31" i="12"/>
  <c r="AD92" i="12"/>
  <c r="AD15" i="12"/>
  <c r="AD65" i="12"/>
  <c r="AD103" i="12"/>
  <c r="AD59" i="12"/>
  <c r="AD43" i="12"/>
  <c r="AD42" i="12"/>
  <c r="AD62" i="12"/>
  <c r="AD84" i="12"/>
  <c r="AD69" i="12"/>
  <c r="AD26" i="12"/>
  <c r="AI26" i="12" s="1"/>
  <c r="AD28" i="12"/>
  <c r="AD18" i="12"/>
  <c r="AD34" i="12"/>
  <c r="AD50" i="12"/>
  <c r="AD36" i="12"/>
  <c r="AD95" i="12"/>
  <c r="AD17" i="12"/>
  <c r="AD71" i="12"/>
  <c r="AD112" i="12"/>
  <c r="AD56" i="12"/>
  <c r="AD45" i="12"/>
  <c r="AD85" i="12"/>
  <c r="AD106" i="12"/>
  <c r="AD86" i="12"/>
  <c r="AD94" i="12"/>
  <c r="AD72" i="12"/>
  <c r="AD39" i="12"/>
  <c r="AD38" i="12"/>
  <c r="AD20" i="12"/>
  <c r="AI20" i="12" s="1"/>
  <c r="AD44" i="12"/>
  <c r="AD63" i="12"/>
  <c r="AD41" i="12"/>
  <c r="AD102" i="12"/>
  <c r="AD19" i="12"/>
  <c r="AD74" i="12"/>
  <c r="AD91" i="12"/>
  <c r="AD107" i="12"/>
  <c r="AD70" i="12"/>
  <c r="AD89" i="12"/>
  <c r="AD78" i="12"/>
  <c r="AD54" i="12"/>
  <c r="AD51" i="12"/>
  <c r="AD21" i="12"/>
  <c r="AI21" i="12" s="1"/>
  <c r="AD57" i="12"/>
  <c r="AD98" i="12"/>
  <c r="AD46" i="12"/>
  <c r="AD105" i="12"/>
  <c r="AD33" i="12"/>
  <c r="AD80" i="12"/>
  <c r="E10" i="11"/>
  <c r="AD112" i="11" s="1"/>
  <c r="G11" i="11"/>
  <c r="I10" i="11"/>
  <c r="E9" i="11"/>
  <c r="G9" i="11"/>
  <c r="AD116" i="11"/>
  <c r="AD98" i="11"/>
  <c r="AD84" i="11"/>
  <c r="AD73" i="11"/>
  <c r="AD64" i="11"/>
  <c r="AD55" i="11"/>
  <c r="AD47" i="11"/>
  <c r="AD39" i="11"/>
  <c r="AD31" i="11"/>
  <c r="AD117" i="11"/>
  <c r="AD110" i="11"/>
  <c r="AD103" i="11"/>
  <c r="AD95" i="11"/>
  <c r="AD87" i="11"/>
  <c r="AD79" i="11"/>
  <c r="AD70" i="11"/>
  <c r="AD63" i="11"/>
  <c r="AD56" i="11"/>
  <c r="AD48" i="11"/>
  <c r="AD40" i="11"/>
  <c r="AD32" i="11"/>
  <c r="AD26" i="11"/>
  <c r="AI26" i="11" s="1"/>
  <c r="I11" i="11"/>
  <c r="G10" i="11"/>
  <c r="I9" i="11"/>
  <c r="AD20" i="11"/>
  <c r="AI20" i="11" s="1"/>
  <c r="AD24" i="11"/>
  <c r="AI24" i="11" s="1"/>
  <c r="I11" i="10"/>
  <c r="G9" i="10"/>
  <c r="E9" i="10"/>
  <c r="E3" i="8"/>
  <c r="AT117" i="13" l="1"/>
  <c r="BE117" i="13"/>
  <c r="AD34" i="11"/>
  <c r="AD50" i="11"/>
  <c r="AJ50" i="11" s="1"/>
  <c r="AD97" i="11"/>
  <c r="AD17" i="11"/>
  <c r="AF60" i="12"/>
  <c r="AF83" i="12"/>
  <c r="AF99" i="12"/>
  <c r="AD22" i="11"/>
  <c r="AI22" i="11" s="1"/>
  <c r="AD28" i="11"/>
  <c r="AD36" i="11"/>
  <c r="AD44" i="11"/>
  <c r="AD52" i="11"/>
  <c r="AD60" i="11"/>
  <c r="AD66" i="11"/>
  <c r="AJ65" i="11" s="1"/>
  <c r="AD74" i="11"/>
  <c r="AD83" i="11"/>
  <c r="AD91" i="11"/>
  <c r="AL109" i="11" s="1"/>
  <c r="AD99" i="11"/>
  <c r="AD107" i="11"/>
  <c r="AD113" i="11"/>
  <c r="BC112" i="11" s="1"/>
  <c r="AD121" i="11"/>
  <c r="AD35" i="11"/>
  <c r="BC35" i="11" s="1"/>
  <c r="AD43" i="11"/>
  <c r="AD51" i="11"/>
  <c r="AD59" i="11"/>
  <c r="BC59" i="11" s="1"/>
  <c r="AD69" i="11"/>
  <c r="AJ69" i="11" s="1"/>
  <c r="AD80" i="11"/>
  <c r="AD94" i="11"/>
  <c r="BC94" i="11" s="1"/>
  <c r="AD111" i="11"/>
  <c r="AD15" i="11"/>
  <c r="AD23" i="11"/>
  <c r="AI23" i="11" s="1"/>
  <c r="AD18" i="11"/>
  <c r="AD27" i="11"/>
  <c r="AI27" i="11" s="1"/>
  <c r="AD42" i="11"/>
  <c r="BC41" i="11" s="1"/>
  <c r="AD58" i="11"/>
  <c r="AD65" i="11"/>
  <c r="BC65" i="11" s="1"/>
  <c r="AD72" i="11"/>
  <c r="AJ72" i="11" s="1"/>
  <c r="AD81" i="11"/>
  <c r="AD89" i="11"/>
  <c r="AD105" i="11"/>
  <c r="AD119" i="11"/>
  <c r="AD33" i="11"/>
  <c r="AJ32" i="11" s="1"/>
  <c r="AD41" i="11"/>
  <c r="AD49" i="11"/>
  <c r="AD57" i="11"/>
  <c r="AJ56" i="11" s="1"/>
  <c r="AD67" i="11"/>
  <c r="AD78" i="11"/>
  <c r="AD86" i="11"/>
  <c r="AD102" i="11"/>
  <c r="AD120" i="11"/>
  <c r="AJ119" i="11" s="1"/>
  <c r="AD16" i="11"/>
  <c r="AS120" i="13"/>
  <c r="AT120" i="13"/>
  <c r="BE120" i="13"/>
  <c r="AD21" i="11"/>
  <c r="AI21" i="11" s="1"/>
  <c r="AD14" i="11"/>
  <c r="AD25" i="11"/>
  <c r="AI25" i="11" s="1"/>
  <c r="AD30" i="11"/>
  <c r="AD38" i="11"/>
  <c r="AD46" i="11"/>
  <c r="AD54" i="11"/>
  <c r="AD62" i="11"/>
  <c r="AL62" i="11" s="1"/>
  <c r="AD68" i="11"/>
  <c r="AD77" i="11"/>
  <c r="AD85" i="11"/>
  <c r="AD93" i="11"/>
  <c r="AD101" i="11"/>
  <c r="AD109" i="11"/>
  <c r="AD115" i="11"/>
  <c r="AD29" i="11"/>
  <c r="BC29" i="11" s="1"/>
  <c r="AD37" i="11"/>
  <c r="AD45" i="11"/>
  <c r="AJ44" i="11" s="1"/>
  <c r="AD53" i="11"/>
  <c r="BC53" i="11" s="1"/>
  <c r="AD61" i="11"/>
  <c r="AD71" i="11"/>
  <c r="AD82" i="11"/>
  <c r="AD96" i="11"/>
  <c r="AD114" i="11"/>
  <c r="AD13" i="11"/>
  <c r="AN75" i="12"/>
  <c r="AF90" i="12"/>
  <c r="BE123" i="13"/>
  <c r="AT123" i="13"/>
  <c r="AF49" i="12"/>
  <c r="AF14" i="12"/>
  <c r="AF30" i="12"/>
  <c r="AF93" i="12"/>
  <c r="AF61" i="12"/>
  <c r="AT30" i="13"/>
  <c r="BE30" i="13"/>
  <c r="BE95" i="13"/>
  <c r="AT95" i="13"/>
  <c r="AT66" i="13"/>
  <c r="BE66" i="13"/>
  <c r="AU66" i="13"/>
  <c r="BE36" i="13"/>
  <c r="AT36" i="13"/>
  <c r="AT98" i="13"/>
  <c r="BE98" i="13"/>
  <c r="BE33" i="13"/>
  <c r="AT33" i="13"/>
  <c r="BE42" i="13"/>
  <c r="BE83" i="13"/>
  <c r="AT83" i="13"/>
  <c r="AT60" i="13"/>
  <c r="BE60" i="13"/>
  <c r="BE51" i="13"/>
  <c r="AT51" i="13"/>
  <c r="BE48" i="13"/>
  <c r="AT48" i="13"/>
  <c r="AT45" i="13"/>
  <c r="BE45" i="13"/>
  <c r="AT86" i="13"/>
  <c r="BE86" i="13"/>
  <c r="BE110" i="13"/>
  <c r="AT110" i="13"/>
  <c r="AV110" i="13"/>
  <c r="AT92" i="13"/>
  <c r="BE92" i="13"/>
  <c r="AT113" i="13"/>
  <c r="BE113" i="13"/>
  <c r="AU113" i="13"/>
  <c r="AT54" i="13"/>
  <c r="BE54" i="13"/>
  <c r="AT89" i="13"/>
  <c r="BE89" i="13"/>
  <c r="AT76" i="13"/>
  <c r="BE76" i="13"/>
  <c r="AT73" i="13"/>
  <c r="AS73" i="13"/>
  <c r="BE73" i="13"/>
  <c r="BE63" i="13"/>
  <c r="AT63" i="13"/>
  <c r="AV63" i="13"/>
  <c r="AT107" i="13"/>
  <c r="BE107" i="13"/>
  <c r="BE101" i="13"/>
  <c r="AT101" i="13"/>
  <c r="BE57" i="13"/>
  <c r="AT57" i="13"/>
  <c r="AT104" i="13"/>
  <c r="BE104" i="13"/>
  <c r="AT70" i="13"/>
  <c r="BE70" i="13"/>
  <c r="BE80" i="13"/>
  <c r="AT80" i="13"/>
  <c r="AT39" i="13"/>
  <c r="BE39" i="13"/>
  <c r="AF96" i="12"/>
  <c r="AF110" i="12"/>
  <c r="AF31" i="12"/>
  <c r="AF74" i="12"/>
  <c r="AF107" i="12"/>
  <c r="AF111" i="12"/>
  <c r="AF64" i="12"/>
  <c r="AF66" i="12"/>
  <c r="AF113" i="12"/>
  <c r="AF67" i="12"/>
  <c r="AF104" i="12"/>
  <c r="AF87" i="12"/>
  <c r="BC106" i="12"/>
  <c r="AJ106" i="12"/>
  <c r="BF88" i="12"/>
  <c r="AY88" i="12"/>
  <c r="BD94" i="12"/>
  <c r="AO94" i="12"/>
  <c r="AF94" i="12"/>
  <c r="BC85" i="12"/>
  <c r="AJ85" i="12"/>
  <c r="AL62" i="12"/>
  <c r="AJ62" i="12"/>
  <c r="BC62" i="12"/>
  <c r="BC47" i="12"/>
  <c r="AJ47" i="12"/>
  <c r="BF56" i="12"/>
  <c r="AY56" i="12"/>
  <c r="AY103" i="12"/>
  <c r="BF103" i="12"/>
  <c r="AY75" i="12"/>
  <c r="BF75" i="12"/>
  <c r="AX75" i="12"/>
  <c r="BF106" i="12"/>
  <c r="AY106" i="12"/>
  <c r="AF23" i="12"/>
  <c r="AS23" i="12" s="1"/>
  <c r="AN23" i="12"/>
  <c r="AO59" i="12"/>
  <c r="AF59" i="12"/>
  <c r="BD59" i="12"/>
  <c r="AF57" i="12"/>
  <c r="AF46" i="12"/>
  <c r="AQ62" i="12"/>
  <c r="BD62" i="12"/>
  <c r="AF62" i="12"/>
  <c r="AO62" i="12"/>
  <c r="AF77" i="12"/>
  <c r="AQ109" i="12"/>
  <c r="BD109" i="12"/>
  <c r="AF109" i="12"/>
  <c r="AO109" i="12"/>
  <c r="AF80" i="12"/>
  <c r="AJ32" i="12"/>
  <c r="BC32" i="12"/>
  <c r="AJ50" i="12"/>
  <c r="BC50" i="12"/>
  <c r="AY59" i="12"/>
  <c r="BF59" i="12"/>
  <c r="AY72" i="12"/>
  <c r="BF72" i="12"/>
  <c r="AO29" i="12"/>
  <c r="AF29" i="12"/>
  <c r="BD29" i="12"/>
  <c r="AF21" i="12"/>
  <c r="AS21" i="12" s="1"/>
  <c r="AN21" i="12"/>
  <c r="AF15" i="12"/>
  <c r="AO35" i="12"/>
  <c r="BD35" i="12"/>
  <c r="AF35" i="12"/>
  <c r="AF32" i="12"/>
  <c r="BD32" i="12"/>
  <c r="AO32" i="12"/>
  <c r="AF48" i="12"/>
  <c r="AF63" i="12"/>
  <c r="AO79" i="12"/>
  <c r="AF79" i="12"/>
  <c r="BD79" i="12"/>
  <c r="AF95" i="12"/>
  <c r="BD82" i="12"/>
  <c r="AO82" i="12"/>
  <c r="AF82" i="12"/>
  <c r="AF98" i="12"/>
  <c r="AJ44" i="12"/>
  <c r="BC44" i="12"/>
  <c r="BC38" i="12"/>
  <c r="AJ38" i="12"/>
  <c r="BC56" i="12"/>
  <c r="AJ56" i="12"/>
  <c r="AJ29" i="12"/>
  <c r="BC29" i="12"/>
  <c r="BF44" i="12"/>
  <c r="AY44" i="12"/>
  <c r="AY91" i="12"/>
  <c r="BF91" i="12"/>
  <c r="BF94" i="12"/>
  <c r="AY94" i="12"/>
  <c r="AO41" i="12"/>
  <c r="AF41" i="12"/>
  <c r="BD41" i="12"/>
  <c r="AF13" i="12"/>
  <c r="AF19" i="12"/>
  <c r="AF37" i="12"/>
  <c r="AF34" i="12"/>
  <c r="AF50" i="12"/>
  <c r="BD50" i="12"/>
  <c r="AO50" i="12"/>
  <c r="AP65" i="12"/>
  <c r="BD65" i="12"/>
  <c r="AF65" i="12"/>
  <c r="AO65" i="12"/>
  <c r="AF81" i="12"/>
  <c r="AO97" i="12"/>
  <c r="AF97" i="12"/>
  <c r="BD97" i="12"/>
  <c r="AP112" i="12"/>
  <c r="BD112" i="12"/>
  <c r="AF112" i="12"/>
  <c r="AO112" i="12"/>
  <c r="BD69" i="12"/>
  <c r="AO69" i="12"/>
  <c r="AF69" i="12"/>
  <c r="AF84" i="12"/>
  <c r="BD100" i="12"/>
  <c r="AO100" i="12"/>
  <c r="AF100" i="12"/>
  <c r="AL109" i="12"/>
  <c r="AJ109" i="12"/>
  <c r="BC109" i="12"/>
  <c r="AF44" i="12"/>
  <c r="BD44" i="12"/>
  <c r="AO44" i="12"/>
  <c r="BC59" i="12"/>
  <c r="AJ59" i="12"/>
  <c r="BF62" i="12"/>
  <c r="BA62" i="12"/>
  <c r="AY62" i="12"/>
  <c r="BF109" i="12"/>
  <c r="BA109" i="12"/>
  <c r="AY109" i="12"/>
  <c r="AJ35" i="12"/>
  <c r="BC35" i="12"/>
  <c r="AF16" i="12"/>
  <c r="AF17" i="12"/>
  <c r="AF33" i="12"/>
  <c r="AO47" i="12"/>
  <c r="BD47" i="12"/>
  <c r="AF47" i="12"/>
  <c r="AF36" i="12"/>
  <c r="AF71" i="12"/>
  <c r="AF86" i="12"/>
  <c r="AF102" i="12"/>
  <c r="AJ75" i="12"/>
  <c r="BC75" i="12"/>
  <c r="AI75" i="12"/>
  <c r="AY85" i="12"/>
  <c r="BF85" i="12"/>
  <c r="BC88" i="12"/>
  <c r="AJ88" i="12"/>
  <c r="BC72" i="12"/>
  <c r="AJ72" i="12"/>
  <c r="AK112" i="12"/>
  <c r="BC112" i="12"/>
  <c r="AJ112" i="12"/>
  <c r="BC103" i="12"/>
  <c r="AJ103" i="12"/>
  <c r="BC97" i="12"/>
  <c r="AJ97" i="12"/>
  <c r="BF32" i="12"/>
  <c r="AY32" i="12"/>
  <c r="AY79" i="12"/>
  <c r="BF79" i="12"/>
  <c r="BF82" i="12"/>
  <c r="AY82" i="12"/>
  <c r="AF20" i="12"/>
  <c r="AS20" i="12" s="1"/>
  <c r="AN20" i="12"/>
  <c r="AF43" i="12"/>
  <c r="AF45" i="12"/>
  <c r="AF25" i="12"/>
  <c r="AS25" i="12" s="1"/>
  <c r="AN25" i="12"/>
  <c r="AF38" i="12"/>
  <c r="BD38" i="12"/>
  <c r="AO38" i="12"/>
  <c r="AF54" i="12"/>
  <c r="AO85" i="12"/>
  <c r="AF85" i="12"/>
  <c r="BD85" i="12"/>
  <c r="AF101" i="12"/>
  <c r="AF73" i="12"/>
  <c r="BD88" i="12"/>
  <c r="AO88" i="12"/>
  <c r="AF88" i="12"/>
  <c r="AY47" i="12"/>
  <c r="BF47" i="12"/>
  <c r="BC91" i="12"/>
  <c r="AJ91" i="12"/>
  <c r="BC94" i="12"/>
  <c r="AJ94" i="12"/>
  <c r="AK65" i="12"/>
  <c r="BC65" i="12"/>
  <c r="AJ65" i="12"/>
  <c r="AY29" i="12"/>
  <c r="BF29" i="12"/>
  <c r="AY41" i="12"/>
  <c r="BF41" i="12"/>
  <c r="BF50" i="12"/>
  <c r="AY50" i="12"/>
  <c r="BF65" i="12"/>
  <c r="AZ65" i="12"/>
  <c r="AY65" i="12"/>
  <c r="AY97" i="12"/>
  <c r="BF97" i="12"/>
  <c r="BF112" i="12"/>
  <c r="AZ112" i="12"/>
  <c r="AY112" i="12"/>
  <c r="BF69" i="12"/>
  <c r="AY69" i="12"/>
  <c r="BF100" i="12"/>
  <c r="AY100" i="12"/>
  <c r="AF24" i="12"/>
  <c r="AS24" i="12" s="1"/>
  <c r="AN24" i="12"/>
  <c r="AO53" i="12"/>
  <c r="BD53" i="12"/>
  <c r="AF53" i="12"/>
  <c r="AF55" i="12"/>
  <c r="AF26" i="12"/>
  <c r="AS26" i="12" s="1"/>
  <c r="AN26" i="12"/>
  <c r="AF40" i="12"/>
  <c r="AF56" i="12"/>
  <c r="BD56" i="12"/>
  <c r="AO56" i="12"/>
  <c r="AF70" i="12"/>
  <c r="AO103" i="12"/>
  <c r="AF103" i="12"/>
  <c r="BD103" i="12"/>
  <c r="AO75" i="12"/>
  <c r="BD75" i="12"/>
  <c r="AF75" i="12"/>
  <c r="BD106" i="12"/>
  <c r="AO106" i="12"/>
  <c r="AF106" i="12"/>
  <c r="BC82" i="12"/>
  <c r="AJ82" i="12"/>
  <c r="AJ79" i="12"/>
  <c r="BC79" i="12"/>
  <c r="BF38" i="12"/>
  <c r="AY38" i="12"/>
  <c r="AO91" i="12"/>
  <c r="AF91" i="12"/>
  <c r="BD91" i="12"/>
  <c r="BC53" i="12"/>
  <c r="AJ53" i="12"/>
  <c r="BC41" i="12"/>
  <c r="AJ41" i="12"/>
  <c r="BC69" i="12"/>
  <c r="AJ69" i="12"/>
  <c r="AY53" i="12"/>
  <c r="BF53" i="12"/>
  <c r="AY35" i="12"/>
  <c r="BF35" i="12"/>
  <c r="BC100" i="12"/>
  <c r="AJ100" i="12"/>
  <c r="AF22" i="12"/>
  <c r="AS22" i="12" s="1"/>
  <c r="AN22" i="12"/>
  <c r="AF39" i="12"/>
  <c r="AF51" i="12"/>
  <c r="AF27" i="12"/>
  <c r="AS27" i="12" s="1"/>
  <c r="AN27" i="12"/>
  <c r="AF42" i="12"/>
  <c r="AF58" i="12"/>
  <c r="AO72" i="12"/>
  <c r="AF72" i="12"/>
  <c r="BD72" i="12"/>
  <c r="AF89" i="12"/>
  <c r="AF105" i="12"/>
  <c r="AF76" i="12"/>
  <c r="AF92" i="12"/>
  <c r="AF108" i="12"/>
  <c r="AD100" i="11"/>
  <c r="BC100" i="11" s="1"/>
  <c r="AD118" i="11"/>
  <c r="AD19" i="11"/>
  <c r="AD88" i="11"/>
  <c r="AJ88" i="11" s="1"/>
  <c r="AD104" i="11"/>
  <c r="AJ103" i="11" s="1"/>
  <c r="AD122" i="11"/>
  <c r="AD75" i="11"/>
  <c r="AD90" i="11"/>
  <c r="AD106" i="11"/>
  <c r="BC106" i="11" s="1"/>
  <c r="AD123" i="11"/>
  <c r="AD76" i="11"/>
  <c r="AD92" i="11"/>
  <c r="AD108" i="11"/>
  <c r="AJ38" i="11"/>
  <c r="BC38" i="11"/>
  <c r="AJ85" i="11"/>
  <c r="BC85" i="11"/>
  <c r="BC88" i="11"/>
  <c r="AJ122" i="11"/>
  <c r="AJ97" i="11"/>
  <c r="BC97" i="11"/>
  <c r="AJ41" i="11"/>
  <c r="AJ29" i="11"/>
  <c r="AJ94" i="11"/>
  <c r="BC50" i="11"/>
  <c r="BC119" i="11"/>
  <c r="BC44" i="11"/>
  <c r="AJ91" i="11"/>
  <c r="BC91" i="11"/>
  <c r="AG121" i="11"/>
  <c r="AG119" i="11"/>
  <c r="AG117" i="11"/>
  <c r="AG115" i="11"/>
  <c r="AG113" i="11"/>
  <c r="AG112" i="11"/>
  <c r="AG110" i="11"/>
  <c r="AG109" i="11"/>
  <c r="AG107" i="11"/>
  <c r="AG105" i="11"/>
  <c r="AG103" i="11"/>
  <c r="AG101" i="11"/>
  <c r="AG99" i="11"/>
  <c r="AG97" i="11"/>
  <c r="AG95" i="11"/>
  <c r="AG93" i="11"/>
  <c r="AG91" i="11"/>
  <c r="AG89" i="11"/>
  <c r="AG87" i="11"/>
  <c r="AG85" i="11"/>
  <c r="AG83" i="11"/>
  <c r="AG81" i="11"/>
  <c r="AG79" i="11"/>
  <c r="AG77" i="11"/>
  <c r="AG74" i="11"/>
  <c r="AG72" i="11"/>
  <c r="AG70" i="11"/>
  <c r="AG68" i="11"/>
  <c r="AG66" i="11"/>
  <c r="AG65" i="11"/>
  <c r="AG63" i="11"/>
  <c r="AG123" i="11"/>
  <c r="AG69" i="11"/>
  <c r="AG61" i="11"/>
  <c r="AG51" i="11"/>
  <c r="AG50" i="11"/>
  <c r="AG40" i="11"/>
  <c r="AG30" i="11"/>
  <c r="AG118" i="11"/>
  <c r="AG104" i="11"/>
  <c r="AG100" i="11"/>
  <c r="AG90" i="11"/>
  <c r="AG80" i="11"/>
  <c r="AG55" i="11"/>
  <c r="AG44" i="11"/>
  <c r="AG34" i="11"/>
  <c r="AG45" i="11"/>
  <c r="AG25" i="11"/>
  <c r="AX25" i="11" s="1"/>
  <c r="AG71" i="11"/>
  <c r="AG59" i="11"/>
  <c r="AG49" i="11"/>
  <c r="AG39" i="11"/>
  <c r="AG38" i="11"/>
  <c r="AG28" i="11"/>
  <c r="AG116" i="11"/>
  <c r="AG78" i="11"/>
  <c r="AG31" i="11"/>
  <c r="AG122" i="11"/>
  <c r="AG108" i="11"/>
  <c r="AG98" i="11"/>
  <c r="AG94" i="11"/>
  <c r="AG84" i="11"/>
  <c r="AG75" i="11"/>
  <c r="AG67" i="11"/>
  <c r="AG60" i="11"/>
  <c r="AG53" i="11"/>
  <c r="AG43" i="11"/>
  <c r="AG33" i="11"/>
  <c r="AG32" i="11"/>
  <c r="AG19" i="11"/>
  <c r="AG17" i="11"/>
  <c r="AG15" i="11"/>
  <c r="AG13" i="11"/>
  <c r="AG111" i="11"/>
  <c r="AG102" i="11"/>
  <c r="AG92" i="11"/>
  <c r="AG58" i="11"/>
  <c r="AG48" i="11"/>
  <c r="AG22" i="11"/>
  <c r="AX22" i="11" s="1"/>
  <c r="AG18" i="11"/>
  <c r="AG64" i="11"/>
  <c r="AG54" i="11"/>
  <c r="AG47" i="11"/>
  <c r="AG37" i="11"/>
  <c r="AG26" i="11"/>
  <c r="AX26" i="11" s="1"/>
  <c r="AG120" i="11"/>
  <c r="AG88" i="11"/>
  <c r="AG73" i="11"/>
  <c r="AG41" i="11"/>
  <c r="AG24" i="11"/>
  <c r="AX24" i="11" s="1"/>
  <c r="AG21" i="11"/>
  <c r="AX21" i="11" s="1"/>
  <c r="AG14" i="11"/>
  <c r="AG27" i="11"/>
  <c r="AX27" i="11" s="1"/>
  <c r="AG20" i="11"/>
  <c r="AX20" i="11" s="1"/>
  <c r="AG62" i="11"/>
  <c r="AG52" i="11"/>
  <c r="AG42" i="11"/>
  <c r="AG35" i="11"/>
  <c r="AG114" i="11"/>
  <c r="AG106" i="11"/>
  <c r="AG96" i="11"/>
  <c r="AG86" i="11"/>
  <c r="AG82" i="11"/>
  <c r="AG76" i="11"/>
  <c r="AG57" i="11"/>
  <c r="AG56" i="11"/>
  <c r="AG46" i="11"/>
  <c r="AG36" i="11"/>
  <c r="AG29" i="11"/>
  <c r="AG23" i="11"/>
  <c r="AX23" i="11" s="1"/>
  <c r="AG16" i="11"/>
  <c r="AJ79" i="11"/>
  <c r="BC79" i="11"/>
  <c r="BC47" i="11"/>
  <c r="AJ47" i="11"/>
  <c r="BC62" i="11"/>
  <c r="BC109" i="11"/>
  <c r="AJ109" i="11"/>
  <c r="AK112" i="11"/>
  <c r="AJ112" i="11"/>
  <c r="BC82" i="11"/>
  <c r="AJ82" i="11"/>
  <c r="BC116" i="11"/>
  <c r="AJ116" i="11"/>
  <c r="AE123" i="11"/>
  <c r="AF123" i="11" s="1"/>
  <c r="AE122" i="11"/>
  <c r="AE120" i="11"/>
  <c r="AE118" i="11"/>
  <c r="AF118" i="11" s="1"/>
  <c r="AE116" i="11"/>
  <c r="AE114" i="11"/>
  <c r="AF114" i="11" s="1"/>
  <c r="AE111" i="11"/>
  <c r="AE108" i="11"/>
  <c r="AE106" i="11"/>
  <c r="AE104" i="11"/>
  <c r="AF104" i="11" s="1"/>
  <c r="AE102" i="11"/>
  <c r="AE100" i="11"/>
  <c r="AE98" i="11"/>
  <c r="AF98" i="11" s="1"/>
  <c r="AE96" i="11"/>
  <c r="AF96" i="11" s="1"/>
  <c r="AE94" i="11"/>
  <c r="AE92" i="11"/>
  <c r="AE90" i="11"/>
  <c r="AE88" i="11"/>
  <c r="AE86" i="11"/>
  <c r="AE84" i="11"/>
  <c r="AF84" i="11" s="1"/>
  <c r="AE82" i="11"/>
  <c r="AE80" i="11"/>
  <c r="AF80" i="11" s="1"/>
  <c r="AE78" i="11"/>
  <c r="AF78" i="11" s="1"/>
  <c r="AE76" i="11"/>
  <c r="AF76" i="11" s="1"/>
  <c r="AE75" i="11"/>
  <c r="AE73" i="11"/>
  <c r="AF73" i="11" s="1"/>
  <c r="AE121" i="11"/>
  <c r="AE119" i="11"/>
  <c r="AE117" i="11"/>
  <c r="AF117" i="11" s="1"/>
  <c r="AE115" i="11"/>
  <c r="AF115" i="11" s="1"/>
  <c r="AE113" i="11"/>
  <c r="AE112" i="11"/>
  <c r="AE110" i="11"/>
  <c r="AF110" i="11" s="1"/>
  <c r="AE109" i="11"/>
  <c r="AE107" i="11"/>
  <c r="AF107" i="11" s="1"/>
  <c r="AE105" i="11"/>
  <c r="AF105" i="11" s="1"/>
  <c r="AE103" i="11"/>
  <c r="AE101" i="11"/>
  <c r="AF101" i="11" s="1"/>
  <c r="AE99" i="11"/>
  <c r="AE97" i="11"/>
  <c r="AE95" i="11"/>
  <c r="AF95" i="11" s="1"/>
  <c r="AE93" i="11"/>
  <c r="AF93" i="11" s="1"/>
  <c r="AE91" i="11"/>
  <c r="AE89" i="11"/>
  <c r="AF89" i="11" s="1"/>
  <c r="AE87" i="11"/>
  <c r="AF87" i="11" s="1"/>
  <c r="AE85" i="11"/>
  <c r="AE83" i="11"/>
  <c r="AE81" i="11"/>
  <c r="AE79" i="11"/>
  <c r="AE77" i="11"/>
  <c r="AF77" i="11" s="1"/>
  <c r="AE74" i="11"/>
  <c r="AF74" i="11" s="1"/>
  <c r="AE72" i="11"/>
  <c r="AE70" i="11"/>
  <c r="AF70" i="11" s="1"/>
  <c r="AE68" i="11"/>
  <c r="AF68" i="11" s="1"/>
  <c r="AE66" i="11"/>
  <c r="AE65" i="11"/>
  <c r="AE63" i="11"/>
  <c r="AF63" i="11" s="1"/>
  <c r="AE56" i="11"/>
  <c r="AE46" i="11"/>
  <c r="AE36" i="11"/>
  <c r="AE35" i="11"/>
  <c r="AE27" i="11"/>
  <c r="AE57" i="11"/>
  <c r="AE29" i="11"/>
  <c r="AE24" i="11"/>
  <c r="AE22" i="11"/>
  <c r="AE20" i="11"/>
  <c r="AE16" i="11"/>
  <c r="AF16" i="11" s="1"/>
  <c r="AE50" i="11"/>
  <c r="AE40" i="11"/>
  <c r="AF40" i="11" s="1"/>
  <c r="AE30" i="11"/>
  <c r="AE23" i="11"/>
  <c r="AE21" i="11"/>
  <c r="AE18" i="11"/>
  <c r="AF18" i="11" s="1"/>
  <c r="AE14" i="11"/>
  <c r="AE69" i="11"/>
  <c r="AE61" i="11"/>
  <c r="AE51" i="11"/>
  <c r="AF51" i="11" s="1"/>
  <c r="AE44" i="11"/>
  <c r="AE34" i="11"/>
  <c r="AE25" i="11"/>
  <c r="AE67" i="11"/>
  <c r="AF67" i="11" s="1"/>
  <c r="AE43" i="11"/>
  <c r="AF43" i="11" s="1"/>
  <c r="AE19" i="11"/>
  <c r="AF19" i="11" s="1"/>
  <c r="AE55" i="11"/>
  <c r="AF55" i="11" s="1"/>
  <c r="AE45" i="11"/>
  <c r="AF45" i="11" s="1"/>
  <c r="AE38" i="11"/>
  <c r="AE28" i="11"/>
  <c r="AE54" i="11"/>
  <c r="AF54" i="11" s="1"/>
  <c r="AE33" i="11"/>
  <c r="AF33" i="11" s="1"/>
  <c r="AE17" i="11"/>
  <c r="AE13" i="11"/>
  <c r="AF13" i="11" s="1"/>
  <c r="AE42" i="11"/>
  <c r="AE71" i="11"/>
  <c r="AF71" i="11" s="1"/>
  <c r="AE60" i="11"/>
  <c r="AE59" i="11"/>
  <c r="AE49" i="11"/>
  <c r="AF49" i="11" s="1"/>
  <c r="AE39" i="11"/>
  <c r="AF39" i="11" s="1"/>
  <c r="AE32" i="11"/>
  <c r="AE53" i="11"/>
  <c r="AE26" i="11"/>
  <c r="AE15" i="11"/>
  <c r="AF15" i="11" s="1"/>
  <c r="AE41" i="11"/>
  <c r="AE31" i="11"/>
  <c r="AF31" i="11" s="1"/>
  <c r="AE64" i="11"/>
  <c r="AF64" i="11" s="1"/>
  <c r="AE58" i="11"/>
  <c r="AF58" i="11" s="1"/>
  <c r="AE48" i="11"/>
  <c r="AF48" i="11" s="1"/>
  <c r="AE47" i="11"/>
  <c r="AE37" i="11"/>
  <c r="AF37" i="11" s="1"/>
  <c r="AE62" i="11"/>
  <c r="AE52" i="11"/>
  <c r="BC69" i="11"/>
  <c r="AD109" i="10"/>
  <c r="AD112" i="10"/>
  <c r="I9" i="10"/>
  <c r="I10" i="10"/>
  <c r="E10" i="10"/>
  <c r="AD125" i="10" s="1"/>
  <c r="E11" i="10"/>
  <c r="G11" i="10"/>
  <c r="G10" i="10"/>
  <c r="AE118" i="10" s="1"/>
  <c r="I8" i="8"/>
  <c r="H8" i="8"/>
  <c r="G8" i="8"/>
  <c r="F8" i="8"/>
  <c r="E8" i="8"/>
  <c r="D8" i="8"/>
  <c r="I7" i="8"/>
  <c r="H7" i="8"/>
  <c r="G7" i="8"/>
  <c r="F7" i="8"/>
  <c r="E7" i="8"/>
  <c r="D7" i="8"/>
  <c r="I6" i="8"/>
  <c r="H6" i="8"/>
  <c r="G6" i="8"/>
  <c r="F6" i="8"/>
  <c r="E6" i="8"/>
  <c r="D6" i="8"/>
  <c r="I5" i="8"/>
  <c r="H5" i="8"/>
  <c r="G5" i="8"/>
  <c r="F5" i="8"/>
  <c r="E5" i="8"/>
  <c r="D5" i="8"/>
  <c r="I4" i="8"/>
  <c r="H4" i="8"/>
  <c r="G4" i="8"/>
  <c r="F4" i="8"/>
  <c r="E4" i="8"/>
  <c r="D4" i="8"/>
  <c r="E9" i="8" s="1"/>
  <c r="I3" i="8"/>
  <c r="G3" i="8"/>
  <c r="I2" i="8"/>
  <c r="G2" i="8"/>
  <c r="E2" i="8"/>
  <c r="I11" i="8" l="1"/>
  <c r="AJ100" i="11"/>
  <c r="AJ35" i="11"/>
  <c r="AF42" i="11"/>
  <c r="AF61" i="11"/>
  <c r="AK65" i="11"/>
  <c r="BC32" i="11"/>
  <c r="BC103" i="11"/>
  <c r="I9" i="8"/>
  <c r="AD23" i="10"/>
  <c r="AI23" i="10" s="1"/>
  <c r="AF28" i="11"/>
  <c r="AF34" i="11"/>
  <c r="AF36" i="11"/>
  <c r="AF81" i="11"/>
  <c r="AF92" i="11"/>
  <c r="AF108" i="11"/>
  <c r="AJ59" i="11"/>
  <c r="BC72" i="11"/>
  <c r="AJ106" i="11"/>
  <c r="AJ53" i="11"/>
  <c r="BC56" i="11"/>
  <c r="AJ75" i="11"/>
  <c r="AD39" i="10"/>
  <c r="AF52" i="11"/>
  <c r="AF60" i="11"/>
  <c r="AF17" i="11"/>
  <c r="AF14" i="11"/>
  <c r="AF30" i="11"/>
  <c r="AF57" i="11"/>
  <c r="AF46" i="11"/>
  <c r="AF66" i="11"/>
  <c r="AF83" i="11"/>
  <c r="AF99" i="11"/>
  <c r="AF113" i="11"/>
  <c r="AF121" i="11"/>
  <c r="AF86" i="11"/>
  <c r="AF102" i="11"/>
  <c r="AF111" i="11"/>
  <c r="AF120" i="11"/>
  <c r="AJ62" i="11"/>
  <c r="BC122" i="11"/>
  <c r="BE56" i="12"/>
  <c r="AT56" i="12"/>
  <c r="BE91" i="12"/>
  <c r="AT91" i="12"/>
  <c r="AT82" i="12"/>
  <c r="BE82" i="12"/>
  <c r="AT94" i="12"/>
  <c r="BE94" i="12"/>
  <c r="BE85" i="12"/>
  <c r="AT85" i="12"/>
  <c r="AV109" i="12"/>
  <c r="BE109" i="12"/>
  <c r="AT109" i="12"/>
  <c r="AU112" i="12"/>
  <c r="BE112" i="12"/>
  <c r="AT112" i="12"/>
  <c r="BE103" i="12"/>
  <c r="AT103" i="12"/>
  <c r="AT88" i="12"/>
  <c r="BE88" i="12"/>
  <c r="BE44" i="12"/>
  <c r="AT44" i="12"/>
  <c r="AT41" i="12"/>
  <c r="BE41" i="12"/>
  <c r="AT69" i="12"/>
  <c r="BE69" i="12"/>
  <c r="BE97" i="12"/>
  <c r="AT97" i="12"/>
  <c r="BE32" i="12"/>
  <c r="AT32" i="12"/>
  <c r="AT29" i="12"/>
  <c r="BE29" i="12"/>
  <c r="AT100" i="12"/>
  <c r="BE100" i="12"/>
  <c r="AT75" i="12"/>
  <c r="BE75" i="12"/>
  <c r="AS75" i="12"/>
  <c r="AT53" i="12"/>
  <c r="BE53" i="12"/>
  <c r="BE50" i="12"/>
  <c r="AT50" i="12"/>
  <c r="AT35" i="12"/>
  <c r="BE35" i="12"/>
  <c r="AT59" i="12"/>
  <c r="BE59" i="12"/>
  <c r="AU65" i="12"/>
  <c r="BE65" i="12"/>
  <c r="AT65" i="12"/>
  <c r="BE72" i="12"/>
  <c r="AT72" i="12"/>
  <c r="AT106" i="12"/>
  <c r="BE106" i="12"/>
  <c r="AT47" i="12"/>
  <c r="BE47" i="12"/>
  <c r="BE79" i="12"/>
  <c r="AT79" i="12"/>
  <c r="BE38" i="12"/>
  <c r="AT38" i="12"/>
  <c r="AV62" i="12"/>
  <c r="BE62" i="12"/>
  <c r="AT62" i="12"/>
  <c r="AF90" i="11"/>
  <c r="AI75" i="11"/>
  <c r="BC75" i="11"/>
  <c r="AI122" i="11"/>
  <c r="AY106" i="11"/>
  <c r="BF106" i="11"/>
  <c r="AF26" i="11"/>
  <c r="AS26" i="11" s="1"/>
  <c r="AN26" i="11"/>
  <c r="AF50" i="11"/>
  <c r="BD50" i="11"/>
  <c r="AO50" i="11"/>
  <c r="AF20" i="11"/>
  <c r="AS20" i="11" s="1"/>
  <c r="AN20" i="11"/>
  <c r="AO91" i="11"/>
  <c r="AF91" i="11"/>
  <c r="BD91" i="11"/>
  <c r="AF22" i="11"/>
  <c r="AS22" i="11" s="1"/>
  <c r="AN22" i="11"/>
  <c r="AF56" i="11"/>
  <c r="BD56" i="11"/>
  <c r="AO56" i="11"/>
  <c r="BD109" i="11"/>
  <c r="AF109" i="11"/>
  <c r="AQ109" i="11"/>
  <c r="AO109" i="11"/>
  <c r="BD88" i="11"/>
  <c r="AO88" i="11"/>
  <c r="AF88" i="11"/>
  <c r="AO122" i="11"/>
  <c r="AN122" i="11"/>
  <c r="BD122" i="11"/>
  <c r="AF122" i="11"/>
  <c r="AY82" i="11"/>
  <c r="BF82" i="11"/>
  <c r="AY62" i="11"/>
  <c r="BA62" i="11"/>
  <c r="BF62" i="11"/>
  <c r="AY88" i="11"/>
  <c r="BF88" i="11"/>
  <c r="BF75" i="11"/>
  <c r="AY75" i="11"/>
  <c r="AX75" i="11"/>
  <c r="AY116" i="11"/>
  <c r="BF116" i="11"/>
  <c r="BF79" i="11"/>
  <c r="AY79" i="11"/>
  <c r="BD41" i="11"/>
  <c r="AO41" i="11"/>
  <c r="AF41" i="11"/>
  <c r="BD35" i="11"/>
  <c r="AO35" i="11"/>
  <c r="AF35" i="11"/>
  <c r="BD116" i="11"/>
  <c r="AO116" i="11"/>
  <c r="AF116" i="11"/>
  <c r="AF32" i="11"/>
  <c r="AO32" i="11"/>
  <c r="BD32" i="11"/>
  <c r="AF25" i="11"/>
  <c r="AS25" i="11" s="1"/>
  <c r="AN25" i="11"/>
  <c r="AF24" i="11"/>
  <c r="AS24" i="11" s="1"/>
  <c r="AN24" i="11"/>
  <c r="AO79" i="11"/>
  <c r="AF79" i="11"/>
  <c r="BD79" i="11"/>
  <c r="AO75" i="11"/>
  <c r="AN75" i="11"/>
  <c r="BD75" i="11"/>
  <c r="AF75" i="11"/>
  <c r="BD106" i="11"/>
  <c r="AO106" i="11"/>
  <c r="AF106" i="11"/>
  <c r="AZ65" i="11"/>
  <c r="AY65" i="11"/>
  <c r="BF65" i="11"/>
  <c r="BF97" i="11"/>
  <c r="AY97" i="11"/>
  <c r="AZ112" i="11"/>
  <c r="AY112" i="11"/>
  <c r="BF112" i="11"/>
  <c r="AF38" i="11"/>
  <c r="AO38" i="11"/>
  <c r="BD38" i="11"/>
  <c r="BA109" i="11"/>
  <c r="AY109" i="11"/>
  <c r="BF109" i="11"/>
  <c r="AF21" i="11"/>
  <c r="AS21" i="11" s="1"/>
  <c r="AN21" i="11"/>
  <c r="AO59" i="11"/>
  <c r="AF59" i="11"/>
  <c r="BD59" i="11"/>
  <c r="AF23" i="11"/>
  <c r="AS23" i="11" s="1"/>
  <c r="AN23" i="11"/>
  <c r="AF29" i="11"/>
  <c r="BD29" i="11"/>
  <c r="AO29" i="11"/>
  <c r="AF65" i="11"/>
  <c r="BD65" i="11"/>
  <c r="AP65" i="11"/>
  <c r="AO65" i="11"/>
  <c r="AO97" i="11"/>
  <c r="AF97" i="11"/>
  <c r="BD97" i="11"/>
  <c r="BD112" i="11"/>
  <c r="AF112" i="11"/>
  <c r="AP112" i="11"/>
  <c r="AO112" i="11"/>
  <c r="BF29" i="11"/>
  <c r="AY29" i="11"/>
  <c r="AY32" i="11"/>
  <c r="BF32" i="11"/>
  <c r="AY94" i="11"/>
  <c r="BF94" i="11"/>
  <c r="BF38" i="11"/>
  <c r="AY38" i="11"/>
  <c r="BF44" i="11"/>
  <c r="AY44" i="11"/>
  <c r="AY50" i="11"/>
  <c r="BF50" i="11"/>
  <c r="BF85" i="11"/>
  <c r="AY85" i="11"/>
  <c r="AF62" i="11"/>
  <c r="BD62" i="11"/>
  <c r="AQ62" i="11"/>
  <c r="AO62" i="11"/>
  <c r="AF27" i="11"/>
  <c r="AS27" i="11" s="1"/>
  <c r="AN27" i="11"/>
  <c r="AO85" i="11"/>
  <c r="AF85" i="11"/>
  <c r="BD85" i="11"/>
  <c r="AY47" i="11"/>
  <c r="BF47" i="11"/>
  <c r="BF103" i="11"/>
  <c r="AY103" i="11"/>
  <c r="BD94" i="11"/>
  <c r="AO94" i="11"/>
  <c r="AF94" i="11"/>
  <c r="BF122" i="11"/>
  <c r="AY122" i="11"/>
  <c r="AX122" i="11"/>
  <c r="AF44" i="11"/>
  <c r="AO44" i="11"/>
  <c r="BD44" i="11"/>
  <c r="AO103" i="11"/>
  <c r="AF103" i="11"/>
  <c r="BD103" i="11"/>
  <c r="BD82" i="11"/>
  <c r="AO82" i="11"/>
  <c r="AF82" i="11"/>
  <c r="BF56" i="11"/>
  <c r="AY56" i="11"/>
  <c r="BF35" i="11"/>
  <c r="AY35" i="11"/>
  <c r="AY53" i="11"/>
  <c r="BF53" i="11"/>
  <c r="AY59" i="11"/>
  <c r="BF59" i="11"/>
  <c r="BF72" i="11"/>
  <c r="AY72" i="11"/>
  <c r="BF119" i="11"/>
  <c r="AY119" i="11"/>
  <c r="BD47" i="11"/>
  <c r="AO47" i="11"/>
  <c r="AF47" i="11"/>
  <c r="BD53" i="11"/>
  <c r="AO53" i="11"/>
  <c r="AF53" i="11"/>
  <c r="AO69" i="11"/>
  <c r="AF69" i="11"/>
  <c r="BD69" i="11"/>
  <c r="AF72" i="11"/>
  <c r="BD72" i="11"/>
  <c r="AO72" i="11"/>
  <c r="AO119" i="11"/>
  <c r="AF119" i="11"/>
  <c r="BD119" i="11"/>
  <c r="BD100" i="11"/>
  <c r="AO100" i="11"/>
  <c r="AF100" i="11"/>
  <c r="BF41" i="11"/>
  <c r="AY41" i="11"/>
  <c r="AY100" i="11"/>
  <c r="BF100" i="11"/>
  <c r="AY69" i="11"/>
  <c r="BF69" i="11"/>
  <c r="BF91" i="11"/>
  <c r="AY91" i="11"/>
  <c r="AD54" i="10"/>
  <c r="AD70" i="10"/>
  <c r="AD96" i="10"/>
  <c r="AD103" i="10"/>
  <c r="AD43" i="10"/>
  <c r="AD58" i="10"/>
  <c r="AD74" i="10"/>
  <c r="AF118" i="10"/>
  <c r="AD15" i="10"/>
  <c r="AD31" i="10"/>
  <c r="AD47" i="10"/>
  <c r="AD83" i="10"/>
  <c r="AD62" i="10"/>
  <c r="AD80" i="10"/>
  <c r="BC80" i="10" s="1"/>
  <c r="AD111" i="10"/>
  <c r="AD27" i="10"/>
  <c r="AI27" i="10" s="1"/>
  <c r="AD101" i="10"/>
  <c r="AD104" i="10"/>
  <c r="BC104" i="10" s="1"/>
  <c r="AD19" i="10"/>
  <c r="AD35" i="10"/>
  <c r="AD51" i="10"/>
  <c r="AD115" i="10"/>
  <c r="AD66" i="10"/>
  <c r="AD88" i="10"/>
  <c r="AD118" i="10"/>
  <c r="AE27" i="10"/>
  <c r="AE39" i="10"/>
  <c r="AE51" i="10"/>
  <c r="AE99" i="10"/>
  <c r="AE124" i="10"/>
  <c r="AE63" i="10"/>
  <c r="AE75" i="10"/>
  <c r="AE98" i="10"/>
  <c r="AE113" i="10"/>
  <c r="AG125" i="10"/>
  <c r="AG124" i="10"/>
  <c r="AG123" i="10"/>
  <c r="AG122" i="10"/>
  <c r="AG121" i="10"/>
  <c r="AG120" i="10"/>
  <c r="AG119" i="10"/>
  <c r="AG118" i="10"/>
  <c r="AG117" i="10"/>
  <c r="AG116" i="10"/>
  <c r="AG115" i="10"/>
  <c r="AG114" i="10"/>
  <c r="AG113" i="10"/>
  <c r="AG112" i="10"/>
  <c r="AG111" i="10"/>
  <c r="AG110" i="10"/>
  <c r="AG109" i="10"/>
  <c r="AG108" i="10"/>
  <c r="AG107" i="10"/>
  <c r="AG106" i="10"/>
  <c r="AG105" i="10"/>
  <c r="AG104" i="10"/>
  <c r="AG103" i="10"/>
  <c r="AG102" i="10"/>
  <c r="AG101" i="10"/>
  <c r="AG100" i="10"/>
  <c r="AG99" i="10"/>
  <c r="AG98" i="10"/>
  <c r="AG97" i="10"/>
  <c r="AG96" i="10"/>
  <c r="AG95" i="10"/>
  <c r="AG94" i="10"/>
  <c r="AG93" i="10"/>
  <c r="AG92" i="10"/>
  <c r="AG91" i="10"/>
  <c r="AG90" i="10"/>
  <c r="AG89" i="10"/>
  <c r="AG88" i="10"/>
  <c r="AG87" i="10"/>
  <c r="AG86" i="10"/>
  <c r="AG85" i="10"/>
  <c r="AG84" i="10"/>
  <c r="AG83" i="10"/>
  <c r="AG82" i="10"/>
  <c r="AG81" i="10"/>
  <c r="AG80" i="10"/>
  <c r="AG79" i="10"/>
  <c r="AG78" i="10"/>
  <c r="AG77" i="10"/>
  <c r="AG76" i="10"/>
  <c r="AG75" i="10"/>
  <c r="AG74" i="10"/>
  <c r="AG73" i="10"/>
  <c r="AG72" i="10"/>
  <c r="AG71" i="10"/>
  <c r="AG70" i="10"/>
  <c r="AG69" i="10"/>
  <c r="AG68" i="10"/>
  <c r="AG67" i="10"/>
  <c r="AG66" i="10"/>
  <c r="AG65" i="10"/>
  <c r="AG64" i="10"/>
  <c r="AG63" i="10"/>
  <c r="AG62" i="10"/>
  <c r="AG61" i="10"/>
  <c r="AG60" i="10"/>
  <c r="AG59" i="10"/>
  <c r="AG58" i="10"/>
  <c r="AG57" i="10"/>
  <c r="AG56" i="10"/>
  <c r="AG55" i="10"/>
  <c r="AG54" i="10"/>
  <c r="AG53" i="10"/>
  <c r="AG52" i="10"/>
  <c r="AG46" i="10"/>
  <c r="AG44" i="10"/>
  <c r="AG42" i="10"/>
  <c r="AG34" i="10"/>
  <c r="AG32" i="10"/>
  <c r="AG30" i="10"/>
  <c r="AG19" i="10"/>
  <c r="AG15" i="10"/>
  <c r="AG47" i="10"/>
  <c r="AG37" i="10"/>
  <c r="AG33" i="10"/>
  <c r="AG26" i="10"/>
  <c r="AX26" i="10" s="1"/>
  <c r="AG22" i="10"/>
  <c r="AX22" i="10" s="1"/>
  <c r="AG51" i="10"/>
  <c r="AG43" i="10"/>
  <c r="AG41" i="10"/>
  <c r="AG39" i="10"/>
  <c r="AG31" i="10"/>
  <c r="AG29" i="10"/>
  <c r="AG27" i="10"/>
  <c r="AX27" i="10" s="1"/>
  <c r="AG25" i="10"/>
  <c r="AX25" i="10" s="1"/>
  <c r="AG23" i="10"/>
  <c r="AX23" i="10" s="1"/>
  <c r="AG21" i="10"/>
  <c r="AX21" i="10" s="1"/>
  <c r="AG18" i="10"/>
  <c r="AG14" i="10"/>
  <c r="AG45" i="10"/>
  <c r="AG35" i="10"/>
  <c r="AG20" i="10"/>
  <c r="AX20" i="10" s="1"/>
  <c r="AG50" i="10"/>
  <c r="AG48" i="10"/>
  <c r="AG40" i="10"/>
  <c r="AG38" i="10"/>
  <c r="AG36" i="10"/>
  <c r="AG17" i="10"/>
  <c r="AG13" i="10"/>
  <c r="AG49" i="10"/>
  <c r="AG28" i="10"/>
  <c r="AX28" i="10" s="1"/>
  <c r="AG24" i="10"/>
  <c r="AX24" i="10" s="1"/>
  <c r="AG16" i="10"/>
  <c r="AE16" i="10"/>
  <c r="AE20" i="10"/>
  <c r="AE24" i="10"/>
  <c r="AE28" i="10"/>
  <c r="AE32" i="10"/>
  <c r="AE36" i="10"/>
  <c r="AE40" i="10"/>
  <c r="AE44" i="10"/>
  <c r="AE48" i="10"/>
  <c r="AE77" i="10"/>
  <c r="AE85" i="10"/>
  <c r="AE93" i="10"/>
  <c r="AE101" i="10"/>
  <c r="AE109" i="10"/>
  <c r="AF109" i="10" s="1"/>
  <c r="AE119" i="10"/>
  <c r="AE52" i="10"/>
  <c r="AE56" i="10"/>
  <c r="AE60" i="10"/>
  <c r="AE64" i="10"/>
  <c r="AE68" i="10"/>
  <c r="AE72" i="10"/>
  <c r="AE76" i="10"/>
  <c r="AE84" i="10"/>
  <c r="AE92" i="10"/>
  <c r="AE100" i="10"/>
  <c r="AE108" i="10"/>
  <c r="AE114" i="10"/>
  <c r="AE122" i="10"/>
  <c r="AD89" i="10"/>
  <c r="AD121" i="10"/>
  <c r="AD16" i="10"/>
  <c r="AD20" i="10"/>
  <c r="AI20" i="10" s="1"/>
  <c r="AD24" i="10"/>
  <c r="AI24" i="10" s="1"/>
  <c r="AD28" i="10"/>
  <c r="AI28" i="10" s="1"/>
  <c r="AD32" i="10"/>
  <c r="AD36" i="10"/>
  <c r="AD40" i="10"/>
  <c r="AD44" i="10"/>
  <c r="AD48" i="10"/>
  <c r="AD85" i="10"/>
  <c r="AD123" i="10"/>
  <c r="AD105" i="10"/>
  <c r="AD87" i="10"/>
  <c r="AD124" i="10"/>
  <c r="AD55" i="10"/>
  <c r="BC54" i="10" s="1"/>
  <c r="AD59" i="10"/>
  <c r="AD63" i="10"/>
  <c r="AD67" i="10"/>
  <c r="AK66" i="10" s="1"/>
  <c r="AD71" i="10"/>
  <c r="AD75" i="10"/>
  <c r="AD82" i="10"/>
  <c r="AD90" i="10"/>
  <c r="AD98" i="10"/>
  <c r="AD106" i="10"/>
  <c r="AD113" i="10"/>
  <c r="AD120" i="10"/>
  <c r="AE19" i="10"/>
  <c r="AE31" i="10"/>
  <c r="AE43" i="10"/>
  <c r="AF43" i="10" s="1"/>
  <c r="AE83" i="10"/>
  <c r="AE107" i="10"/>
  <c r="AE55" i="10"/>
  <c r="AE67" i="10"/>
  <c r="AE90" i="10"/>
  <c r="AF90" i="10" s="1"/>
  <c r="AE13" i="10"/>
  <c r="AE17" i="10"/>
  <c r="AE21" i="10"/>
  <c r="AE25" i="10"/>
  <c r="AE29" i="10"/>
  <c r="AE33" i="10"/>
  <c r="AE37" i="10"/>
  <c r="AE41" i="10"/>
  <c r="AE45" i="10"/>
  <c r="AE49" i="10"/>
  <c r="AE79" i="10"/>
  <c r="AE87" i="10"/>
  <c r="AE95" i="10"/>
  <c r="AE103" i="10"/>
  <c r="AE112" i="10"/>
  <c r="AF112" i="10" s="1"/>
  <c r="AE121" i="10"/>
  <c r="AE53" i="10"/>
  <c r="AE57" i="10"/>
  <c r="AE61" i="10"/>
  <c r="AE65" i="10"/>
  <c r="AE69" i="10"/>
  <c r="AE73" i="10"/>
  <c r="AE78" i="10"/>
  <c r="AE86" i="10"/>
  <c r="AE94" i="10"/>
  <c r="AE102" i="10"/>
  <c r="AE110" i="10"/>
  <c r="AE116" i="10"/>
  <c r="AE125" i="10"/>
  <c r="AF125" i="10" s="1"/>
  <c r="AD79" i="10"/>
  <c r="AD13" i="10"/>
  <c r="AD17" i="10"/>
  <c r="AD21" i="10"/>
  <c r="AI21" i="10" s="1"/>
  <c r="AD25" i="10"/>
  <c r="AI25" i="10" s="1"/>
  <c r="AD29" i="10"/>
  <c r="AD33" i="10"/>
  <c r="AD37" i="10"/>
  <c r="AD41" i="10"/>
  <c r="AD45" i="10"/>
  <c r="AD49" i="10"/>
  <c r="AD95" i="10"/>
  <c r="AD81" i="10"/>
  <c r="AJ80" i="10" s="1"/>
  <c r="AD119" i="10"/>
  <c r="AD97" i="10"/>
  <c r="AD52" i="10"/>
  <c r="AJ51" i="10" s="1"/>
  <c r="AD56" i="10"/>
  <c r="AD60" i="10"/>
  <c r="AD64" i="10"/>
  <c r="AD68" i="10"/>
  <c r="AD72" i="10"/>
  <c r="AD76" i="10"/>
  <c r="AD84" i="10"/>
  <c r="BC83" i="10" s="1"/>
  <c r="AD92" i="10"/>
  <c r="AD100" i="10"/>
  <c r="AD108" i="10"/>
  <c r="AD114" i="10"/>
  <c r="AD122" i="10"/>
  <c r="AE15" i="10"/>
  <c r="AF15" i="10" s="1"/>
  <c r="AE23" i="10"/>
  <c r="AE35" i="10"/>
  <c r="AE47" i="10"/>
  <c r="AE91" i="10"/>
  <c r="AE117" i="10"/>
  <c r="AE59" i="10"/>
  <c r="AE71" i="10"/>
  <c r="AF71" i="10" s="1"/>
  <c r="AE82" i="10"/>
  <c r="AF82" i="10" s="1"/>
  <c r="AE106" i="10"/>
  <c r="AF106" i="10" s="1"/>
  <c r="AE120" i="10"/>
  <c r="BC39" i="10"/>
  <c r="AJ54" i="10"/>
  <c r="AE14" i="10"/>
  <c r="AE18" i="10"/>
  <c r="AE22" i="10"/>
  <c r="AE26" i="10"/>
  <c r="AE30" i="10"/>
  <c r="AE34" i="10"/>
  <c r="AE38" i="10"/>
  <c r="AE42" i="10"/>
  <c r="AE46" i="10"/>
  <c r="AE50" i="10"/>
  <c r="AE81" i="10"/>
  <c r="AF81" i="10" s="1"/>
  <c r="AE89" i="10"/>
  <c r="AE97" i="10"/>
  <c r="AF97" i="10" s="1"/>
  <c r="AE105" i="10"/>
  <c r="AE115" i="10"/>
  <c r="AF115" i="10" s="1"/>
  <c r="AE123" i="10"/>
  <c r="AE54" i="10"/>
  <c r="AE58" i="10"/>
  <c r="AF58" i="10" s="1"/>
  <c r="AE62" i="10"/>
  <c r="AF62" i="10" s="1"/>
  <c r="AE66" i="10"/>
  <c r="AE70" i="10"/>
  <c r="AE74" i="10"/>
  <c r="AE80" i="10"/>
  <c r="AE88" i="10"/>
  <c r="AE96" i="10"/>
  <c r="AE104" i="10"/>
  <c r="AE111" i="10"/>
  <c r="AD93" i="10"/>
  <c r="AD117" i="10"/>
  <c r="AD14" i="10"/>
  <c r="AD18" i="10"/>
  <c r="AD22" i="10"/>
  <c r="AI22" i="10" s="1"/>
  <c r="AD26" i="10"/>
  <c r="AI26" i="10" s="1"/>
  <c r="AD30" i="10"/>
  <c r="AD34" i="10"/>
  <c r="AD38" i="10"/>
  <c r="AD42" i="10"/>
  <c r="AD46" i="10"/>
  <c r="AD50" i="10"/>
  <c r="AD99" i="10"/>
  <c r="AD91" i="10"/>
  <c r="AD77" i="10"/>
  <c r="AD107" i="10"/>
  <c r="AD53" i="10"/>
  <c r="AD57" i="10"/>
  <c r="AD61" i="10"/>
  <c r="AD65" i="10"/>
  <c r="AD69" i="10"/>
  <c r="AD73" i="10"/>
  <c r="AD78" i="10"/>
  <c r="AD86" i="10"/>
  <c r="AD94" i="10"/>
  <c r="AD102" i="10"/>
  <c r="AJ101" i="10" s="1"/>
  <c r="AD110" i="10"/>
  <c r="AD116" i="10"/>
  <c r="G11" i="8"/>
  <c r="G9" i="8"/>
  <c r="I10" i="8"/>
  <c r="AG123" i="8" s="1"/>
  <c r="E11" i="8"/>
  <c r="E10" i="8"/>
  <c r="AD121" i="8" s="1"/>
  <c r="G10" i="8"/>
  <c r="BC66" i="10" l="1"/>
  <c r="AF47" i="10"/>
  <c r="AF96" i="10"/>
  <c r="AF87" i="10"/>
  <c r="AF31" i="10"/>
  <c r="AJ104" i="10"/>
  <c r="AG124" i="8"/>
  <c r="AF19" i="10"/>
  <c r="BC70" i="10"/>
  <c r="AJ39" i="10"/>
  <c r="AT100" i="11"/>
  <c r="BE100" i="11"/>
  <c r="BE72" i="11"/>
  <c r="AT72" i="11"/>
  <c r="BE56" i="11"/>
  <c r="AT56" i="11"/>
  <c r="AT35" i="11"/>
  <c r="BE35" i="11"/>
  <c r="AV62" i="11"/>
  <c r="AT62" i="11"/>
  <c r="BE62" i="11"/>
  <c r="AT59" i="11"/>
  <c r="BE59" i="11"/>
  <c r="BE97" i="11"/>
  <c r="AT97" i="11"/>
  <c r="AT47" i="11"/>
  <c r="BE47" i="11"/>
  <c r="AT88" i="11"/>
  <c r="BE88" i="11"/>
  <c r="AT69" i="11"/>
  <c r="BE69" i="11"/>
  <c r="BE103" i="11"/>
  <c r="AT103" i="11"/>
  <c r="AT94" i="11"/>
  <c r="BE94" i="11"/>
  <c r="BE85" i="11"/>
  <c r="AT85" i="11"/>
  <c r="AU112" i="11"/>
  <c r="AT112" i="11"/>
  <c r="BE112" i="11"/>
  <c r="AU65" i="11"/>
  <c r="AT65" i="11"/>
  <c r="BE65" i="11"/>
  <c r="BE38" i="11"/>
  <c r="AT38" i="11"/>
  <c r="AT41" i="11"/>
  <c r="BE41" i="11"/>
  <c r="BE50" i="11"/>
  <c r="AT50" i="11"/>
  <c r="AT106" i="11"/>
  <c r="BE106" i="11"/>
  <c r="BE79" i="11"/>
  <c r="AT79" i="11"/>
  <c r="BE32" i="11"/>
  <c r="AT32" i="11"/>
  <c r="AT122" i="11"/>
  <c r="AS122" i="11"/>
  <c r="BE122" i="11"/>
  <c r="BE119" i="11"/>
  <c r="AT119" i="11"/>
  <c r="AT53" i="11"/>
  <c r="BE53" i="11"/>
  <c r="AT116" i="11"/>
  <c r="BE116" i="11"/>
  <c r="AV109" i="11"/>
  <c r="AT109" i="11"/>
  <c r="BE109" i="11"/>
  <c r="BE91" i="11"/>
  <c r="AT91" i="11"/>
  <c r="AT29" i="11"/>
  <c r="BE29" i="11"/>
  <c r="AT82" i="11"/>
  <c r="BE82" i="11"/>
  <c r="BE44" i="11"/>
  <c r="AT44" i="11"/>
  <c r="AT75" i="11"/>
  <c r="AS75" i="11"/>
  <c r="BE75" i="11"/>
  <c r="AF35" i="10"/>
  <c r="AF111" i="10"/>
  <c r="AF38" i="10"/>
  <c r="AJ70" i="10"/>
  <c r="BC51" i="10"/>
  <c r="AF78" i="10"/>
  <c r="AF61" i="10"/>
  <c r="AF79" i="10"/>
  <c r="AF37" i="10"/>
  <c r="AJ66" i="10"/>
  <c r="AF88" i="10"/>
  <c r="AJ83" i="10"/>
  <c r="AF74" i="10"/>
  <c r="AF103" i="10"/>
  <c r="AF55" i="10"/>
  <c r="AF77" i="10"/>
  <c r="AF99" i="10"/>
  <c r="AJ107" i="10"/>
  <c r="BC107" i="10"/>
  <c r="AF80" i="10"/>
  <c r="BD80" i="10"/>
  <c r="AO80" i="10"/>
  <c r="AF23" i="10"/>
  <c r="AS23" i="10" s="1"/>
  <c r="AN23" i="10"/>
  <c r="BC60" i="10"/>
  <c r="AJ60" i="10"/>
  <c r="AQ110" i="10"/>
  <c r="AO110" i="10"/>
  <c r="AF110" i="10"/>
  <c r="BD110" i="10"/>
  <c r="AF21" i="10"/>
  <c r="AS21" i="10" s="1"/>
  <c r="AN21" i="10"/>
  <c r="AO76" i="10"/>
  <c r="AN76" i="10"/>
  <c r="BD76" i="10"/>
  <c r="AF76" i="10"/>
  <c r="AF20" i="10"/>
  <c r="AS20" i="10" s="1"/>
  <c r="AN20" i="10"/>
  <c r="BF63" i="10"/>
  <c r="BA63" i="10"/>
  <c r="AY63" i="10"/>
  <c r="AF98" i="10"/>
  <c r="BD98" i="10"/>
  <c r="AO98" i="10"/>
  <c r="AF104" i="10"/>
  <c r="BD104" i="10"/>
  <c r="AO104" i="10"/>
  <c r="AF105" i="10"/>
  <c r="AF50" i="10"/>
  <c r="AF34" i="10"/>
  <c r="AF18" i="10"/>
  <c r="BC101" i="10"/>
  <c r="AF91" i="10"/>
  <c r="AF102" i="10"/>
  <c r="BD73" i="10"/>
  <c r="AO73" i="10"/>
  <c r="AF73" i="10"/>
  <c r="BD57" i="10"/>
  <c r="AO57" i="10"/>
  <c r="AF57" i="10"/>
  <c r="AF49" i="10"/>
  <c r="AF33" i="10"/>
  <c r="BD33" i="10"/>
  <c r="AO33" i="10"/>
  <c r="AF17" i="10"/>
  <c r="AF107" i="10"/>
  <c r="AO107" i="10"/>
  <c r="BD107" i="10"/>
  <c r="BC98" i="10"/>
  <c r="AJ98" i="10"/>
  <c r="AJ123" i="10"/>
  <c r="BC123" i="10"/>
  <c r="AI123" i="10"/>
  <c r="AJ89" i="10"/>
  <c r="BC89" i="10"/>
  <c r="AF100" i="10"/>
  <c r="AF72" i="10"/>
  <c r="AF56" i="10"/>
  <c r="AF101" i="10"/>
  <c r="AO101" i="10"/>
  <c r="BD101" i="10"/>
  <c r="AF48" i="10"/>
  <c r="BD48" i="10"/>
  <c r="AO48" i="10"/>
  <c r="AF32" i="10"/>
  <c r="AF16" i="10"/>
  <c r="BF60" i="10"/>
  <c r="AY60" i="10"/>
  <c r="BF76" i="10"/>
  <c r="AY76" i="10"/>
  <c r="AX76" i="10"/>
  <c r="BF80" i="10"/>
  <c r="AY80" i="10"/>
  <c r="BF92" i="10"/>
  <c r="AY92" i="10"/>
  <c r="BF104" i="10"/>
  <c r="AY104" i="10"/>
  <c r="BF120" i="10"/>
  <c r="AY120" i="10"/>
  <c r="AF75" i="10"/>
  <c r="BD51" i="10"/>
  <c r="AF51" i="10"/>
  <c r="AO51" i="10"/>
  <c r="BC86" i="10"/>
  <c r="AJ86" i="10"/>
  <c r="AF36" i="10"/>
  <c r="BD36" i="10"/>
  <c r="AO36" i="10"/>
  <c r="BF36" i="10"/>
  <c r="AY36" i="10"/>
  <c r="AY39" i="10"/>
  <c r="BF39" i="10"/>
  <c r="BF83" i="10"/>
  <c r="AY83" i="10"/>
  <c r="BF95" i="10"/>
  <c r="AY95" i="10"/>
  <c r="BF107" i="10"/>
  <c r="AY107" i="10"/>
  <c r="AL110" i="10"/>
  <c r="BC110" i="10"/>
  <c r="AJ110" i="10"/>
  <c r="BC73" i="10"/>
  <c r="AJ73" i="10"/>
  <c r="BC42" i="10"/>
  <c r="AJ42" i="10"/>
  <c r="BD54" i="10"/>
  <c r="AO54" i="10"/>
  <c r="AF54" i="10"/>
  <c r="AF46" i="10"/>
  <c r="AF30" i="10"/>
  <c r="BD30" i="10"/>
  <c r="AO30" i="10"/>
  <c r="AF14" i="10"/>
  <c r="BC92" i="10"/>
  <c r="AJ92" i="10"/>
  <c r="AJ95" i="10"/>
  <c r="BC95" i="10"/>
  <c r="AF94" i="10"/>
  <c r="AF69" i="10"/>
  <c r="AF53" i="10"/>
  <c r="AF95" i="10"/>
  <c r="AO95" i="10"/>
  <c r="BD95" i="10"/>
  <c r="AF45" i="10"/>
  <c r="BD45" i="10"/>
  <c r="AO45" i="10"/>
  <c r="AF29" i="10"/>
  <c r="AF13" i="10"/>
  <c r="AF83" i="10"/>
  <c r="AO83" i="10"/>
  <c r="BD83" i="10"/>
  <c r="BC120" i="10"/>
  <c r="AJ120" i="10"/>
  <c r="BC36" i="10"/>
  <c r="AJ36" i="10"/>
  <c r="AF122" i="10"/>
  <c r="AF92" i="10"/>
  <c r="BD92" i="10"/>
  <c r="AO92" i="10"/>
  <c r="AF68" i="10"/>
  <c r="AF52" i="10"/>
  <c r="AF93" i="10"/>
  <c r="AF44" i="10"/>
  <c r="AF28" i="10"/>
  <c r="AS28" i="10" s="1"/>
  <c r="AN28" i="10"/>
  <c r="BF33" i="10"/>
  <c r="AY33" i="10"/>
  <c r="AY42" i="10"/>
  <c r="BF42" i="10"/>
  <c r="BF57" i="10"/>
  <c r="AY57" i="10"/>
  <c r="BF73" i="10"/>
  <c r="AY73" i="10"/>
  <c r="BF89" i="10"/>
  <c r="AY89" i="10"/>
  <c r="BF101" i="10"/>
  <c r="AY101" i="10"/>
  <c r="BF113" i="10"/>
  <c r="AZ113" i="10"/>
  <c r="AY113" i="10"/>
  <c r="BF117" i="10"/>
  <c r="AY117" i="10"/>
  <c r="BD63" i="10"/>
  <c r="AQ63" i="10"/>
  <c r="AO63" i="10"/>
  <c r="AF63" i="10"/>
  <c r="AF39" i="10"/>
  <c r="BD39" i="10"/>
  <c r="AO39" i="10"/>
  <c r="AF22" i="10"/>
  <c r="AS22" i="10" s="1"/>
  <c r="AN22" i="10"/>
  <c r="AF117" i="10"/>
  <c r="AO117" i="10"/>
  <c r="BD117" i="10"/>
  <c r="AJ76" i="10"/>
  <c r="BC76" i="10"/>
  <c r="AI76" i="10"/>
  <c r="BC45" i="10"/>
  <c r="AJ45" i="10"/>
  <c r="AF108" i="10"/>
  <c r="BD60" i="10"/>
  <c r="AO60" i="10"/>
  <c r="AF60" i="10"/>
  <c r="BF123" i="10"/>
  <c r="AY123" i="10"/>
  <c r="AX123" i="10"/>
  <c r="BC30" i="10"/>
  <c r="AJ30" i="10"/>
  <c r="BC57" i="10"/>
  <c r="AJ57" i="10"/>
  <c r="AJ117" i="10"/>
  <c r="BC117" i="10"/>
  <c r="BD70" i="10"/>
  <c r="AO70" i="10"/>
  <c r="AF70" i="10"/>
  <c r="BD66" i="10"/>
  <c r="AP66" i="10"/>
  <c r="AO66" i="10"/>
  <c r="AF66" i="10"/>
  <c r="AO123" i="10"/>
  <c r="AN123" i="10"/>
  <c r="AF123" i="10"/>
  <c r="BD123" i="10"/>
  <c r="AF89" i="10"/>
  <c r="AO89" i="10"/>
  <c r="BD89" i="10"/>
  <c r="AF42" i="10"/>
  <c r="BD42" i="10"/>
  <c r="AO42" i="10"/>
  <c r="AF26" i="10"/>
  <c r="AS26" i="10" s="1"/>
  <c r="AN26" i="10"/>
  <c r="AF120" i="10"/>
  <c r="BD120" i="10"/>
  <c r="AO120" i="10"/>
  <c r="AF59" i="10"/>
  <c r="BC33" i="10"/>
  <c r="AJ33" i="10"/>
  <c r="AF116" i="10"/>
  <c r="AF86" i="10"/>
  <c r="BD86" i="10"/>
  <c r="AO86" i="10"/>
  <c r="AF65" i="10"/>
  <c r="AF121" i="10"/>
  <c r="AF41" i="10"/>
  <c r="AF25" i="10"/>
  <c r="AS25" i="10" s="1"/>
  <c r="AN25" i="10"/>
  <c r="AF67" i="10"/>
  <c r="AK113" i="10"/>
  <c r="BC113" i="10"/>
  <c r="AJ113" i="10"/>
  <c r="AL63" i="10"/>
  <c r="BC63" i="10"/>
  <c r="AJ63" i="10"/>
  <c r="BC48" i="10"/>
  <c r="AJ48" i="10"/>
  <c r="AF114" i="10"/>
  <c r="AF84" i="10"/>
  <c r="AF64" i="10"/>
  <c r="AF119" i="10"/>
  <c r="AF85" i="10"/>
  <c r="AF40" i="10"/>
  <c r="AF24" i="10"/>
  <c r="AS24" i="10" s="1"/>
  <c r="AN24" i="10"/>
  <c r="BF48" i="10"/>
  <c r="AY48" i="10"/>
  <c r="BF45" i="10"/>
  <c r="AY45" i="10"/>
  <c r="BF51" i="10"/>
  <c r="AY51" i="10"/>
  <c r="AY30" i="10"/>
  <c r="BF30" i="10"/>
  <c r="BF54" i="10"/>
  <c r="AY54" i="10"/>
  <c r="BF66" i="10"/>
  <c r="AZ66" i="10"/>
  <c r="AY66" i="10"/>
  <c r="BF70" i="10"/>
  <c r="AY70" i="10"/>
  <c r="BF86" i="10"/>
  <c r="AY86" i="10"/>
  <c r="BF98" i="10"/>
  <c r="AY98" i="10"/>
  <c r="BF110" i="10"/>
  <c r="BA110" i="10"/>
  <c r="AY110" i="10"/>
  <c r="AP113" i="10"/>
  <c r="AO113" i="10"/>
  <c r="AF113" i="10"/>
  <c r="BD113" i="10"/>
  <c r="AF124" i="10"/>
  <c r="AF27" i="10"/>
  <c r="AS27" i="10" s="1"/>
  <c r="AN27" i="10"/>
  <c r="AG127" i="8"/>
  <c r="AD127" i="8"/>
  <c r="AE45" i="8"/>
  <c r="AG125" i="8"/>
  <c r="AD124" i="8"/>
  <c r="AE125" i="8"/>
  <c r="AE127" i="8"/>
  <c r="AE124" i="8"/>
  <c r="AE126" i="8"/>
  <c r="AD125" i="8"/>
  <c r="AG126" i="8"/>
  <c r="AD126" i="8"/>
  <c r="AE33" i="8"/>
  <c r="AE78" i="8"/>
  <c r="AE56" i="8"/>
  <c r="AE72" i="8"/>
  <c r="AE53" i="8"/>
  <c r="AO53" i="8" s="1"/>
  <c r="AE74" i="8"/>
  <c r="AE17" i="8"/>
  <c r="AE100" i="8"/>
  <c r="AE43" i="8"/>
  <c r="AE69" i="8"/>
  <c r="AG103" i="8"/>
  <c r="AG63" i="8"/>
  <c r="AE90" i="8"/>
  <c r="AE26" i="8"/>
  <c r="AN26" i="8" s="1"/>
  <c r="AE81" i="8"/>
  <c r="AG55" i="8"/>
  <c r="AG68" i="8"/>
  <c r="AG59" i="8"/>
  <c r="AE113" i="8"/>
  <c r="AE51" i="8"/>
  <c r="AE27" i="8"/>
  <c r="AN27" i="8" s="1"/>
  <c r="AE101" i="8"/>
  <c r="AG64" i="8"/>
  <c r="AG67" i="8"/>
  <c r="AE118" i="8"/>
  <c r="AE28" i="8"/>
  <c r="AE103" i="8"/>
  <c r="AG42" i="8"/>
  <c r="AG82" i="8"/>
  <c r="AE14" i="8"/>
  <c r="AE50" i="8"/>
  <c r="AE105" i="8"/>
  <c r="AG89" i="8"/>
  <c r="AG84" i="8"/>
  <c r="AE57" i="8"/>
  <c r="AO56" i="8" s="1"/>
  <c r="AE16" i="8"/>
  <c r="AE54" i="8"/>
  <c r="AE121" i="8"/>
  <c r="AF121" i="8" s="1"/>
  <c r="AG102" i="8"/>
  <c r="AG94" i="8"/>
  <c r="AG83" i="8"/>
  <c r="AY82" i="8" s="1"/>
  <c r="AG99" i="8"/>
  <c r="AG21" i="8"/>
  <c r="AX21" i="8" s="1"/>
  <c r="AG18" i="8"/>
  <c r="AG13" i="8"/>
  <c r="AG71" i="8"/>
  <c r="AG93" i="8"/>
  <c r="AG108" i="8"/>
  <c r="AE19" i="8"/>
  <c r="AE75" i="8"/>
  <c r="AN75" i="8" s="1"/>
  <c r="AE18" i="8"/>
  <c r="AE88" i="8"/>
  <c r="AE34" i="8"/>
  <c r="AE58" i="8"/>
  <c r="AE85" i="8"/>
  <c r="AE107" i="8"/>
  <c r="AE59" i="8"/>
  <c r="AG23" i="8"/>
  <c r="AX23" i="8" s="1"/>
  <c r="AG27" i="8"/>
  <c r="AX27" i="8" s="1"/>
  <c r="AG41" i="8"/>
  <c r="BF41" i="8" s="1"/>
  <c r="AG26" i="8"/>
  <c r="AX26" i="8" s="1"/>
  <c r="AG90" i="8"/>
  <c r="AG44" i="8"/>
  <c r="AG119" i="8"/>
  <c r="AE82" i="8"/>
  <c r="AE84" i="8"/>
  <c r="AE22" i="8"/>
  <c r="AE92" i="8"/>
  <c r="AE38" i="8"/>
  <c r="AE60" i="8"/>
  <c r="AE87" i="8"/>
  <c r="AE112" i="8"/>
  <c r="AG22" i="8"/>
  <c r="AX22" i="8" s="1"/>
  <c r="AG92" i="8"/>
  <c r="AG31" i="8"/>
  <c r="AG86" i="8"/>
  <c r="AG30" i="8"/>
  <c r="AG100" i="8"/>
  <c r="AG48" i="8"/>
  <c r="AG109" i="8"/>
  <c r="AE123" i="8"/>
  <c r="AE86" i="8"/>
  <c r="AE94" i="8"/>
  <c r="AE24" i="8"/>
  <c r="AN24" i="8" s="1"/>
  <c r="AE102" i="8"/>
  <c r="AE40" i="8"/>
  <c r="AE65" i="8"/>
  <c r="AE89" i="8"/>
  <c r="AE115" i="8"/>
  <c r="AG45" i="8"/>
  <c r="AG35" i="8"/>
  <c r="AG39" i="8"/>
  <c r="AG96" i="8"/>
  <c r="AG33" i="8"/>
  <c r="AG101" i="8"/>
  <c r="AG51" i="8"/>
  <c r="AG120" i="8"/>
  <c r="AE13" i="8"/>
  <c r="AE29" i="8"/>
  <c r="AE98" i="8"/>
  <c r="AE31" i="8"/>
  <c r="AE120" i="8"/>
  <c r="AE42" i="8"/>
  <c r="AE68" i="8"/>
  <c r="AE91" i="8"/>
  <c r="AE117" i="8"/>
  <c r="AG78" i="8"/>
  <c r="AG52" i="8"/>
  <c r="AG32" i="8"/>
  <c r="AG106" i="8"/>
  <c r="AG40" i="8"/>
  <c r="AG104" i="8"/>
  <c r="AG58" i="8"/>
  <c r="AE80" i="8"/>
  <c r="AE71" i="8"/>
  <c r="AE41" i="8"/>
  <c r="AE25" i="8"/>
  <c r="AE44" i="8"/>
  <c r="BD44" i="8" s="1"/>
  <c r="AE70" i="8"/>
  <c r="AE97" i="8"/>
  <c r="AE119" i="8"/>
  <c r="AG38" i="8"/>
  <c r="AG60" i="8"/>
  <c r="AG70" i="8"/>
  <c r="AG74" i="8"/>
  <c r="AG54" i="8"/>
  <c r="AG76" i="8"/>
  <c r="AG75" i="8"/>
  <c r="AN25" i="8"/>
  <c r="AD52" i="8"/>
  <c r="AD76" i="8"/>
  <c r="AD30" i="8"/>
  <c r="AD63" i="8"/>
  <c r="AD98" i="8"/>
  <c r="AD18" i="8"/>
  <c r="AD34" i="8"/>
  <c r="AD66" i="8"/>
  <c r="AD92" i="8"/>
  <c r="AD120" i="8"/>
  <c r="AD32" i="8"/>
  <c r="AD60" i="8"/>
  <c r="AD93" i="8"/>
  <c r="AG91" i="8"/>
  <c r="AG122" i="8"/>
  <c r="AD42" i="8"/>
  <c r="AD82" i="8"/>
  <c r="AD89" i="8"/>
  <c r="AD37" i="8"/>
  <c r="AD68" i="8"/>
  <c r="AD101" i="8"/>
  <c r="AD20" i="8"/>
  <c r="AI20" i="8" s="1"/>
  <c r="AD41" i="8"/>
  <c r="AF41" i="8" s="1"/>
  <c r="AD69" i="8"/>
  <c r="AF69" i="8" s="1"/>
  <c r="AD95" i="8"/>
  <c r="AD123" i="8"/>
  <c r="AD33" i="8"/>
  <c r="AD65" i="8"/>
  <c r="AF65" i="8" s="1"/>
  <c r="AD100" i="8"/>
  <c r="AD67" i="8"/>
  <c r="AD117" i="8"/>
  <c r="AD96" i="8"/>
  <c r="AD40" i="8"/>
  <c r="AD75" i="8"/>
  <c r="AI75" i="8" s="1"/>
  <c r="AD108" i="8"/>
  <c r="AD21" i="8"/>
  <c r="AI21" i="8" s="1"/>
  <c r="AD44" i="8"/>
  <c r="AD72" i="8"/>
  <c r="AD102" i="8"/>
  <c r="AF102" i="8" s="1"/>
  <c r="AD13" i="8"/>
  <c r="AF13" i="8" s="1"/>
  <c r="AD36" i="8"/>
  <c r="AD71" i="8"/>
  <c r="AD103" i="8"/>
  <c r="AF72" i="8"/>
  <c r="AG107" i="8"/>
  <c r="AY106" i="8" s="1"/>
  <c r="AG15" i="8"/>
  <c r="AG43" i="8"/>
  <c r="AG77" i="8"/>
  <c r="AG110" i="8"/>
  <c r="AG25" i="8"/>
  <c r="AX25" i="8" s="1"/>
  <c r="AG61" i="8"/>
  <c r="AG95" i="8"/>
  <c r="AG111" i="8"/>
  <c r="AD86" i="8"/>
  <c r="AD35" i="8"/>
  <c r="AD109" i="8"/>
  <c r="AD47" i="8"/>
  <c r="AD77" i="8"/>
  <c r="AD110" i="8"/>
  <c r="AD22" i="8"/>
  <c r="AI22" i="8" s="1"/>
  <c r="AD45" i="8"/>
  <c r="AF45" i="8" s="1"/>
  <c r="AD73" i="8"/>
  <c r="AD105" i="8"/>
  <c r="AD15" i="8"/>
  <c r="AD43" i="8"/>
  <c r="AD74" i="8"/>
  <c r="AD104" i="8"/>
  <c r="AE96" i="8"/>
  <c r="AE39" i="8"/>
  <c r="AE37" i="8"/>
  <c r="AE108" i="8"/>
  <c r="AE20" i="8"/>
  <c r="AE55" i="8"/>
  <c r="AE111" i="8"/>
  <c r="AE30" i="8"/>
  <c r="AF30" i="8" s="1"/>
  <c r="AE46" i="8"/>
  <c r="AE62" i="8"/>
  <c r="AE77" i="8"/>
  <c r="AE93" i="8"/>
  <c r="AE109" i="8"/>
  <c r="AE35" i="8"/>
  <c r="AG85" i="8"/>
  <c r="AG56" i="8"/>
  <c r="AG69" i="8"/>
  <c r="AG65" i="8"/>
  <c r="AG28" i="8"/>
  <c r="AG112" i="8"/>
  <c r="AG17" i="8"/>
  <c r="AG50" i="8"/>
  <c r="AG80" i="8"/>
  <c r="AG115" i="8"/>
  <c r="AG34" i="8"/>
  <c r="AG66" i="8"/>
  <c r="AG98" i="8"/>
  <c r="AG116" i="8"/>
  <c r="AD99" i="8"/>
  <c r="AD38" i="8"/>
  <c r="AD28" i="8"/>
  <c r="AD50" i="8"/>
  <c r="AF50" i="8" s="1"/>
  <c r="AD84" i="8"/>
  <c r="AD115" i="8"/>
  <c r="AD23" i="8"/>
  <c r="AI23" i="8" s="1"/>
  <c r="AD48" i="8"/>
  <c r="AD78" i="8"/>
  <c r="AD111" i="8"/>
  <c r="AD17" i="8"/>
  <c r="AD46" i="8"/>
  <c r="AD79" i="8"/>
  <c r="AD107" i="8"/>
  <c r="AE76" i="8"/>
  <c r="AE106" i="8"/>
  <c r="AE47" i="8"/>
  <c r="AE122" i="8"/>
  <c r="AE21" i="8"/>
  <c r="AE64" i="8"/>
  <c r="AE116" i="8"/>
  <c r="AE32" i="8"/>
  <c r="AE48" i="8"/>
  <c r="AE63" i="8"/>
  <c r="AE79" i="8"/>
  <c r="AE95" i="8"/>
  <c r="AE110" i="8"/>
  <c r="AE15" i="8"/>
  <c r="AG14" i="8"/>
  <c r="AG20" i="8"/>
  <c r="AX20" i="8" s="1"/>
  <c r="AG88" i="8"/>
  <c r="AG24" i="8"/>
  <c r="AX24" i="8" s="1"/>
  <c r="AG36" i="8"/>
  <c r="AG114" i="8"/>
  <c r="AG19" i="8"/>
  <c r="AG53" i="8"/>
  <c r="AG87" i="8"/>
  <c r="AG118" i="8"/>
  <c r="AG37" i="8"/>
  <c r="AG72" i="8"/>
  <c r="AG105" i="8"/>
  <c r="AG117" i="8"/>
  <c r="AD106" i="8"/>
  <c r="AD49" i="8"/>
  <c r="AD59" i="8"/>
  <c r="AD51" i="8"/>
  <c r="AD87" i="8"/>
  <c r="AD122" i="8"/>
  <c r="AD24" i="8"/>
  <c r="AI24" i="8" s="1"/>
  <c r="AD55" i="8"/>
  <c r="AD81" i="8"/>
  <c r="AD113" i="8"/>
  <c r="AD19" i="8"/>
  <c r="AD53" i="8"/>
  <c r="AD80" i="8"/>
  <c r="AD112" i="8"/>
  <c r="AF34" i="8"/>
  <c r="AD114" i="8"/>
  <c r="AD62" i="8"/>
  <c r="AD85" i="8"/>
  <c r="AD54" i="8"/>
  <c r="AD94" i="8"/>
  <c r="AD14" i="8"/>
  <c r="AD25" i="8"/>
  <c r="AI25" i="8" s="1"/>
  <c r="AD58" i="8"/>
  <c r="AD88" i="8"/>
  <c r="AF88" i="8" s="1"/>
  <c r="AD116" i="8"/>
  <c r="AD27" i="8"/>
  <c r="AI27" i="8" s="1"/>
  <c r="AD56" i="8"/>
  <c r="AF56" i="8" s="1"/>
  <c r="AD83" i="8"/>
  <c r="AD118" i="8"/>
  <c r="AE49" i="8"/>
  <c r="AE67" i="8"/>
  <c r="AF67" i="8" s="1"/>
  <c r="AE61" i="8"/>
  <c r="AE104" i="8"/>
  <c r="AE23" i="8"/>
  <c r="AE73" i="8"/>
  <c r="AF73" i="8" s="1"/>
  <c r="AE114" i="8"/>
  <c r="AE36" i="8"/>
  <c r="AE52" i="8"/>
  <c r="AE66" i="8"/>
  <c r="AE83" i="8"/>
  <c r="AE99" i="8"/>
  <c r="AG46" i="8"/>
  <c r="AG16" i="8"/>
  <c r="AG73" i="8"/>
  <c r="AG62" i="8"/>
  <c r="AG49" i="8"/>
  <c r="AG79" i="8"/>
  <c r="AG29" i="8"/>
  <c r="AG57" i="8"/>
  <c r="AG97" i="8"/>
  <c r="AG121" i="8"/>
  <c r="AG47" i="8"/>
  <c r="AG81" i="8"/>
  <c r="AG113" i="8"/>
  <c r="AD39" i="8"/>
  <c r="AD70" i="8"/>
  <c r="AD26" i="8"/>
  <c r="AI26" i="8" s="1"/>
  <c r="AD61" i="8"/>
  <c r="AD97" i="8"/>
  <c r="AD16" i="8"/>
  <c r="AD31" i="8"/>
  <c r="AD64" i="8"/>
  <c r="AD91" i="8"/>
  <c r="AD119" i="8"/>
  <c r="AD29" i="8"/>
  <c r="AD57" i="8"/>
  <c r="AD90" i="8"/>
  <c r="AF60" i="8" l="1"/>
  <c r="BD119" i="8"/>
  <c r="AO44" i="8"/>
  <c r="AF124" i="8"/>
  <c r="AF14" i="8"/>
  <c r="AF78" i="8"/>
  <c r="AY32" i="8"/>
  <c r="AO59" i="8"/>
  <c r="AF58" i="8"/>
  <c r="AF54" i="8"/>
  <c r="BF32" i="8"/>
  <c r="AF74" i="8"/>
  <c r="AF44" i="8"/>
  <c r="AF101" i="8"/>
  <c r="AF120" i="8"/>
  <c r="AY59" i="8"/>
  <c r="AO69" i="8"/>
  <c r="BF100" i="8"/>
  <c r="AF127" i="8"/>
  <c r="BE95" i="10"/>
  <c r="AT95" i="10"/>
  <c r="BE73" i="10"/>
  <c r="AT73" i="10"/>
  <c r="BE113" i="10"/>
  <c r="AU113" i="10"/>
  <c r="AT113" i="10"/>
  <c r="BE120" i="10"/>
  <c r="AT120" i="10"/>
  <c r="BE89" i="10"/>
  <c r="AT89" i="10"/>
  <c r="BE117" i="10"/>
  <c r="AT117" i="10"/>
  <c r="BE45" i="10"/>
  <c r="AT45" i="10"/>
  <c r="BE54" i="10"/>
  <c r="AT54" i="10"/>
  <c r="BE57" i="10"/>
  <c r="AT57" i="10"/>
  <c r="BE76" i="10"/>
  <c r="AT76" i="10"/>
  <c r="AS76" i="10"/>
  <c r="BE80" i="10"/>
  <c r="AT80" i="10"/>
  <c r="BE92" i="10"/>
  <c r="AT92" i="10"/>
  <c r="BE86" i="10"/>
  <c r="AT86" i="10"/>
  <c r="BE42" i="10"/>
  <c r="AT42" i="10"/>
  <c r="AU66" i="10"/>
  <c r="AT66" i="10"/>
  <c r="BE66" i="10"/>
  <c r="BE70" i="10"/>
  <c r="AT70" i="10"/>
  <c r="BE60" i="10"/>
  <c r="AT60" i="10"/>
  <c r="BE39" i="10"/>
  <c r="AT39" i="10"/>
  <c r="BE101" i="10"/>
  <c r="AT101" i="10"/>
  <c r="BE83" i="10"/>
  <c r="AT83" i="10"/>
  <c r="BE104" i="10"/>
  <c r="AT104" i="10"/>
  <c r="BE110" i="10"/>
  <c r="AV110" i="10"/>
  <c r="AT110" i="10"/>
  <c r="BE123" i="10"/>
  <c r="AT123" i="10"/>
  <c r="AS123" i="10"/>
  <c r="AV63" i="10"/>
  <c r="AT63" i="10"/>
  <c r="BE63" i="10"/>
  <c r="BE30" i="10"/>
  <c r="AT30" i="10"/>
  <c r="BE36" i="10"/>
  <c r="AT36" i="10"/>
  <c r="AT51" i="10"/>
  <c r="BE51" i="10"/>
  <c r="BE48" i="10"/>
  <c r="AT48" i="10"/>
  <c r="BE107" i="10"/>
  <c r="AT107" i="10"/>
  <c r="BE33" i="10"/>
  <c r="AT33" i="10"/>
  <c r="BE98" i="10"/>
  <c r="AT98" i="10"/>
  <c r="AO100" i="8"/>
  <c r="BC126" i="8"/>
  <c r="AJ126" i="8"/>
  <c r="BF126" i="8"/>
  <c r="AY126" i="8"/>
  <c r="AF46" i="8"/>
  <c r="AF125" i="8"/>
  <c r="AF27" i="8"/>
  <c r="AS27" i="8" s="1"/>
  <c r="AF82" i="8"/>
  <c r="AF126" i="8"/>
  <c r="AO126" i="8"/>
  <c r="BD126" i="8"/>
  <c r="AF33" i="8"/>
  <c r="AF17" i="8"/>
  <c r="AF81" i="8"/>
  <c r="AF118" i="8"/>
  <c r="AF63" i="8"/>
  <c r="AF42" i="8"/>
  <c r="BF82" i="8"/>
  <c r="BD53" i="8"/>
  <c r="BD100" i="8"/>
  <c r="BD59" i="8"/>
  <c r="AF29" i="8"/>
  <c r="AO103" i="8"/>
  <c r="AO112" i="8"/>
  <c r="BD56" i="8"/>
  <c r="AO82" i="8"/>
  <c r="AF105" i="8"/>
  <c r="AF71" i="8"/>
  <c r="AF19" i="8"/>
  <c r="AF100" i="8"/>
  <c r="AY38" i="8"/>
  <c r="AF117" i="8"/>
  <c r="AO85" i="8"/>
  <c r="AF18" i="8"/>
  <c r="AF38" i="8"/>
  <c r="AF43" i="8"/>
  <c r="BA109" i="8"/>
  <c r="AY75" i="8"/>
  <c r="BF109" i="8"/>
  <c r="AY119" i="8"/>
  <c r="AY94" i="8"/>
  <c r="AF31" i="8"/>
  <c r="AF113" i="8"/>
  <c r="AF90" i="8"/>
  <c r="BF38" i="8"/>
  <c r="BD50" i="8"/>
  <c r="BD103" i="8"/>
  <c r="BF59" i="8"/>
  <c r="AF123" i="8"/>
  <c r="AF68" i="8"/>
  <c r="AF107" i="8"/>
  <c r="AF36" i="8"/>
  <c r="AF87" i="8"/>
  <c r="AF37" i="8"/>
  <c r="AF40" i="8"/>
  <c r="AF98" i="8"/>
  <c r="AF22" i="8"/>
  <c r="AS22" i="8" s="1"/>
  <c r="AN22" i="8"/>
  <c r="AF86" i="8"/>
  <c r="AO29" i="8"/>
  <c r="BD91" i="8"/>
  <c r="BD94" i="8"/>
  <c r="BD97" i="8"/>
  <c r="BD112" i="8"/>
  <c r="AP112" i="8"/>
  <c r="AY41" i="8"/>
  <c r="AF51" i="8"/>
  <c r="AT50" i="8" s="1"/>
  <c r="AY35" i="8"/>
  <c r="AF84" i="8"/>
  <c r="BF94" i="8"/>
  <c r="AO41" i="8"/>
  <c r="BF44" i="8"/>
  <c r="BD85" i="8"/>
  <c r="BD88" i="8"/>
  <c r="AF16" i="8"/>
  <c r="AF97" i="8"/>
  <c r="AO50" i="8"/>
  <c r="AF75" i="8"/>
  <c r="AF119" i="8"/>
  <c r="AT119" i="8" s="1"/>
  <c r="AF92" i="8"/>
  <c r="AY100" i="8"/>
  <c r="AY103" i="8"/>
  <c r="AY109" i="8"/>
  <c r="AF57" i="8"/>
  <c r="BE56" i="8" s="1"/>
  <c r="AF80" i="8"/>
  <c r="AO75" i="8"/>
  <c r="AF28" i="8"/>
  <c r="AF89" i="8"/>
  <c r="AT88" i="8" s="1"/>
  <c r="AF115" i="8"/>
  <c r="AF70" i="8"/>
  <c r="BE69" i="8" s="1"/>
  <c r="AO88" i="8"/>
  <c r="BF119" i="8"/>
  <c r="BF75" i="8"/>
  <c r="BF106" i="8"/>
  <c r="BD41" i="8"/>
  <c r="AF25" i="8"/>
  <c r="AS25" i="8" s="1"/>
  <c r="AF15" i="8"/>
  <c r="AF112" i="8"/>
  <c r="AX75" i="8"/>
  <c r="AF91" i="8"/>
  <c r="AF66" i="8"/>
  <c r="AT65" i="8" s="1"/>
  <c r="AY44" i="8"/>
  <c r="AF52" i="8"/>
  <c r="AF49" i="8"/>
  <c r="AO97" i="8"/>
  <c r="BD69" i="8"/>
  <c r="AF48" i="8"/>
  <c r="AO91" i="8"/>
  <c r="AO119" i="8"/>
  <c r="BF103" i="8"/>
  <c r="BD75" i="8"/>
  <c r="AF55" i="8"/>
  <c r="AT100" i="8"/>
  <c r="BE100" i="8"/>
  <c r="BE50" i="8"/>
  <c r="AY53" i="8"/>
  <c r="BF53" i="8"/>
  <c r="AF64" i="8"/>
  <c r="AF109" i="8"/>
  <c r="BD109" i="8"/>
  <c r="AQ109" i="8"/>
  <c r="AO109" i="8"/>
  <c r="BC119" i="8"/>
  <c r="AJ119" i="8"/>
  <c r="AY29" i="8"/>
  <c r="BF29" i="8"/>
  <c r="AF83" i="8"/>
  <c r="AF61" i="8"/>
  <c r="AO65" i="8"/>
  <c r="AF95" i="8"/>
  <c r="AN122" i="8"/>
  <c r="BD122" i="8"/>
  <c r="AO122" i="8"/>
  <c r="AF122" i="8"/>
  <c r="AF77" i="8"/>
  <c r="AJ109" i="8"/>
  <c r="AL109" i="8"/>
  <c r="BC109" i="8"/>
  <c r="BD72" i="8"/>
  <c r="BC44" i="8"/>
  <c r="AJ44" i="8"/>
  <c r="AJ32" i="8"/>
  <c r="BC32" i="8"/>
  <c r="BF35" i="8"/>
  <c r="BC91" i="8"/>
  <c r="AJ91" i="8"/>
  <c r="AF79" i="8"/>
  <c r="BD79" i="8"/>
  <c r="AO79" i="8"/>
  <c r="AF39" i="8"/>
  <c r="BC35" i="8"/>
  <c r="AJ35" i="8"/>
  <c r="BE72" i="8"/>
  <c r="AT72" i="8"/>
  <c r="BC82" i="8"/>
  <c r="AJ82" i="8"/>
  <c r="AY79" i="8"/>
  <c r="BF79" i="8"/>
  <c r="AO47" i="8"/>
  <c r="AF47" i="8"/>
  <c r="BD47" i="8"/>
  <c r="AY65" i="8"/>
  <c r="BF65" i="8"/>
  <c r="AZ65" i="8"/>
  <c r="BC94" i="8"/>
  <c r="AJ94" i="8"/>
  <c r="BE65" i="8"/>
  <c r="BC112" i="8"/>
  <c r="AK112" i="8"/>
  <c r="AJ112" i="8"/>
  <c r="AO106" i="8"/>
  <c r="AF106" i="8"/>
  <c r="BD106" i="8"/>
  <c r="BF69" i="8"/>
  <c r="AY69" i="8"/>
  <c r="AF96" i="8"/>
  <c r="AO38" i="8"/>
  <c r="AY62" i="8"/>
  <c r="BA62" i="8"/>
  <c r="BF62" i="8"/>
  <c r="AJ56" i="8"/>
  <c r="BC56" i="8"/>
  <c r="BF88" i="8"/>
  <c r="AY88" i="8"/>
  <c r="AF76" i="8"/>
  <c r="BE75" i="8" s="1"/>
  <c r="BC50" i="8"/>
  <c r="AJ50" i="8"/>
  <c r="AY56" i="8"/>
  <c r="BF56" i="8"/>
  <c r="AJ75" i="8"/>
  <c r="BC75" i="8"/>
  <c r="AF94" i="8"/>
  <c r="AJ41" i="8"/>
  <c r="BC41" i="8"/>
  <c r="BF122" i="8"/>
  <c r="AY122" i="8"/>
  <c r="AX122" i="8"/>
  <c r="BD38" i="8"/>
  <c r="AJ62" i="8"/>
  <c r="AL62" i="8"/>
  <c r="BC62" i="8"/>
  <c r="AP65" i="8"/>
  <c r="AF62" i="8"/>
  <c r="AQ62" i="8"/>
  <c r="AO62" i="8"/>
  <c r="BD62" i="8"/>
  <c r="AJ122" i="8"/>
  <c r="BC122" i="8"/>
  <c r="AI122" i="8"/>
  <c r="BF72" i="8"/>
  <c r="AY72" i="8"/>
  <c r="AJ79" i="8"/>
  <c r="BC79" i="8"/>
  <c r="AJ103" i="8"/>
  <c r="BC103" i="8"/>
  <c r="AJ69" i="8"/>
  <c r="BC69" i="8"/>
  <c r="BF47" i="8"/>
  <c r="AY47" i="8"/>
  <c r="AF114" i="8"/>
  <c r="AJ85" i="8"/>
  <c r="BC85" i="8"/>
  <c r="AJ53" i="8"/>
  <c r="BC53" i="8"/>
  <c r="AF32" i="8"/>
  <c r="BD32" i="8"/>
  <c r="AO32" i="8"/>
  <c r="BF85" i="8"/>
  <c r="AY85" i="8"/>
  <c r="AF111" i="8"/>
  <c r="BD82" i="8"/>
  <c r="AO94" i="8"/>
  <c r="AF85" i="8"/>
  <c r="BF91" i="8"/>
  <c r="AY91" i="8"/>
  <c r="AF103" i="8"/>
  <c r="AF26" i="8"/>
  <c r="AS26" i="8" s="1"/>
  <c r="BD29" i="8"/>
  <c r="AJ116" i="8"/>
  <c r="BC116" i="8"/>
  <c r="AJ38" i="8"/>
  <c r="BC38" i="8"/>
  <c r="AJ100" i="8"/>
  <c r="BC100" i="8"/>
  <c r="BC59" i="8"/>
  <c r="AJ59" i="8"/>
  <c r="BF50" i="8"/>
  <c r="AY50" i="8"/>
  <c r="BE44" i="8"/>
  <c r="AT44" i="8"/>
  <c r="AF59" i="8"/>
  <c r="BF97" i="8"/>
  <c r="AY97" i="8"/>
  <c r="AJ88" i="8"/>
  <c r="BC88" i="8"/>
  <c r="BC97" i="8"/>
  <c r="AJ97" i="8"/>
  <c r="AO116" i="8"/>
  <c r="BD116" i="8"/>
  <c r="AF116" i="8"/>
  <c r="AO35" i="8"/>
  <c r="AF35" i="8"/>
  <c r="BD35" i="8"/>
  <c r="AT29" i="8"/>
  <c r="BE29" i="8"/>
  <c r="AF23" i="8"/>
  <c r="AS23" i="8" s="1"/>
  <c r="AN23" i="8"/>
  <c r="AN20" i="8"/>
  <c r="AF20" i="8"/>
  <c r="AS20" i="8" s="1"/>
  <c r="AT41" i="8"/>
  <c r="BE41" i="8"/>
  <c r="BC65" i="8"/>
  <c r="AK65" i="8"/>
  <c r="AJ65" i="8"/>
  <c r="AJ29" i="8"/>
  <c r="BC29" i="8"/>
  <c r="AF99" i="8"/>
  <c r="AF104" i="8"/>
  <c r="AF24" i="8"/>
  <c r="AS24" i="8" s="1"/>
  <c r="BD65" i="8"/>
  <c r="BC106" i="8"/>
  <c r="AJ106" i="8"/>
  <c r="AF110" i="8"/>
  <c r="AN21" i="8"/>
  <c r="AF21" i="8"/>
  <c r="AS21" i="8" s="1"/>
  <c r="AF53" i="8"/>
  <c r="BF116" i="8"/>
  <c r="AY116" i="8"/>
  <c r="AY112" i="8"/>
  <c r="AZ112" i="8"/>
  <c r="BF112" i="8"/>
  <c r="AF93" i="8"/>
  <c r="AF108" i="8"/>
  <c r="BC47" i="8"/>
  <c r="AJ47" i="8"/>
  <c r="AO72" i="8"/>
  <c r="BC72" i="8"/>
  <c r="AJ72" i="8"/>
  <c r="AT82" i="8" l="1"/>
  <c r="AT126" i="8"/>
  <c r="BE126" i="8"/>
  <c r="BE119" i="8"/>
  <c r="AT97" i="8"/>
  <c r="AT56" i="8"/>
  <c r="AT69" i="8"/>
  <c r="BE91" i="8"/>
  <c r="BE97" i="8"/>
  <c r="BE112" i="8"/>
  <c r="BE38" i="8"/>
  <c r="AT112" i="8"/>
  <c r="AT91" i="8"/>
  <c r="AT75" i="8"/>
  <c r="BE88" i="8"/>
  <c r="BE79" i="8"/>
  <c r="AT79" i="8"/>
  <c r="BE103" i="8"/>
  <c r="AT103" i="8"/>
  <c r="AT47" i="8"/>
  <c r="BE47" i="8"/>
  <c r="AV109" i="8"/>
  <c r="BE109" i="8"/>
  <c r="AT109" i="8"/>
  <c r="AT59" i="8"/>
  <c r="BE59" i="8"/>
  <c r="AU65" i="8"/>
  <c r="BE122" i="8"/>
  <c r="AS122" i="8"/>
  <c r="AT122" i="8"/>
  <c r="BE82" i="8"/>
  <c r="AT106" i="8"/>
  <c r="BE106" i="8"/>
  <c r="AT116" i="8"/>
  <c r="BE116" i="8"/>
  <c r="AV62" i="8"/>
  <c r="BE62" i="8"/>
  <c r="AT62" i="8"/>
  <c r="BE85" i="8"/>
  <c r="AT85" i="8"/>
  <c r="BE32" i="8"/>
  <c r="AT32" i="8"/>
  <c r="AT94" i="8"/>
  <c r="BE94" i="8"/>
  <c r="AS75" i="8"/>
  <c r="AT38" i="8"/>
  <c r="AT53" i="8"/>
  <c r="BE53" i="8"/>
  <c r="AT35" i="8"/>
  <c r="BE35" i="8"/>
  <c r="AU112" i="8"/>
</calcChain>
</file>

<file path=xl/sharedStrings.xml><?xml version="1.0" encoding="utf-8"?>
<sst xmlns="http://schemas.openxmlformats.org/spreadsheetml/2006/main" count="1831" uniqueCount="193">
  <si>
    <t xml:space="preserve">No. </t>
  </si>
  <si>
    <t>Hole  Pos.</t>
  </si>
  <si>
    <t xml:space="preserve">Name  </t>
  </si>
  <si>
    <t xml:space="preserve">Method  </t>
  </si>
  <si>
    <t xml:space="preserve">Coefficients  </t>
  </si>
  <si>
    <t>NPOC vol. [ml]</t>
  </si>
  <si>
    <t>TIC vol. [ml]</t>
  </si>
  <si>
    <t>TC vol. [ml]</t>
  </si>
  <si>
    <t>TIC  Area</t>
  </si>
  <si>
    <t>TC  Area</t>
  </si>
  <si>
    <t>NPOC  Area</t>
  </si>
  <si>
    <t>TNb  Area</t>
  </si>
  <si>
    <t>TIC [mg/l]</t>
  </si>
  <si>
    <t>TC [mg/l]</t>
  </si>
  <si>
    <t>TOC (Diff.) [mg/l]</t>
  </si>
  <si>
    <t>NPOC [mg/l]</t>
  </si>
  <si>
    <t>TNb [mg/l]</t>
  </si>
  <si>
    <t>Dilut.  Factor</t>
  </si>
  <si>
    <t>TC  Blank</t>
  </si>
  <si>
    <t>TIC  Blank</t>
  </si>
  <si>
    <t>NPOC  Blank</t>
  </si>
  <si>
    <t>TNb  Blank</t>
  </si>
  <si>
    <t xml:space="preserve">Memo  </t>
  </si>
  <si>
    <t xml:space="preserve">Info  </t>
  </si>
  <si>
    <t>Date</t>
  </si>
  <si>
    <t>Time</t>
  </si>
  <si>
    <t>RunIn</t>
  </si>
  <si>
    <t>TIC/TC/TNb</t>
  </si>
  <si>
    <t>Offset w TIC 29jan20</t>
  </si>
  <si>
    <t>Flush</t>
  </si>
  <si>
    <t>Water Blank</t>
  </si>
  <si>
    <t>Reference</t>
  </si>
  <si>
    <t>Daily Calibration</t>
  </si>
  <si>
    <t>mgTIC</t>
  </si>
  <si>
    <t xml:space="preserve">mgTC </t>
  </si>
  <si>
    <t>mgTNb</t>
  </si>
  <si>
    <t>Slope</t>
  </si>
  <si>
    <t>Intercept</t>
  </si>
  <si>
    <t>RSQ</t>
  </si>
  <si>
    <t>Misc. Notes</t>
  </si>
  <si>
    <t>BRN Data Quality Code (1=no problems, 2=note, 3=fatal flaws)</t>
  </si>
  <si>
    <t>BRN Sample Notes</t>
  </si>
  <si>
    <t>Daily Cal TIC [mg/l]</t>
  </si>
  <si>
    <t>Daily Cal TC [mg/l]</t>
  </si>
  <si>
    <t>Daily Cal TOC (Diff.) [mg/l]</t>
  </si>
  <si>
    <t>Daily Cal TNb [mg/l]</t>
  </si>
  <si>
    <t>TIC Absolute value Percent error for check standards</t>
  </si>
  <si>
    <t>TIC Absolute value Relative Percent Difference (RPD) of same vial duplicates</t>
  </si>
  <si>
    <t>TIC Absolute Value Relative Percent Difference (RPD) of independent prep duplicates</t>
  </si>
  <si>
    <t>TIC Percent Recovery (PR) of spikes</t>
  </si>
  <si>
    <t>TC Absolute value Percent error for check standards</t>
  </si>
  <si>
    <t>TC Absolute value Relative Percent Difference (RPD) of same vial duplicates</t>
  </si>
  <si>
    <t>TC Absolute Value Relative Percent Difference (RPD) of independent prep duplicates</t>
  </si>
  <si>
    <t>TC Percent Recovery (PR) of spikes</t>
  </si>
  <si>
    <t>TOC Absolute value Percent error for check standards</t>
  </si>
  <si>
    <t>TOC Absolute value Relative Percent Difference (RPD) of same vial duplicates</t>
  </si>
  <si>
    <t>TOC Absolute Value Relative Percent Difference (RPD) of independent prep duplicates</t>
  </si>
  <si>
    <t>TOC Percent Recovery (PR) of spikes</t>
  </si>
  <si>
    <t>TNb Absolute value Percent error for check standards</t>
  </si>
  <si>
    <t>TNb Absolute value Relative Percent Difference (RPD) of same vial duplicates</t>
  </si>
  <si>
    <t>TNb Absolute Value Relative Percent Difference (RPD) of independent prep duplicates</t>
  </si>
  <si>
    <t>TNb Percent Recovery (PR) of spikes</t>
  </si>
  <si>
    <t>TIC Mean of 2 reps</t>
  </si>
  <si>
    <t>TC Mean of 2 reps</t>
  </si>
  <si>
    <t>TOC Mean of 2 reps</t>
  </si>
  <si>
    <t>TNb Mean of 2 reps</t>
  </si>
  <si>
    <t>Mixed Check 3/6/0.3</t>
  </si>
  <si>
    <t>FCR 50 5m RC 30mar20 S r2</t>
  </si>
  <si>
    <t>FCR 1.6m S 18may20</t>
  </si>
  <si>
    <t>F 03jun20 61.6m S</t>
  </si>
  <si>
    <t>F 24aug20 S 1.6m</t>
  </si>
  <si>
    <t>F 50 25may20 1.6m S</t>
  </si>
  <si>
    <t>F 24aug20 S inf</t>
  </si>
  <si>
    <t>FCR 5m S 11may20 r1</t>
  </si>
  <si>
    <t>F 19mar20 S 0.1m F100 r1</t>
  </si>
  <si>
    <t>F 06jul20 5m S</t>
  </si>
  <si>
    <t>F 06jul20 5m S DUP</t>
  </si>
  <si>
    <t>F 13apr20 1.6m</t>
  </si>
  <si>
    <t>F 19mar20 S 0.1m F102 r1</t>
  </si>
  <si>
    <t>FCR 50 9m RS 30mar20 S r1</t>
  </si>
  <si>
    <t>F 06jul20 9m S</t>
  </si>
  <si>
    <t>F 13apr20 5m</t>
  </si>
  <si>
    <t>F 19mar20 S 0.1m F99 r2</t>
  </si>
  <si>
    <t>FCR 1.6m S 11may20 r2</t>
  </si>
  <si>
    <t>F 22jun20 0.1m S</t>
  </si>
  <si>
    <t>F 19mar20 S 0.1m F101 r1</t>
  </si>
  <si>
    <t>FCR 9m 27apr20</t>
  </si>
  <si>
    <t>F 13apr20 5m SPK</t>
  </si>
  <si>
    <t>FCR 9m 27apr20 DUP</t>
  </si>
  <si>
    <t>TNbnp</t>
  </si>
  <si>
    <t>F200 wet 07aug20</t>
  </si>
  <si>
    <t>B B20 0.1m 30mar20 r2</t>
  </si>
  <si>
    <t>F 1.6m 10aug20</t>
  </si>
  <si>
    <t>FCR50 9m 20apr20</t>
  </si>
  <si>
    <t>F 0.1m 13jul20</t>
  </si>
  <si>
    <t>B B01 0.1m 30mar20 r1</t>
  </si>
  <si>
    <t>F100 inf 07aur20</t>
  </si>
  <si>
    <t>F 1.6m 12jun20</t>
  </si>
  <si>
    <t>F 235 31jan20</t>
  </si>
  <si>
    <t>F 5m 13jul20</t>
  </si>
  <si>
    <t>SPIKE</t>
  </si>
  <si>
    <t>DUP</t>
  </si>
  <si>
    <t>F 1.6m 13jul20</t>
  </si>
  <si>
    <t>F 1.6m 27apr20</t>
  </si>
  <si>
    <t>F 5m 18may20</t>
  </si>
  <si>
    <t>F20 0.1m 19mar20 r1</t>
  </si>
  <si>
    <t>F 5m 03jun20</t>
  </si>
  <si>
    <t>F9m 29jun20</t>
  </si>
  <si>
    <t>F 0.1m 27jul20</t>
  </si>
  <si>
    <t>F30 0.1m 19mar20</t>
  </si>
  <si>
    <t>F 9m 27jul20</t>
  </si>
  <si>
    <t>B B100 0.1m 30mar20 r1</t>
  </si>
  <si>
    <t>Rerun FCR50 5m RC 30mar20 r2</t>
  </si>
  <si>
    <t>I messed up the injection volumes for the standards for TC</t>
  </si>
  <si>
    <t>The standards are okay on this day.</t>
  </si>
  <si>
    <t xml:space="preserve">The repeats of the standard over time (in contact with headspace after first run and purged w air zero multiple times ) show increases in TIC over time.  Same as we've documented before.  </t>
  </si>
  <si>
    <t>I may have messed up the preparation of the check standard as well.</t>
  </si>
  <si>
    <t>So, I used the calibration from the next day.</t>
  </si>
  <si>
    <t>I replaced the tap water in the vial after the first run (lines 16-18)</t>
  </si>
  <si>
    <t>I reran one sample both days to see if results were consistent.  Looks pretty good (below)</t>
  </si>
  <si>
    <t>FCR 1.6m S 18may21</t>
  </si>
  <si>
    <t>FCR 1.6m S 18may22</t>
  </si>
  <si>
    <t>F29jun20 0.1 S</t>
  </si>
  <si>
    <t>F 50 25may20 1.6m S SPK</t>
  </si>
  <si>
    <t>Sample ID corrected from sample map</t>
  </si>
  <si>
    <t>F 1.6m 11may20 r1</t>
  </si>
  <si>
    <t>F F50 0.1m 30mar20 r2 RC</t>
  </si>
  <si>
    <t>F 1.6m 20jaul20</t>
  </si>
  <si>
    <t>F F45 0.1m 19mar20 r2</t>
  </si>
  <si>
    <t>F 5m 20jul20</t>
  </si>
  <si>
    <t>F0.1m 06jul20</t>
  </si>
  <si>
    <t>F 5m 04may20</t>
  </si>
  <si>
    <t>F F01 0.1m 19mar20</t>
  </si>
  <si>
    <t>F wet 20jul20</t>
  </si>
  <si>
    <t>F 1.6m 04apr20</t>
  </si>
  <si>
    <t>F F200 0.1m 19mar20 r1</t>
  </si>
  <si>
    <t>F 1.6m 04may20</t>
  </si>
  <si>
    <t>F F200 22jul20</t>
  </si>
  <si>
    <t>F 1.6m 08jun20</t>
  </si>
  <si>
    <t>F 1.6m 22jun20</t>
  </si>
  <si>
    <t>F F50 1.6m 20apr20</t>
  </si>
  <si>
    <t>F inf 31jan20</t>
  </si>
  <si>
    <t>F F50 5m 25may20</t>
  </si>
  <si>
    <t>F 9m 18may20</t>
  </si>
  <si>
    <t>F F50 9m 25may20</t>
  </si>
  <si>
    <t>F 0.1m 10aug20</t>
  </si>
  <si>
    <t>F 9m 20jul20</t>
  </si>
  <si>
    <t>F 5m 27apr20</t>
  </si>
  <si>
    <t>F 0.1m 27apr20</t>
  </si>
  <si>
    <t>F 1.6m 06jul20</t>
  </si>
  <si>
    <t>F 9m 08jun20</t>
  </si>
  <si>
    <t>F F100 inf 08jun20</t>
  </si>
  <si>
    <t>F inf 29feb20</t>
  </si>
  <si>
    <t>F 1.6m 29feb20</t>
  </si>
  <si>
    <t>F 0.1m 20jul20</t>
  </si>
  <si>
    <t>F 50 1.6m 30mar20 r2</t>
  </si>
  <si>
    <t>F wet 29feb20</t>
  </si>
  <si>
    <t>F100 06jul20</t>
  </si>
  <si>
    <t>F 5m 10aug20</t>
  </si>
  <si>
    <t>F 5m 27jul20</t>
  </si>
  <si>
    <t>F inf 20jul20</t>
  </si>
  <si>
    <t>B B30 30mar20 0.1m r1</t>
  </si>
  <si>
    <t>B B50 0.1m 30mar20 r1</t>
  </si>
  <si>
    <t>F 9m 11may20 r2</t>
  </si>
  <si>
    <t>B B20 0.1m 30mar20 r1</t>
  </si>
  <si>
    <t>SPK</t>
  </si>
  <si>
    <t>Mixed Check</t>
  </si>
  <si>
    <t>F 1.6m 03aug20</t>
  </si>
  <si>
    <t>F 5m 03aug20</t>
  </si>
  <si>
    <t>F200 06jul20</t>
  </si>
  <si>
    <t>F9m 13apr20</t>
  </si>
  <si>
    <t>F 1.6m 27jul20</t>
  </si>
  <si>
    <t>F F100 22jun20</t>
  </si>
  <si>
    <t>B B45 30mar20 0.1m r1</t>
  </si>
  <si>
    <t>F 1.6m 31jan20</t>
  </si>
  <si>
    <t>F 9m 03jun20</t>
  </si>
  <si>
    <t>F 5m 08jun20</t>
  </si>
  <si>
    <t>F 9m 04may20</t>
  </si>
  <si>
    <t>F 9m 04apr20</t>
  </si>
  <si>
    <t>F 9m 12jun20</t>
  </si>
  <si>
    <t>F 9m 10aug20</t>
  </si>
  <si>
    <t>F1.6m 29jun20</t>
  </si>
  <si>
    <t>F 50 1.6m 10apr20</t>
  </si>
  <si>
    <t>F 200 0.1m 25may20</t>
  </si>
  <si>
    <t>F 9m 13jul20</t>
  </si>
  <si>
    <t>F 1.6m 17aug20</t>
  </si>
  <si>
    <t>This run stopped abnormally when gas ran out.  Restarted on 04sep20 after replacing gas and with 04sep20 run tacked on the bottom.</t>
  </si>
  <si>
    <t>TIC Mean of 2 reps (mg/L)</t>
  </si>
  <si>
    <t>TC Mean of 2 reps (mg/L)</t>
  </si>
  <si>
    <t>TOC Mean of 2 reps (mg/L)</t>
  </si>
  <si>
    <t>TNb Mean of 2 reps (mg/L)</t>
  </si>
  <si>
    <t>a</t>
  </si>
  <si>
    <t xml:space="preserve">     2016 style MDL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</si>
</sst>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E+00"/>
    <numFmt numFmtId="165" formatCode="0.0000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63377788628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Fill="1"/>
    <xf numFmtId="164" fontId="0" fillId="0" borderId="0" xfId="0" applyNumberFormat="1"/>
    <xf numFmtId="165" fontId="0" fillId="0" borderId="0" xfId="0" applyNumberFormat="1"/>
    <xf numFmtId="15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wrapText="1"/>
    </xf>
    <xf numFmtId="166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6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BRN31aug20!$E$2:$E$8</c:f>
              <c:numCache>
                <c:formatCode>General</c:formatCode>
                <c:ptCount val="7"/>
                <c:pt idx="0">
                  <c:v>38</c:v>
                </c:pt>
                <c:pt idx="1">
                  <c:v>63</c:v>
                </c:pt>
                <c:pt idx="2">
                  <c:v>586</c:v>
                </c:pt>
                <c:pt idx="3">
                  <c:v>1842</c:v>
                </c:pt>
                <c:pt idx="4">
                  <c:v>3027</c:v>
                </c:pt>
                <c:pt idx="5">
                  <c:v>4274</c:v>
                </c:pt>
                <c:pt idx="6">
                  <c:v>5447</c:v>
                </c:pt>
              </c:numCache>
            </c:numRef>
          </c:xVal>
          <c:yVal>
            <c:numRef>
              <c:f>BRN31aug20!$D$2:$D$8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3.0000000000000001E-3</c:v>
                </c:pt>
                <c:pt idx="5">
                  <c:v>4.1999999999999989E-3</c:v>
                </c:pt>
                <c:pt idx="6">
                  <c:v>5.4000000000000003E-3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1-4C7D-BACB-F2FD88C45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BRN01sep20!$E$2:$E$8</c:f>
              <c:numCache>
                <c:formatCode>General</c:formatCode>
                <c:ptCount val="7"/>
                <c:pt idx="0">
                  <c:v>38</c:v>
                </c:pt>
                <c:pt idx="1">
                  <c:v>63</c:v>
                </c:pt>
                <c:pt idx="2">
                  <c:v>586</c:v>
                </c:pt>
                <c:pt idx="3">
                  <c:v>1842</c:v>
                </c:pt>
                <c:pt idx="4">
                  <c:v>3027</c:v>
                </c:pt>
                <c:pt idx="5">
                  <c:v>4274</c:v>
                </c:pt>
                <c:pt idx="6">
                  <c:v>5447</c:v>
                </c:pt>
              </c:numCache>
            </c:numRef>
          </c:xVal>
          <c:yVal>
            <c:numRef>
              <c:f>BRN01sep20!$D$2:$D$8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3.0000000000000001E-3</c:v>
                </c:pt>
                <c:pt idx="5">
                  <c:v>4.1999999999999989E-3</c:v>
                </c:pt>
                <c:pt idx="6">
                  <c:v>5.4000000000000003E-3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B-4408-A2DA-856492886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BRN02sep20!$E$2:$E$8</c:f>
              <c:numCache>
                <c:formatCode>General</c:formatCode>
                <c:ptCount val="7"/>
                <c:pt idx="0">
                  <c:v>50</c:v>
                </c:pt>
                <c:pt idx="1">
                  <c:v>35</c:v>
                </c:pt>
                <c:pt idx="2">
                  <c:v>615</c:v>
                </c:pt>
                <c:pt idx="3">
                  <c:v>1913</c:v>
                </c:pt>
                <c:pt idx="4">
                  <c:v>3218</c:v>
                </c:pt>
                <c:pt idx="5">
                  <c:v>4525</c:v>
                </c:pt>
                <c:pt idx="6">
                  <c:v>5849</c:v>
                </c:pt>
              </c:numCache>
            </c:numRef>
          </c:xVal>
          <c:yVal>
            <c:numRef>
              <c:f>BRN02sep20!$D$2:$D$8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3.0000000000000001E-3</c:v>
                </c:pt>
                <c:pt idx="5">
                  <c:v>4.1999999999999989E-3</c:v>
                </c:pt>
                <c:pt idx="6">
                  <c:v>5.4000000000000003E-3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4-4F6B-B4AA-7968DDEB2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BRN03sep20!$E$2:$E$8</c:f>
              <c:numCache>
                <c:formatCode>General</c:formatCode>
                <c:ptCount val="7"/>
                <c:pt idx="0">
                  <c:v>10</c:v>
                </c:pt>
                <c:pt idx="1">
                  <c:v>7</c:v>
                </c:pt>
                <c:pt idx="2">
                  <c:v>472</c:v>
                </c:pt>
                <c:pt idx="3">
                  <c:v>1573</c:v>
                </c:pt>
                <c:pt idx="4">
                  <c:v>2557</c:v>
                </c:pt>
                <c:pt idx="5">
                  <c:v>3562</c:v>
                </c:pt>
                <c:pt idx="6">
                  <c:v>4680</c:v>
                </c:pt>
              </c:numCache>
            </c:numRef>
          </c:xVal>
          <c:yVal>
            <c:numRef>
              <c:f>BRN03sep20!$D$2:$D$8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3.0000000000000001E-3</c:v>
                </c:pt>
                <c:pt idx="5">
                  <c:v>4.1999999999999989E-3</c:v>
                </c:pt>
                <c:pt idx="6">
                  <c:v>5.4000000000000003E-3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9-4F90-8A1D-18CDF9F4B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BRN04sep20!$E$2:$E$8</c:f>
              <c:numCache>
                <c:formatCode>General</c:formatCode>
                <c:ptCount val="7"/>
                <c:pt idx="0">
                  <c:v>41</c:v>
                </c:pt>
                <c:pt idx="1">
                  <c:v>19</c:v>
                </c:pt>
                <c:pt idx="2">
                  <c:v>461</c:v>
                </c:pt>
                <c:pt idx="3">
                  <c:v>1509</c:v>
                </c:pt>
                <c:pt idx="4">
                  <c:v>2495</c:v>
                </c:pt>
                <c:pt idx="5">
                  <c:v>3488</c:v>
                </c:pt>
                <c:pt idx="6">
                  <c:v>4473</c:v>
                </c:pt>
              </c:numCache>
            </c:numRef>
          </c:xVal>
          <c:yVal>
            <c:numRef>
              <c:f>BRN04sep20!$D$2:$D$8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3.0000000000000001E-3</c:v>
                </c:pt>
                <c:pt idx="5">
                  <c:v>4.1999999999999989E-3</c:v>
                </c:pt>
                <c:pt idx="6">
                  <c:v>5.4000000000000003E-3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D9-4E9F-945A-1FEBAC694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1-Sep-20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'overlayed cal'!$B$3:$B$9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3.0000000000000001E-3</c:v>
                </c:pt>
                <c:pt idx="5">
                  <c:v>4.1999999999999989E-3</c:v>
                </c:pt>
                <c:pt idx="6">
                  <c:v>5.4000000000000003E-3</c:v>
                </c:pt>
              </c:numCache>
            </c:numRef>
          </c:xVal>
          <c:yVal>
            <c:numRef>
              <c:f>'overlayed cal'!$C$3:$C$10</c:f>
              <c:numCache>
                <c:formatCode>General</c:formatCode>
                <c:ptCount val="8"/>
                <c:pt idx="0">
                  <c:v>38</c:v>
                </c:pt>
                <c:pt idx="1">
                  <c:v>63</c:v>
                </c:pt>
                <c:pt idx="2">
                  <c:v>586</c:v>
                </c:pt>
                <c:pt idx="3">
                  <c:v>1842</c:v>
                </c:pt>
                <c:pt idx="4">
                  <c:v>3027</c:v>
                </c:pt>
                <c:pt idx="5">
                  <c:v>4274</c:v>
                </c:pt>
                <c:pt idx="6">
                  <c:v>5447</c:v>
                </c:pt>
                <c:pt idx="7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1C-4F30-8B02-55CA7C477C9C}"/>
            </c:ext>
          </c:extLst>
        </c:ser>
        <c:ser>
          <c:idx val="1"/>
          <c:order val="1"/>
          <c:tx>
            <c:v>2-Sep-20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'overlayed cal'!$B$10:$B$16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3.0000000000000001E-3</c:v>
                </c:pt>
                <c:pt idx="5">
                  <c:v>4.1999999999999989E-3</c:v>
                </c:pt>
                <c:pt idx="6">
                  <c:v>5.4000000000000003E-3</c:v>
                </c:pt>
              </c:numCache>
            </c:numRef>
          </c:xVal>
          <c:yVal>
            <c:numRef>
              <c:f>'overlayed cal'!$C$10:$C$16</c:f>
              <c:numCache>
                <c:formatCode>General</c:formatCode>
                <c:ptCount val="7"/>
                <c:pt idx="0">
                  <c:v>50</c:v>
                </c:pt>
                <c:pt idx="1">
                  <c:v>35</c:v>
                </c:pt>
                <c:pt idx="2">
                  <c:v>615</c:v>
                </c:pt>
                <c:pt idx="3">
                  <c:v>1913</c:v>
                </c:pt>
                <c:pt idx="4">
                  <c:v>3218</c:v>
                </c:pt>
                <c:pt idx="5">
                  <c:v>4525</c:v>
                </c:pt>
                <c:pt idx="6">
                  <c:v>5849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1C-4F30-8B02-55CA7C477C9C}"/>
            </c:ext>
          </c:extLst>
        </c:ser>
        <c:ser>
          <c:idx val="2"/>
          <c:order val="2"/>
          <c:tx>
            <c:v>3-Sep-20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'overlayed cal'!$B$17:$B$23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3.0000000000000001E-3</c:v>
                </c:pt>
                <c:pt idx="5">
                  <c:v>4.1999999999999989E-3</c:v>
                </c:pt>
                <c:pt idx="6">
                  <c:v>5.4000000000000003E-3</c:v>
                </c:pt>
              </c:numCache>
            </c:numRef>
          </c:xVal>
          <c:yVal>
            <c:numRef>
              <c:f>'overlayed cal'!$C$17:$C$23</c:f>
              <c:numCache>
                <c:formatCode>General</c:formatCode>
                <c:ptCount val="7"/>
                <c:pt idx="0">
                  <c:v>10</c:v>
                </c:pt>
                <c:pt idx="1">
                  <c:v>7</c:v>
                </c:pt>
                <c:pt idx="2">
                  <c:v>472</c:v>
                </c:pt>
                <c:pt idx="3">
                  <c:v>1573</c:v>
                </c:pt>
                <c:pt idx="4">
                  <c:v>2557</c:v>
                </c:pt>
                <c:pt idx="5">
                  <c:v>3562</c:v>
                </c:pt>
                <c:pt idx="6">
                  <c:v>4680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1C-4F30-8B02-55CA7C477C9C}"/>
            </c:ext>
          </c:extLst>
        </c:ser>
        <c:ser>
          <c:idx val="3"/>
          <c:order val="3"/>
          <c:tx>
            <c:v>4-Sep-20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'overlayed cal'!$B$24:$B$30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3.0000000000000001E-3</c:v>
                </c:pt>
                <c:pt idx="5">
                  <c:v>4.1999999999999989E-3</c:v>
                </c:pt>
                <c:pt idx="6">
                  <c:v>5.4000000000000003E-3</c:v>
                </c:pt>
              </c:numCache>
            </c:numRef>
          </c:xVal>
          <c:yVal>
            <c:numRef>
              <c:f>'overlayed cal'!$C$24:$C$30</c:f>
              <c:numCache>
                <c:formatCode>General</c:formatCode>
                <c:ptCount val="7"/>
                <c:pt idx="0">
                  <c:v>41</c:v>
                </c:pt>
                <c:pt idx="1">
                  <c:v>19</c:v>
                </c:pt>
                <c:pt idx="2">
                  <c:v>461</c:v>
                </c:pt>
                <c:pt idx="3">
                  <c:v>1509</c:v>
                </c:pt>
                <c:pt idx="4">
                  <c:v>2495</c:v>
                </c:pt>
                <c:pt idx="5">
                  <c:v>3488</c:v>
                </c:pt>
                <c:pt idx="6">
                  <c:v>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1C-4F30-8B02-55CA7C477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01680"/>
        <c:axId val="398002664"/>
      </c:scatterChart>
      <c:valAx>
        <c:axId val="39800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02664"/>
        <c:crosses val="autoZero"/>
        <c:crossBetween val="midCat"/>
      </c:valAx>
      <c:valAx>
        <c:axId val="39800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0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0</xdr:row>
      <xdr:rowOff>66675</xdr:rowOff>
    </xdr:from>
    <xdr:to>
      <xdr:col>15</xdr:col>
      <xdr:colOff>552450</xdr:colOff>
      <xdr:row>10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0</xdr:row>
      <xdr:rowOff>66675</xdr:rowOff>
    </xdr:from>
    <xdr:to>
      <xdr:col>15</xdr:col>
      <xdr:colOff>552450</xdr:colOff>
      <xdr:row>10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0</xdr:row>
      <xdr:rowOff>66675</xdr:rowOff>
    </xdr:from>
    <xdr:to>
      <xdr:col>15</xdr:col>
      <xdr:colOff>552450</xdr:colOff>
      <xdr:row>10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0</xdr:row>
      <xdr:rowOff>66675</xdr:rowOff>
    </xdr:from>
    <xdr:to>
      <xdr:col>15</xdr:col>
      <xdr:colOff>552450</xdr:colOff>
      <xdr:row>10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0</xdr:row>
      <xdr:rowOff>66675</xdr:rowOff>
    </xdr:from>
    <xdr:to>
      <xdr:col>15</xdr:col>
      <xdr:colOff>552450</xdr:colOff>
      <xdr:row>10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460374</xdr:colOff>
      <xdr:row>1</xdr:row>
      <xdr:rowOff>333374</xdr:rowOff>
    </xdr:from>
    <xdr:to>
      <xdr:col>22</xdr:col>
      <xdr:colOff>323850</xdr:colOff>
      <xdr:row>25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abSelected="1" workbookViewId="0">
      <selection activeCell="B2" sqref="B2:E2"/>
    </sheetView>
  </sheetViews>
  <sheetFormatPr defaultRowHeight="14.5" x14ac:dyDescent="0.35"/>
  <cols>
    <col min="1" max="1" width="31.54296875" style="9" customWidth="1"/>
  </cols>
  <sheetData>
    <row r="1" spans="1:8" s="3" customFormat="1" ht="58" x14ac:dyDescent="0.35">
      <c r="A1" s="10" t="s">
        <v>2</v>
      </c>
      <c r="B1" s="3" t="s">
        <v>187</v>
      </c>
      <c r="C1" s="3" t="s">
        <v>188</v>
      </c>
      <c r="D1" s="3" t="s">
        <v>189</v>
      </c>
      <c r="E1" s="3" t="s">
        <v>190</v>
      </c>
    </row>
    <row r="2" spans="1:8" s="3" customFormat="1" x14ac:dyDescent="0.35">
      <c r="A2" s="10" t="s">
        <v>192</v>
      </c>
      <c r="B2" s="3">
        <v>1.0561943094948769</v>
      </c>
      <c r="C2" s="3">
        <v>0.15165559062935036</v>
      </c>
      <c r="D2" s="3">
        <v>0.96134433045386147</v>
      </c>
      <c r="E2" s="3">
        <v>5.8497150865948082E-2</v>
      </c>
    </row>
    <row r="3" spans="1:8" x14ac:dyDescent="0.35">
      <c r="A3" s="9" t="s">
        <v>95</v>
      </c>
      <c r="B3" s="9">
        <v>2.6194079042308855</v>
      </c>
      <c r="C3" s="9">
        <v>4.8415095848132736</v>
      </c>
      <c r="D3" s="9">
        <v>2.2221016805823885</v>
      </c>
      <c r="E3" s="4">
        <v>0.10362501697120166</v>
      </c>
    </row>
    <row r="4" spans="1:8" x14ac:dyDescent="0.35">
      <c r="A4" s="9" t="s">
        <v>111</v>
      </c>
      <c r="B4" s="9">
        <v>3.3600517238746126</v>
      </c>
      <c r="C4" s="9">
        <v>3.9671975627618004</v>
      </c>
      <c r="D4" s="9">
        <v>0.60714583888718754</v>
      </c>
      <c r="E4" s="4">
        <v>4.1969148094327488E-2</v>
      </c>
    </row>
    <row r="5" spans="1:8" x14ac:dyDescent="0.35">
      <c r="A5" s="9" t="s">
        <v>164</v>
      </c>
      <c r="B5" s="9">
        <v>2.4161517664471344</v>
      </c>
      <c r="C5" s="9">
        <v>4.8713115553669315</v>
      </c>
      <c r="D5" s="9">
        <v>2.4551597889197962</v>
      </c>
      <c r="E5" s="4">
        <v>0.12651138040873355</v>
      </c>
    </row>
    <row r="6" spans="1:8" x14ac:dyDescent="0.35">
      <c r="A6" s="9" t="s">
        <v>91</v>
      </c>
      <c r="B6" s="9">
        <v>2.5775973660251914</v>
      </c>
      <c r="C6" s="9">
        <v>4.7471148355298407</v>
      </c>
      <c r="D6" s="9">
        <v>2.1695174695046502</v>
      </c>
      <c r="E6" s="4">
        <v>0.10886068644490325</v>
      </c>
    </row>
    <row r="7" spans="1:8" x14ac:dyDescent="0.35">
      <c r="A7" s="9" t="s">
        <v>161</v>
      </c>
      <c r="B7" s="9">
        <v>2.9643930519409372</v>
      </c>
      <c r="C7" s="9">
        <v>7.2368027118760132</v>
      </c>
      <c r="D7" s="9">
        <v>4.272409659935076</v>
      </c>
      <c r="E7" s="4">
        <v>0.18816976560566984</v>
      </c>
    </row>
    <row r="8" spans="1:8" x14ac:dyDescent="0.35">
      <c r="A8" s="9" t="s">
        <v>173</v>
      </c>
      <c r="B8" s="9">
        <v>2.2417967652515816</v>
      </c>
      <c r="C8" s="9">
        <v>5.1576395900775598</v>
      </c>
      <c r="D8" s="9">
        <v>2.9158428248259778</v>
      </c>
      <c r="E8" s="4">
        <v>0.14947294603283834</v>
      </c>
    </row>
    <row r="9" spans="1:8" x14ac:dyDescent="0.35">
      <c r="A9" s="9" t="s">
        <v>162</v>
      </c>
      <c r="B9" s="9">
        <v>2.6031577981515883</v>
      </c>
      <c r="C9" s="9">
        <v>5.9546399910879613</v>
      </c>
      <c r="D9" s="9">
        <v>3.351482192936373</v>
      </c>
      <c r="E9" s="4">
        <v>0.16290740715117008</v>
      </c>
    </row>
    <row r="10" spans="1:8" x14ac:dyDescent="0.35">
      <c r="A10" s="9" t="s">
        <v>145</v>
      </c>
      <c r="B10" s="9">
        <v>3.1200378236701094</v>
      </c>
      <c r="C10" s="9">
        <v>6.198760376668468</v>
      </c>
      <c r="D10" s="9">
        <v>3.0787225529983586</v>
      </c>
      <c r="E10" s="4">
        <v>0.27951793290377075</v>
      </c>
    </row>
    <row r="11" spans="1:8" x14ac:dyDescent="0.35">
      <c r="A11" s="9" t="s">
        <v>94</v>
      </c>
      <c r="B11" s="9">
        <v>3.1171524066796268</v>
      </c>
      <c r="C11" s="9">
        <v>5.2956875998081561</v>
      </c>
      <c r="D11" s="9">
        <v>2.1785351931285288</v>
      </c>
      <c r="E11" s="4">
        <v>9.792048157448198E-2</v>
      </c>
    </row>
    <row r="12" spans="1:8" x14ac:dyDescent="0.35">
      <c r="A12" s="9" t="s">
        <v>154</v>
      </c>
      <c r="B12" s="9">
        <v>2.7448642321139696</v>
      </c>
      <c r="C12" s="9">
        <v>5.4317270492213119</v>
      </c>
      <c r="D12" s="9">
        <v>2.6868628171073423</v>
      </c>
      <c r="E12" s="4">
        <v>0.18986260405880642</v>
      </c>
    </row>
    <row r="13" spans="1:8" x14ac:dyDescent="0.35">
      <c r="A13" s="9" t="s">
        <v>148</v>
      </c>
      <c r="B13" s="9">
        <v>2.9376779045545867</v>
      </c>
      <c r="C13" s="9">
        <v>5.5690005414028132</v>
      </c>
      <c r="D13" s="9">
        <v>2.6313226368482274</v>
      </c>
      <c r="E13" s="4">
        <v>0.11700544140265892</v>
      </c>
    </row>
    <row r="14" spans="1:8" x14ac:dyDescent="0.35">
      <c r="A14" s="9" t="s">
        <v>108</v>
      </c>
      <c r="B14" s="9">
        <v>2.9867433470380567</v>
      </c>
      <c r="C14" s="9">
        <v>6.7727333078579459</v>
      </c>
      <c r="D14" s="9">
        <v>3.7859899608198893</v>
      </c>
      <c r="E14" s="4">
        <v>0.355718594913909</v>
      </c>
      <c r="H14" t="s">
        <v>191</v>
      </c>
    </row>
    <row r="15" spans="1:8" x14ac:dyDescent="0.35">
      <c r="A15" s="9" t="s">
        <v>69</v>
      </c>
      <c r="B15" s="9">
        <v>2.9388122666984176</v>
      </c>
      <c r="C15" s="9">
        <v>4.4997199908562244</v>
      </c>
      <c r="D15" s="9">
        <v>1.5609077241578069</v>
      </c>
      <c r="E15" s="4">
        <v>3.8690851956008847E-2</v>
      </c>
    </row>
    <row r="16" spans="1:8" x14ac:dyDescent="0.35">
      <c r="A16" s="9" t="s">
        <v>75</v>
      </c>
      <c r="B16" s="9">
        <v>4.4536147024840869</v>
      </c>
      <c r="C16" s="9">
        <v>6.1116521849039271</v>
      </c>
      <c r="D16" s="9">
        <v>1.6580374824198403</v>
      </c>
      <c r="E16" s="4">
        <v>8.9224179214621391E-2</v>
      </c>
    </row>
    <row r="17" spans="1:5" x14ac:dyDescent="0.35">
      <c r="A17" s="9" t="s">
        <v>80</v>
      </c>
      <c r="B17" s="9">
        <v>5.0144068419096692</v>
      </c>
      <c r="C17" s="9">
        <v>6.5410709213982354</v>
      </c>
      <c r="D17" s="9">
        <v>1.5266640794885666</v>
      </c>
      <c r="E17" s="4">
        <v>0.17583413443878981</v>
      </c>
    </row>
    <row r="18" spans="1:5" x14ac:dyDescent="0.35">
      <c r="A18" s="9" t="s">
        <v>167</v>
      </c>
      <c r="B18" s="9">
        <v>3.1661051450447948</v>
      </c>
      <c r="C18" s="9">
        <v>6.1825294747548076</v>
      </c>
      <c r="D18" s="9">
        <v>3.0164243297100128</v>
      </c>
      <c r="E18" s="4">
        <v>0.2506646265765532</v>
      </c>
    </row>
    <row r="19" spans="1:5" x14ac:dyDescent="0.35">
      <c r="A19" s="9" t="s">
        <v>134</v>
      </c>
      <c r="B19" s="9">
        <v>3.6446278415708839</v>
      </c>
      <c r="C19" s="9">
        <v>6.7178149793311412</v>
      </c>
      <c r="D19" s="9">
        <v>3.0731871377602573</v>
      </c>
      <c r="E19" s="4">
        <v>0.19411115917286353</v>
      </c>
    </row>
    <row r="20" spans="1:5" x14ac:dyDescent="0.35">
      <c r="A20" s="9" t="s">
        <v>136</v>
      </c>
      <c r="B20" s="9">
        <v>3.1856471119957517</v>
      </c>
      <c r="C20" s="9">
        <v>5.2881769808329855</v>
      </c>
      <c r="D20" s="9">
        <v>2.1025298688372338</v>
      </c>
      <c r="E20" s="4">
        <v>0.12805938730287952</v>
      </c>
    </row>
    <row r="21" spans="1:5" x14ac:dyDescent="0.35">
      <c r="A21" s="9" t="s">
        <v>149</v>
      </c>
      <c r="B21" s="9">
        <v>2.8006175831811357</v>
      </c>
      <c r="C21" s="9">
        <v>5.2534130284494633</v>
      </c>
      <c r="D21" s="9">
        <v>2.4527954452683276</v>
      </c>
      <c r="E21" s="4">
        <v>0.15594072582480029</v>
      </c>
    </row>
    <row r="22" spans="1:5" x14ac:dyDescent="0.35">
      <c r="A22" s="9" t="s">
        <v>138</v>
      </c>
      <c r="B22" s="9">
        <v>3.1512700128170477</v>
      </c>
      <c r="C22" s="9">
        <v>5.1987802623164754</v>
      </c>
      <c r="D22" s="9">
        <v>2.0475102494994282</v>
      </c>
      <c r="E22" s="4">
        <v>0.12289404834921505</v>
      </c>
    </row>
    <row r="23" spans="1:5" x14ac:dyDescent="0.35">
      <c r="A23" s="9" t="s">
        <v>92</v>
      </c>
      <c r="B23" s="9">
        <v>3.1231253407090116</v>
      </c>
      <c r="C23" s="9">
        <v>6.4400305030065006</v>
      </c>
      <c r="D23" s="9">
        <v>3.3169051622974886</v>
      </c>
      <c r="E23" s="4">
        <v>0.30828499236858242</v>
      </c>
    </row>
    <row r="24" spans="1:5" x14ac:dyDescent="0.35">
      <c r="A24" s="9" t="s">
        <v>125</v>
      </c>
      <c r="B24" s="9">
        <v>3.2701961937595923</v>
      </c>
      <c r="C24" s="9">
        <v>5.3279088557292118</v>
      </c>
      <c r="D24" s="9">
        <v>2.0577126619696195</v>
      </c>
      <c r="E24" s="4">
        <v>0.12935072204129561</v>
      </c>
    </row>
    <row r="25" spans="1:5" x14ac:dyDescent="0.35">
      <c r="A25" s="9" t="s">
        <v>97</v>
      </c>
      <c r="B25" s="9">
        <v>3.0643914894200606</v>
      </c>
      <c r="C25" s="9">
        <v>5.2747969585732974</v>
      </c>
      <c r="D25" s="9">
        <v>2.2104054691532369</v>
      </c>
      <c r="E25" s="4">
        <v>0.1298815086602127</v>
      </c>
    </row>
    <row r="26" spans="1:5" x14ac:dyDescent="0.35">
      <c r="A26" s="9" t="s">
        <v>102</v>
      </c>
      <c r="B26" s="9">
        <v>3.4805058934672077</v>
      </c>
      <c r="C26" s="9">
        <v>6.245051184814491</v>
      </c>
      <c r="D26" s="9">
        <v>2.7645452913472823</v>
      </c>
      <c r="E26" s="4">
        <v>0.20036768575392691</v>
      </c>
    </row>
    <row r="27" spans="1:5" x14ac:dyDescent="0.35">
      <c r="A27" s="9" t="s">
        <v>185</v>
      </c>
      <c r="B27" s="9">
        <v>3.4008117231598254</v>
      </c>
      <c r="C27" s="9">
        <v>6.7965632513337102</v>
      </c>
      <c r="D27" s="9">
        <v>3.3957515281738853</v>
      </c>
      <c r="E27" s="4">
        <v>0.32547236516032219</v>
      </c>
    </row>
    <row r="28" spans="1:5" x14ac:dyDescent="0.35">
      <c r="A28" s="9" t="s">
        <v>127</v>
      </c>
      <c r="B28" s="9">
        <v>3.093665143923003</v>
      </c>
      <c r="C28" s="9">
        <v>5.9047305394905027</v>
      </c>
      <c r="D28" s="9">
        <v>2.8110653955674993</v>
      </c>
      <c r="E28" s="4">
        <v>0.20663710613549979</v>
      </c>
    </row>
    <row r="29" spans="1:5" x14ac:dyDescent="0.35">
      <c r="A29" s="9" t="s">
        <v>139</v>
      </c>
      <c r="B29" s="9">
        <v>2.8372305662656419</v>
      </c>
      <c r="C29" s="9">
        <v>4.8000425178222015</v>
      </c>
      <c r="D29" s="9">
        <v>1.9628119515565596</v>
      </c>
      <c r="E29" s="4">
        <v>9.8810655477754611E-2</v>
      </c>
    </row>
    <row r="30" spans="1:5" x14ac:dyDescent="0.35">
      <c r="A30" s="9" t="s">
        <v>103</v>
      </c>
      <c r="B30" s="9">
        <v>3.141044142797166</v>
      </c>
      <c r="C30" s="9">
        <v>5.9835313056521908</v>
      </c>
      <c r="D30" s="9">
        <v>2.8424871628550248</v>
      </c>
      <c r="E30" s="4">
        <v>0.12347367437896598</v>
      </c>
    </row>
    <row r="31" spans="1:5" x14ac:dyDescent="0.35">
      <c r="A31" s="9" t="s">
        <v>171</v>
      </c>
      <c r="B31" s="9">
        <v>2.7753307907604912</v>
      </c>
      <c r="C31" s="9">
        <v>6.3522728433588185</v>
      </c>
      <c r="D31" s="9">
        <v>3.5769420525983273</v>
      </c>
      <c r="E31" s="4">
        <v>0.30924592143677199</v>
      </c>
    </row>
    <row r="32" spans="1:5" x14ac:dyDescent="0.35">
      <c r="A32" s="9" t="s">
        <v>153</v>
      </c>
      <c r="B32" s="9">
        <v>3.2001832658291613</v>
      </c>
      <c r="C32" s="9">
        <v>6.1577198480781217</v>
      </c>
      <c r="D32" s="9">
        <v>2.9575365822489603</v>
      </c>
      <c r="E32" s="4">
        <v>0.19832679632448932</v>
      </c>
    </row>
    <row r="33" spans="1:5" x14ac:dyDescent="0.35">
      <c r="A33" s="9" t="s">
        <v>174</v>
      </c>
      <c r="B33" s="9">
        <v>3.3717758578260071</v>
      </c>
      <c r="C33" s="9">
        <v>7.3604455780977931</v>
      </c>
      <c r="D33" s="9">
        <v>3.988669720271786</v>
      </c>
      <c r="E33" s="4">
        <v>0.1655077388462679</v>
      </c>
    </row>
    <row r="34" spans="1:5" x14ac:dyDescent="0.35">
      <c r="A34" s="9" t="s">
        <v>77</v>
      </c>
      <c r="B34" s="9">
        <v>3.2888925667540327</v>
      </c>
      <c r="C34" s="9">
        <v>6.7680309743201512</v>
      </c>
      <c r="D34" s="9">
        <v>3.4791384075661185</v>
      </c>
      <c r="E34" s="4">
        <v>0.15043723027531186</v>
      </c>
    </row>
    <row r="35" spans="1:5" x14ac:dyDescent="0.35">
      <c r="A35" s="9" t="s">
        <v>81</v>
      </c>
      <c r="B35" s="9">
        <v>3.4946269610995122</v>
      </c>
      <c r="C35" s="9">
        <v>6.2315799401410761</v>
      </c>
      <c r="D35" s="9">
        <v>2.7369529790415639</v>
      </c>
      <c r="E35" s="4">
        <v>0.1005551056875577</v>
      </c>
    </row>
    <row r="36" spans="1:5" x14ac:dyDescent="0.35">
      <c r="A36" s="9" t="s">
        <v>74</v>
      </c>
      <c r="B36" s="9">
        <v>3.4382159174886548</v>
      </c>
      <c r="C36" s="9">
        <v>4.466191801220031</v>
      </c>
      <c r="D36" s="9">
        <v>1.0279758837313766</v>
      </c>
      <c r="E36" s="4">
        <v>2.9183292961476072E-2</v>
      </c>
    </row>
    <row r="37" spans="1:5" x14ac:dyDescent="0.35">
      <c r="A37" s="9" t="s">
        <v>85</v>
      </c>
      <c r="B37" s="9">
        <v>3.461443994269596</v>
      </c>
      <c r="C37" s="9">
        <v>4.170885823270492</v>
      </c>
      <c r="D37" s="9">
        <v>0.70944182900089592</v>
      </c>
      <c r="E37" s="4">
        <v>1.6159239544307889E-2</v>
      </c>
    </row>
    <row r="38" spans="1:5" x14ac:dyDescent="0.35">
      <c r="A38" s="9" t="s">
        <v>78</v>
      </c>
      <c r="B38" s="9">
        <v>5.9684171382697562</v>
      </c>
      <c r="C38" s="9">
        <v>5.4165870228305577</v>
      </c>
      <c r="D38" s="9">
        <v>-0.55183011543919847</v>
      </c>
      <c r="E38" s="4">
        <v>9.104754669302495E-2</v>
      </c>
    </row>
    <row r="39" spans="1:5" x14ac:dyDescent="0.35">
      <c r="A39" s="9" t="s">
        <v>82</v>
      </c>
      <c r="B39" s="9">
        <v>3.6671783886150759</v>
      </c>
      <c r="C39" s="9">
        <v>4.448138160646697</v>
      </c>
      <c r="D39" s="9">
        <v>0.78095977203162126</v>
      </c>
      <c r="E39" s="4">
        <v>4.0013490953438418E-4</v>
      </c>
    </row>
    <row r="40" spans="1:5" x14ac:dyDescent="0.35">
      <c r="A40" s="9" t="s">
        <v>183</v>
      </c>
      <c r="B40" s="9">
        <v>2.3022881513637028</v>
      </c>
      <c r="C40" s="9">
        <v>4.1218192612099003</v>
      </c>
      <c r="D40" s="9">
        <v>1.8195311098461979</v>
      </c>
      <c r="E40" s="4">
        <v>9.427748391808477E-2</v>
      </c>
    </row>
    <row r="41" spans="1:5" x14ac:dyDescent="0.35">
      <c r="A41" s="9" t="s">
        <v>84</v>
      </c>
      <c r="B41" s="9">
        <v>2.8044212510372573</v>
      </c>
      <c r="C41" s="9">
        <v>4.466191801220031</v>
      </c>
      <c r="D41" s="9">
        <v>1.6617705501827742</v>
      </c>
      <c r="E41" s="4">
        <v>4.5463359732936297E-2</v>
      </c>
    </row>
    <row r="42" spans="1:5" x14ac:dyDescent="0.35">
      <c r="A42" s="9" t="s">
        <v>98</v>
      </c>
      <c r="B42" s="9">
        <v>3.4277449762076415</v>
      </c>
      <c r="C42" s="9">
        <v>4.1869361594543832</v>
      </c>
      <c r="D42" s="9">
        <v>0.75919118324674129</v>
      </c>
      <c r="E42" s="4">
        <v>8.9012029037138951E-2</v>
      </c>
    </row>
    <row r="43" spans="1:5" x14ac:dyDescent="0.35">
      <c r="A43" s="9" t="s">
        <v>70</v>
      </c>
      <c r="B43" s="9">
        <v>3.2059351496792416</v>
      </c>
      <c r="C43" s="9">
        <v>6.0987567273515451</v>
      </c>
      <c r="D43" s="9">
        <v>2.8928215776723034</v>
      </c>
      <c r="E43" s="4">
        <v>0.18547193396749426</v>
      </c>
    </row>
    <row r="44" spans="1:5" x14ac:dyDescent="0.35">
      <c r="A44" s="9" t="s">
        <v>72</v>
      </c>
      <c r="B44" s="9">
        <v>3.2739602316805705</v>
      </c>
      <c r="C44" s="9">
        <v>3.5867215961476049</v>
      </c>
      <c r="D44" s="9">
        <v>0.31276136446703462</v>
      </c>
      <c r="E44" s="4">
        <v>0.13793413899483042</v>
      </c>
    </row>
    <row r="45" spans="1:5" x14ac:dyDescent="0.35">
      <c r="A45" s="9" t="s">
        <v>182</v>
      </c>
      <c r="B45" s="9">
        <v>3.3318515429920073</v>
      </c>
      <c r="C45" s="9">
        <v>6.7927054475018016</v>
      </c>
      <c r="D45" s="9">
        <v>3.4608539045097944</v>
      </c>
      <c r="E45" s="4">
        <v>0.15400868423902758</v>
      </c>
    </row>
    <row r="46" spans="1:5" x14ac:dyDescent="0.35">
      <c r="A46" s="9" t="s">
        <v>155</v>
      </c>
      <c r="B46" s="9">
        <v>3.355828037558334</v>
      </c>
      <c r="C46" s="9">
        <v>6.4442959528900206</v>
      </c>
      <c r="D46" s="9">
        <v>3.0884679153316865</v>
      </c>
      <c r="E46" s="4">
        <v>0.16349338969264043</v>
      </c>
    </row>
    <row r="47" spans="1:5" x14ac:dyDescent="0.35">
      <c r="A47" s="9" t="s">
        <v>71</v>
      </c>
      <c r="B47" s="9">
        <v>2.5837545216183155</v>
      </c>
      <c r="C47" s="9">
        <v>4.8956105377143402</v>
      </c>
      <c r="D47" s="9">
        <v>2.3118560160960246</v>
      </c>
      <c r="E47" s="4">
        <v>0.1499162681386251</v>
      </c>
    </row>
    <row r="48" spans="1:5" x14ac:dyDescent="0.35">
      <c r="A48" s="9" t="s">
        <v>168</v>
      </c>
      <c r="B48" s="9">
        <v>4.6166885840134633</v>
      </c>
      <c r="C48" s="9">
        <v>6.71362046894766</v>
      </c>
      <c r="D48" s="9">
        <v>2.0969318849341962</v>
      </c>
      <c r="E48" s="4">
        <v>0.25334773931824262</v>
      </c>
    </row>
    <row r="49" spans="1:5" x14ac:dyDescent="0.35">
      <c r="A49" s="9" t="s">
        <v>106</v>
      </c>
      <c r="B49" s="9">
        <v>3.6218653321626504</v>
      </c>
      <c r="C49" s="9">
        <v>6.1854741709224879</v>
      </c>
      <c r="D49" s="9">
        <v>2.563608838759837</v>
      </c>
      <c r="E49" s="4">
        <v>0.12956893137820066</v>
      </c>
    </row>
    <row r="50" spans="1:5" x14ac:dyDescent="0.35">
      <c r="A50" s="9" t="s">
        <v>131</v>
      </c>
      <c r="B50" s="9">
        <v>3.8481031042772678</v>
      </c>
      <c r="C50" s="9">
        <v>5.9047305394905027</v>
      </c>
      <c r="D50" s="9">
        <v>2.056627435213235</v>
      </c>
      <c r="E50" s="4">
        <v>0.13774439784100034</v>
      </c>
    </row>
    <row r="51" spans="1:5" x14ac:dyDescent="0.35">
      <c r="A51" s="9" t="s">
        <v>176</v>
      </c>
      <c r="B51" s="9">
        <v>3.6234200240524315</v>
      </c>
      <c r="C51" s="9">
        <v>6.8312834858208955</v>
      </c>
      <c r="D51" s="9">
        <v>3.2078634617684632</v>
      </c>
      <c r="E51" s="4">
        <v>0.13414087322318458</v>
      </c>
    </row>
    <row r="52" spans="1:5" x14ac:dyDescent="0.35">
      <c r="A52" s="9" t="s">
        <v>158</v>
      </c>
      <c r="B52" s="9">
        <v>4.0353220036894237</v>
      </c>
      <c r="C52" s="9">
        <v>6.3211743671189833</v>
      </c>
      <c r="D52" s="9">
        <v>2.2858523634295591</v>
      </c>
      <c r="E52" s="4">
        <v>0.19500622858949065</v>
      </c>
    </row>
    <row r="53" spans="1:5" x14ac:dyDescent="0.35">
      <c r="A53" s="9" t="s">
        <v>99</v>
      </c>
      <c r="B53" s="9">
        <v>5.0712973232933853</v>
      </c>
      <c r="C53" s="9">
        <v>7.34761280554312</v>
      </c>
      <c r="D53" s="9">
        <v>2.2763154822497342</v>
      </c>
      <c r="E53" s="4">
        <v>0.14527593979930548</v>
      </c>
    </row>
    <row r="54" spans="1:5" x14ac:dyDescent="0.35">
      <c r="A54" s="9" t="s">
        <v>104</v>
      </c>
      <c r="B54" s="9">
        <v>3.6915495625054744</v>
      </c>
      <c r="C54" s="9">
        <v>5.9742465762144761</v>
      </c>
      <c r="D54" s="9">
        <v>2.2826970137090017</v>
      </c>
      <c r="E54" s="4">
        <v>0.11737841737973125</v>
      </c>
    </row>
    <row r="55" spans="1:5" x14ac:dyDescent="0.35">
      <c r="A55" s="11" t="s">
        <v>129</v>
      </c>
      <c r="B55" s="9">
        <v>4.5816035800684327</v>
      </c>
      <c r="C55" s="9">
        <v>7.2344239862554218</v>
      </c>
      <c r="D55" s="9">
        <v>2.6528204061869887</v>
      </c>
      <c r="E55" s="4">
        <v>0.13567408050414995</v>
      </c>
    </row>
    <row r="56" spans="1:5" x14ac:dyDescent="0.35">
      <c r="A56" s="11" t="s">
        <v>129</v>
      </c>
      <c r="B56" s="9">
        <v>4.7084596945334862</v>
      </c>
      <c r="C56" s="9">
        <v>6.6475747004967403</v>
      </c>
      <c r="D56" s="9">
        <v>1.9391150059632536</v>
      </c>
      <c r="E56" s="4">
        <v>0.162086057660144</v>
      </c>
    </row>
    <row r="57" spans="1:5" x14ac:dyDescent="0.35">
      <c r="A57" s="9" t="s">
        <v>147</v>
      </c>
      <c r="B57" s="9">
        <v>3.2977516301967023</v>
      </c>
      <c r="C57" s="9">
        <v>5.8548690508941892</v>
      </c>
      <c r="D57" s="9">
        <v>2.5571174206974874</v>
      </c>
      <c r="E57" s="4">
        <v>0.13185033245324124</v>
      </c>
    </row>
    <row r="58" spans="1:5" x14ac:dyDescent="0.35">
      <c r="A58" s="9" t="s">
        <v>159</v>
      </c>
      <c r="B58" s="9">
        <v>4.4674104744599621</v>
      </c>
      <c r="C58" s="9">
        <v>6.6282707362260549</v>
      </c>
      <c r="D58" s="9">
        <v>2.1608602617660924</v>
      </c>
      <c r="E58" s="4">
        <v>0.13048303985647708</v>
      </c>
    </row>
    <row r="59" spans="1:5" x14ac:dyDescent="0.35">
      <c r="A59" s="9" t="s">
        <v>175</v>
      </c>
      <c r="B59" s="9">
        <v>3.3233827489363099</v>
      </c>
      <c r="C59" s="9">
        <v>6.3882790124566391</v>
      </c>
      <c r="D59" s="9">
        <v>3.0648962635203283</v>
      </c>
      <c r="E59" s="4">
        <v>0.31665642329477128</v>
      </c>
    </row>
    <row r="60" spans="1:5" x14ac:dyDescent="0.35">
      <c r="A60" s="9" t="s">
        <v>178</v>
      </c>
      <c r="B60" s="9">
        <v>3.4951782854947346</v>
      </c>
      <c r="C60" s="9">
        <v>6.7026900247572501</v>
      </c>
      <c r="D60" s="9">
        <v>3.2075117392625154</v>
      </c>
      <c r="E60" s="4">
        <v>0.25430599386884595</v>
      </c>
    </row>
    <row r="61" spans="1:5" x14ac:dyDescent="0.35">
      <c r="A61" s="9" t="s">
        <v>177</v>
      </c>
      <c r="B61" s="9">
        <v>4.3432675187866749</v>
      </c>
      <c r="C61" s="9">
        <v>9.0070848470177634</v>
      </c>
      <c r="D61" s="9">
        <v>4.6638173282310884</v>
      </c>
      <c r="E61" s="4">
        <v>0.31908400148963317</v>
      </c>
    </row>
    <row r="62" spans="1:5" x14ac:dyDescent="0.35">
      <c r="A62" s="9" t="s">
        <v>150</v>
      </c>
      <c r="B62" s="9">
        <v>4.11779050214294</v>
      </c>
      <c r="C62" s="9">
        <v>6.9976354935391694</v>
      </c>
      <c r="D62" s="9">
        <v>2.879844991396229</v>
      </c>
      <c r="E62" s="4">
        <v>0.35680251920658318</v>
      </c>
    </row>
    <row r="63" spans="1:5" x14ac:dyDescent="0.35">
      <c r="A63" s="9" t="s">
        <v>180</v>
      </c>
      <c r="B63" s="9">
        <v>5.0969901897437069</v>
      </c>
      <c r="C63" s="9">
        <v>7.2697871880479239</v>
      </c>
      <c r="D63" s="9">
        <v>2.1727969983042175</v>
      </c>
      <c r="E63" s="4">
        <v>0.21227056091571189</v>
      </c>
    </row>
    <row r="64" spans="1:5" x14ac:dyDescent="0.35">
      <c r="A64" s="9" t="s">
        <v>163</v>
      </c>
      <c r="B64" s="9">
        <v>3.6589868839860507</v>
      </c>
      <c r="C64" s="9">
        <v>7.3818597525832708</v>
      </c>
      <c r="D64" s="9">
        <v>3.7228728685972206</v>
      </c>
      <c r="E64" s="4">
        <v>0.40582972517626958</v>
      </c>
    </row>
    <row r="65" spans="1:5" x14ac:dyDescent="0.35">
      <c r="A65" s="9" t="s">
        <v>179</v>
      </c>
      <c r="B65" s="9">
        <v>4.4243259761769167</v>
      </c>
      <c r="C65" s="9">
        <v>8.1088595214882062</v>
      </c>
      <c r="D65" s="9">
        <v>3.6845335453112882</v>
      </c>
      <c r="E65" s="4">
        <v>0.45304798766398297</v>
      </c>
    </row>
    <row r="66" spans="1:5" x14ac:dyDescent="0.35">
      <c r="A66" s="9" t="s">
        <v>184</v>
      </c>
      <c r="B66" s="9">
        <v>4.9808467284084337</v>
      </c>
      <c r="C66" s="9">
        <v>6.8872216413835803</v>
      </c>
      <c r="D66" s="9">
        <v>1.9063749129751471</v>
      </c>
      <c r="E66" s="4">
        <v>0.12091696042485819</v>
      </c>
    </row>
    <row r="67" spans="1:5" x14ac:dyDescent="0.35">
      <c r="A67" s="9" t="s">
        <v>143</v>
      </c>
      <c r="B67" s="9">
        <v>4.3358862682994221</v>
      </c>
      <c r="C67" s="9">
        <v>6.2722503822805988</v>
      </c>
      <c r="D67" s="9">
        <v>1.9363641139811771</v>
      </c>
      <c r="E67" s="4">
        <v>0.22361815794567166</v>
      </c>
    </row>
    <row r="68" spans="1:5" x14ac:dyDescent="0.35">
      <c r="A68" s="9" t="s">
        <v>146</v>
      </c>
      <c r="B68" s="9">
        <v>4.9657060496227619</v>
      </c>
      <c r="C68" s="9">
        <v>6.6792175993037262</v>
      </c>
      <c r="D68" s="9">
        <v>1.7135115496809643</v>
      </c>
      <c r="E68" s="4">
        <v>0.11921915322599136</v>
      </c>
    </row>
    <row r="69" spans="1:5" x14ac:dyDescent="0.35">
      <c r="A69" s="9" t="s">
        <v>110</v>
      </c>
      <c r="B69" s="9">
        <v>5.3281334865569363</v>
      </c>
      <c r="C69" s="9">
        <v>7.7244180752237099</v>
      </c>
      <c r="D69" s="9">
        <v>2.3962845886667745</v>
      </c>
      <c r="E69" s="4">
        <v>0.21857531243112802</v>
      </c>
    </row>
    <row r="70" spans="1:5" x14ac:dyDescent="0.35">
      <c r="A70" s="9" t="s">
        <v>132</v>
      </c>
      <c r="B70" s="9">
        <v>5.8967923931703154</v>
      </c>
      <c r="C70" s="9">
        <v>8.0637322414408175</v>
      </c>
      <c r="D70" s="9">
        <v>2.1669398482705033</v>
      </c>
      <c r="E70" s="4">
        <v>0.20418357013250921</v>
      </c>
    </row>
    <row r="71" spans="1:5" x14ac:dyDescent="0.35">
      <c r="A71" s="9" t="s">
        <v>172</v>
      </c>
      <c r="B71" s="9">
        <v>2.1825152068617029</v>
      </c>
      <c r="C71" s="9">
        <v>4.590542426786886</v>
      </c>
      <c r="D71" s="9">
        <v>2.4080272199251831</v>
      </c>
      <c r="E71" s="4">
        <v>0.11472024766428979</v>
      </c>
    </row>
    <row r="72" spans="1:5" x14ac:dyDescent="0.35">
      <c r="A72" s="9" t="s">
        <v>151</v>
      </c>
      <c r="B72" s="9">
        <v>2.3998903723858778</v>
      </c>
      <c r="C72" s="9">
        <v>4.0236123613801293</v>
      </c>
      <c r="D72" s="9">
        <v>1.6237219889942514</v>
      </c>
      <c r="E72" s="4">
        <v>0.10841103079442704</v>
      </c>
    </row>
    <row r="73" spans="1:5" x14ac:dyDescent="0.35">
      <c r="A73" s="9" t="s">
        <v>135</v>
      </c>
      <c r="B73" s="9">
        <v>4.0645859180242425</v>
      </c>
      <c r="C73" s="9">
        <v>5.4527804625459249</v>
      </c>
      <c r="D73" s="9">
        <v>1.3881945445216819</v>
      </c>
      <c r="E73" s="4">
        <v>0.13070662351663254</v>
      </c>
    </row>
    <row r="74" spans="1:5" x14ac:dyDescent="0.35">
      <c r="A74" s="9" t="s">
        <v>137</v>
      </c>
      <c r="B74" s="9">
        <v>3.5117649987991348</v>
      </c>
      <c r="C74" s="9">
        <v>4.5098579315265468</v>
      </c>
      <c r="D74" s="9">
        <v>0.99809293272741151</v>
      </c>
      <c r="E74" s="4">
        <v>0.1514325460682111</v>
      </c>
    </row>
    <row r="75" spans="1:5" x14ac:dyDescent="0.35">
      <c r="A75" s="9" t="s">
        <v>128</v>
      </c>
      <c r="B75" s="9">
        <v>3.6697138328634518</v>
      </c>
      <c r="C75" s="9">
        <v>6.7156864860331282</v>
      </c>
      <c r="D75" s="9">
        <v>3.0459726531696774</v>
      </c>
      <c r="E75" s="4">
        <v>0.17809860841650377</v>
      </c>
    </row>
    <row r="76" spans="1:5" x14ac:dyDescent="0.35">
      <c r="A76" s="9" t="s">
        <v>126</v>
      </c>
      <c r="B76" s="9">
        <v>3.6176836287010885</v>
      </c>
      <c r="C76" s="9">
        <v>6.4098929488853837</v>
      </c>
      <c r="D76" s="9">
        <v>2.7922093201842957</v>
      </c>
      <c r="E76" s="4">
        <v>0.14129556837164464</v>
      </c>
    </row>
    <row r="77" spans="1:5" x14ac:dyDescent="0.35">
      <c r="A77" s="9" t="s">
        <v>140</v>
      </c>
      <c r="B77" s="9">
        <v>3.2962112958407737</v>
      </c>
      <c r="C77" s="9">
        <v>5.943752916620725</v>
      </c>
      <c r="D77" s="9">
        <v>2.6475416207799514</v>
      </c>
      <c r="E77" s="4">
        <v>0.14420107153308087</v>
      </c>
    </row>
    <row r="78" spans="1:5" x14ac:dyDescent="0.35">
      <c r="A78" s="9" t="s">
        <v>142</v>
      </c>
      <c r="B78" s="9">
        <v>3.4727423456773625</v>
      </c>
      <c r="C78" s="9">
        <v>5.316556891473148</v>
      </c>
      <c r="D78" s="9">
        <v>1.8438145457957851</v>
      </c>
      <c r="E78" s="4">
        <v>0.11585627402484726</v>
      </c>
    </row>
    <row r="79" spans="1:5" x14ac:dyDescent="0.35">
      <c r="A79" s="9" t="s">
        <v>144</v>
      </c>
      <c r="B79" s="9">
        <v>4.54029064179442</v>
      </c>
      <c r="C79" s="9">
        <v>6.5972003591104524</v>
      </c>
      <c r="D79" s="9">
        <v>2.0569097173160329</v>
      </c>
      <c r="E79" s="4">
        <v>0.2708164426347805</v>
      </c>
    </row>
    <row r="80" spans="1:5" x14ac:dyDescent="0.35">
      <c r="A80" s="9" t="s">
        <v>160</v>
      </c>
      <c r="B80" s="9">
        <v>2.471905117514301</v>
      </c>
      <c r="C80" s="9">
        <v>4.7276697053007197</v>
      </c>
      <c r="D80" s="9">
        <v>2.2557645877864188</v>
      </c>
      <c r="E80" s="4">
        <v>0.14350487411137386</v>
      </c>
    </row>
    <row r="81" spans="1:5" x14ac:dyDescent="0.35">
      <c r="A81" s="9" t="s">
        <v>152</v>
      </c>
      <c r="B81" s="9">
        <v>2.9098012290210029</v>
      </c>
      <c r="C81" s="9">
        <v>3.8842160832370567</v>
      </c>
      <c r="D81" s="9">
        <v>0.97441485421605378</v>
      </c>
      <c r="E81" s="4">
        <v>7.5140244273165763E-2</v>
      </c>
    </row>
    <row r="82" spans="1:5" x14ac:dyDescent="0.35">
      <c r="A82" s="9" t="s">
        <v>141</v>
      </c>
      <c r="B82" s="9">
        <v>3.3361630597511596</v>
      </c>
      <c r="C82" s="9">
        <v>3.969220633831462</v>
      </c>
      <c r="D82" s="9">
        <v>0.63305757408030239</v>
      </c>
      <c r="E82" s="4">
        <v>3.4373052030790704E-2</v>
      </c>
    </row>
    <row r="83" spans="1:5" x14ac:dyDescent="0.35">
      <c r="A83" s="9" t="s">
        <v>133</v>
      </c>
      <c r="B83" s="9">
        <v>4.4557415600305799</v>
      </c>
      <c r="C83" s="9">
        <v>5.526568230210346</v>
      </c>
      <c r="D83" s="9">
        <v>1.0708266701797662</v>
      </c>
      <c r="E83" s="4">
        <v>0.10713976454053853</v>
      </c>
    </row>
    <row r="84" spans="1:5" x14ac:dyDescent="0.35">
      <c r="A84" s="9" t="s">
        <v>156</v>
      </c>
      <c r="B84" s="9">
        <v>2.8029406394756009</v>
      </c>
      <c r="C84" s="9">
        <v>4.0979098700350658</v>
      </c>
      <c r="D84" s="9">
        <v>1.2949692305594647</v>
      </c>
      <c r="E84" s="4">
        <v>0.12507897864069492</v>
      </c>
    </row>
    <row r="85" spans="1:5" x14ac:dyDescent="0.35">
      <c r="A85" s="9" t="s">
        <v>130</v>
      </c>
      <c r="B85" s="9">
        <v>3.0128325053136171</v>
      </c>
      <c r="C85" s="9">
        <v>5.2853389897689702</v>
      </c>
      <c r="D85" s="9">
        <v>2.2725064844553522</v>
      </c>
      <c r="E85" s="4">
        <v>0.15608135112650912</v>
      </c>
    </row>
    <row r="86" spans="1:5" x14ac:dyDescent="0.35">
      <c r="A86" s="9" t="s">
        <v>181</v>
      </c>
      <c r="B86" s="9">
        <v>2.8067863115387945</v>
      </c>
      <c r="C86" s="9">
        <v>5.0438343770362337</v>
      </c>
      <c r="D86" s="9">
        <v>2.2370480654974392</v>
      </c>
      <c r="E86" s="4">
        <v>8.8783491161292166E-2</v>
      </c>
    </row>
    <row r="87" spans="1:5" x14ac:dyDescent="0.35">
      <c r="A87" s="9" t="s">
        <v>157</v>
      </c>
      <c r="B87" s="9">
        <v>2.2941913109877081</v>
      </c>
      <c r="C87" s="9">
        <v>4.4028834531805678</v>
      </c>
      <c r="D87" s="9">
        <v>2.1086921421928597</v>
      </c>
      <c r="E87" s="4">
        <v>0.1097783233911912</v>
      </c>
    </row>
    <row r="88" spans="1:5" x14ac:dyDescent="0.35">
      <c r="A88" s="9" t="s">
        <v>96</v>
      </c>
      <c r="B88" s="9">
        <v>3.0534411103661876</v>
      </c>
      <c r="C88" s="9">
        <v>4.0492126727949476</v>
      </c>
      <c r="D88" s="9">
        <v>0.99577156242875975</v>
      </c>
      <c r="E88" s="4">
        <v>0.15863861860532005</v>
      </c>
    </row>
    <row r="89" spans="1:5" x14ac:dyDescent="0.35">
      <c r="A89" s="9" t="s">
        <v>105</v>
      </c>
      <c r="B89" s="9">
        <v>3.6626803813634474</v>
      </c>
      <c r="C89" s="9">
        <v>6.9297999808459547</v>
      </c>
      <c r="D89" s="9">
        <v>3.2671195994825073</v>
      </c>
      <c r="E89" s="4">
        <v>0.1641087210405307</v>
      </c>
    </row>
    <row r="90" spans="1:5" x14ac:dyDescent="0.35">
      <c r="A90" s="9" t="s">
        <v>169</v>
      </c>
      <c r="B90" s="9">
        <v>3.570187604273765</v>
      </c>
      <c r="C90" s="9">
        <v>5.1711419034892412</v>
      </c>
      <c r="D90" s="9">
        <v>1.6009542992154762</v>
      </c>
      <c r="E90" s="4">
        <v>0.1463426478342007</v>
      </c>
    </row>
    <row r="91" spans="1:5" x14ac:dyDescent="0.35">
      <c r="A91" s="9" t="s">
        <v>90</v>
      </c>
      <c r="B91" s="9">
        <v>4.9468611976811996</v>
      </c>
      <c r="C91" s="9">
        <v>6.316234110503637</v>
      </c>
      <c r="D91" s="9">
        <v>1.369372912822437</v>
      </c>
      <c r="E91" s="4">
        <v>9.3388110985307457E-2</v>
      </c>
    </row>
    <row r="92" spans="1:5" x14ac:dyDescent="0.35">
      <c r="A92" s="9" t="s">
        <v>122</v>
      </c>
      <c r="B92" s="9">
        <v>2.789488915963795</v>
      </c>
      <c r="C92" s="9">
        <v>4.8014736975819545</v>
      </c>
      <c r="D92" s="9">
        <v>2.0119847816181586</v>
      </c>
      <c r="E92" s="4">
        <v>9.1828989898055019E-2</v>
      </c>
    </row>
    <row r="93" spans="1:5" x14ac:dyDescent="0.35">
      <c r="A93" s="9" t="s">
        <v>109</v>
      </c>
      <c r="B93" s="9">
        <v>3.6805991834516023</v>
      </c>
      <c r="C93" s="9">
        <v>7.2129842286962553</v>
      </c>
      <c r="D93" s="9">
        <v>3.532385045244653</v>
      </c>
      <c r="E93" s="4">
        <v>0.15957635045135615</v>
      </c>
    </row>
    <row r="94" spans="1:5" x14ac:dyDescent="0.35">
      <c r="A94" s="9" t="s">
        <v>170</v>
      </c>
      <c r="B94" s="9">
        <v>3.4842898359945531</v>
      </c>
      <c r="C94" s="9">
        <v>5.9510612448402469</v>
      </c>
      <c r="D94" s="9">
        <v>2.4667714088456938</v>
      </c>
      <c r="E94" s="4">
        <v>0.18761147714685208</v>
      </c>
    </row>
    <row r="95" spans="1:5" x14ac:dyDescent="0.35">
      <c r="A95" s="9" t="s">
        <v>107</v>
      </c>
      <c r="B95" s="9">
        <v>4.8682175662942981</v>
      </c>
      <c r="C95" s="9">
        <v>8.1956180941877346</v>
      </c>
      <c r="D95" s="9">
        <v>3.327400527893436</v>
      </c>
      <c r="E95" s="4">
        <v>0.43292518357088194</v>
      </c>
    </row>
    <row r="96" spans="1:5" x14ac:dyDescent="0.35">
      <c r="A96" s="9" t="s">
        <v>83</v>
      </c>
      <c r="B96" s="9">
        <v>3.1627972928003509</v>
      </c>
      <c r="C96" s="9">
        <v>4.9626669169867244</v>
      </c>
      <c r="D96" s="9">
        <v>1.7998696241863734</v>
      </c>
      <c r="E96" s="4">
        <v>6.8385693747152296E-2</v>
      </c>
    </row>
    <row r="97" spans="1:5" x14ac:dyDescent="0.35">
      <c r="A97" s="9" t="s">
        <v>120</v>
      </c>
      <c r="B97" s="9">
        <v>3.0698849856765857</v>
      </c>
      <c r="C97" s="9">
        <v>5.5468311441096123</v>
      </c>
      <c r="D97" s="9">
        <v>2.4769461584330257</v>
      </c>
      <c r="E97" s="4">
        <v>0.10680665132779843</v>
      </c>
    </row>
    <row r="98" spans="1:5" x14ac:dyDescent="0.35">
      <c r="A98" s="11" t="s">
        <v>67</v>
      </c>
      <c r="B98" s="9">
        <v>3.4266018790981843</v>
      </c>
      <c r="C98" s="9">
        <v>5.6242038894239013</v>
      </c>
      <c r="D98" s="9">
        <v>2.1976020103257174</v>
      </c>
      <c r="E98" s="4">
        <v>0.10823929720368691</v>
      </c>
    </row>
    <row r="99" spans="1:5" x14ac:dyDescent="0.35">
      <c r="A99" s="11" t="s">
        <v>112</v>
      </c>
      <c r="B99" s="9">
        <v>4.1186143456064936</v>
      </c>
      <c r="C99" s="9">
        <v>6.8060035883430903</v>
      </c>
      <c r="D99" s="9">
        <v>2.6873892427365966</v>
      </c>
      <c r="E99" s="4">
        <v>0.14316604314572423</v>
      </c>
    </row>
    <row r="100" spans="1:5" x14ac:dyDescent="0.35">
      <c r="A100" s="9" t="s">
        <v>79</v>
      </c>
      <c r="B100" s="9">
        <v>4.1317399242339015</v>
      </c>
      <c r="C100" s="9">
        <v>5.9749603348486815</v>
      </c>
      <c r="D100" s="9">
        <v>1.84322041061478</v>
      </c>
      <c r="E100" s="4">
        <v>0.25020147945082011</v>
      </c>
    </row>
    <row r="101" spans="1:5" x14ac:dyDescent="0.35">
      <c r="A101" s="9" t="s">
        <v>73</v>
      </c>
      <c r="B101" s="9">
        <v>3.4564665492451088</v>
      </c>
      <c r="C101" s="9">
        <v>5.2566833491810252</v>
      </c>
      <c r="D101" s="9">
        <v>1.8002167999359164</v>
      </c>
      <c r="E101" s="4">
        <v>5.4319716056610658E-2</v>
      </c>
    </row>
    <row r="102" spans="1:5" x14ac:dyDescent="0.35">
      <c r="A102" s="9" t="s">
        <v>86</v>
      </c>
      <c r="B102" s="9">
        <v>4.0056446502802201</v>
      </c>
      <c r="C102" s="9">
        <v>5.7286570955981926</v>
      </c>
      <c r="D102" s="9">
        <v>1.7230124453179725</v>
      </c>
      <c r="E102" s="4">
        <v>0.16476368903419683</v>
      </c>
    </row>
    <row r="103" spans="1:5" x14ac:dyDescent="0.35">
      <c r="A103" s="9" t="s">
        <v>93</v>
      </c>
      <c r="B103" s="9">
        <v>3.9981601760138989</v>
      </c>
      <c r="C103" s="9">
        <v>6.7882078569208044</v>
      </c>
      <c r="D103" s="9">
        <v>2.7900476809069055</v>
      </c>
      <c r="E103" s="4">
        <v>0.31774045514944654</v>
      </c>
    </row>
  </sheetData>
  <sortState ref="A3:BF154">
    <sortCondition ref="A3:A154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F21"/>
  <sheetViews>
    <sheetView topLeftCell="A7" workbookViewId="0">
      <selection activeCell="G28" sqref="G28"/>
    </sheetView>
  </sheetViews>
  <sheetFormatPr defaultRowHeight="14.5" x14ac:dyDescent="0.35"/>
  <cols>
    <col min="1" max="1" width="9.81640625" bestFit="1" customWidth="1"/>
    <col min="3" max="3" width="35" customWidth="1"/>
  </cols>
  <sheetData>
    <row r="3" spans="1:58" x14ac:dyDescent="0.35">
      <c r="A3" s="8">
        <v>44074</v>
      </c>
    </row>
    <row r="4" spans="1:58" x14ac:dyDescent="0.35">
      <c r="A4" t="s">
        <v>113</v>
      </c>
    </row>
    <row r="5" spans="1:58" x14ac:dyDescent="0.35">
      <c r="A5" t="s">
        <v>116</v>
      </c>
    </row>
    <row r="6" spans="1:58" x14ac:dyDescent="0.35">
      <c r="A6" t="s">
        <v>117</v>
      </c>
    </row>
    <row r="7" spans="1:58" x14ac:dyDescent="0.35">
      <c r="A7" t="s">
        <v>119</v>
      </c>
    </row>
    <row r="9" spans="1:58" s="3" customFormat="1" ht="174" x14ac:dyDescent="0.3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13</v>
      </c>
      <c r="O9" t="s">
        <v>14</v>
      </c>
      <c r="P9" t="s">
        <v>15</v>
      </c>
      <c r="Q9" t="s">
        <v>16</v>
      </c>
      <c r="R9" t="s">
        <v>17</v>
      </c>
      <c r="S9" t="s">
        <v>18</v>
      </c>
      <c r="T9" t="s">
        <v>19</v>
      </c>
      <c r="U9" t="s">
        <v>20</v>
      </c>
      <c r="V9" t="s">
        <v>21</v>
      </c>
      <c r="W9" t="s">
        <v>22</v>
      </c>
      <c r="X9" t="s">
        <v>23</v>
      </c>
      <c r="Y9" t="s">
        <v>24</v>
      </c>
      <c r="Z9" t="s">
        <v>25</v>
      </c>
      <c r="AA9" s="3" t="s">
        <v>39</v>
      </c>
      <c r="AB9" s="3" t="s">
        <v>40</v>
      </c>
      <c r="AC9" s="3" t="s">
        <v>41</v>
      </c>
      <c r="AD9" s="3" t="s">
        <v>42</v>
      </c>
      <c r="AE9" s="3" t="s">
        <v>43</v>
      </c>
      <c r="AF9" s="3" t="s">
        <v>44</v>
      </c>
      <c r="AG9" s="3" t="s">
        <v>45</v>
      </c>
      <c r="AI9" s="3" t="s">
        <v>46</v>
      </c>
      <c r="AJ9" s="3" t="s">
        <v>47</v>
      </c>
      <c r="AK9" s="3" t="s">
        <v>48</v>
      </c>
      <c r="AL9" s="3" t="s">
        <v>49</v>
      </c>
      <c r="AN9" s="3" t="s">
        <v>50</v>
      </c>
      <c r="AO9" s="3" t="s">
        <v>51</v>
      </c>
      <c r="AP9" s="3" t="s">
        <v>52</v>
      </c>
      <c r="AQ9" s="3" t="s">
        <v>53</v>
      </c>
      <c r="AS9" s="3" t="s">
        <v>54</v>
      </c>
      <c r="AT9" s="3" t="s">
        <v>55</v>
      </c>
      <c r="AU9" s="3" t="s">
        <v>56</v>
      </c>
      <c r="AV9" s="3" t="s">
        <v>57</v>
      </c>
      <c r="AX9" s="3" t="s">
        <v>58</v>
      </c>
      <c r="AY9" s="3" t="s">
        <v>59</v>
      </c>
      <c r="AZ9" s="3" t="s">
        <v>60</v>
      </c>
      <c r="BA9" s="3" t="s">
        <v>61</v>
      </c>
      <c r="BC9" s="3" t="s">
        <v>62</v>
      </c>
      <c r="BD9" s="3" t="s">
        <v>63</v>
      </c>
      <c r="BE9" s="3" t="s">
        <v>64</v>
      </c>
      <c r="BF9" s="3" t="s">
        <v>65</v>
      </c>
    </row>
    <row r="10" spans="1:58" x14ac:dyDescent="0.35">
      <c r="A10">
        <v>21</v>
      </c>
      <c r="B10">
        <v>9</v>
      </c>
      <c r="C10" t="s">
        <v>67</v>
      </c>
      <c r="D10" t="s">
        <v>27</v>
      </c>
      <c r="E10" t="s">
        <v>28</v>
      </c>
      <c r="G10">
        <v>0.3</v>
      </c>
      <c r="H10">
        <v>0.3</v>
      </c>
      <c r="I10">
        <v>1062</v>
      </c>
      <c r="J10">
        <v>2435</v>
      </c>
      <c r="L10">
        <v>849</v>
      </c>
      <c r="M10">
        <v>2.1080000000000001</v>
      </c>
      <c r="N10">
        <v>4.4989999999999997</v>
      </c>
      <c r="O10">
        <v>2.391</v>
      </c>
      <c r="Q10">
        <v>0.14499999999999999</v>
      </c>
      <c r="R10">
        <v>1</v>
      </c>
      <c r="S10">
        <v>0</v>
      </c>
      <c r="T10">
        <v>0</v>
      </c>
      <c r="V10">
        <v>0</v>
      </c>
      <c r="Y10">
        <v>44074</v>
      </c>
      <c r="Z10">
        <v>0.64748842592592593</v>
      </c>
      <c r="AB10">
        <v>1</v>
      </c>
      <c r="AD10">
        <v>3.4249427307566882</v>
      </c>
      <c r="AE10">
        <v>5.604860703095329</v>
      </c>
      <c r="AF10">
        <v>2.1799179723386408</v>
      </c>
      <c r="AG10">
        <v>0.1141001212414126</v>
      </c>
      <c r="AJ10">
        <v>9.6839282766792198E-2</v>
      </c>
      <c r="AO10">
        <v>0.68785508878676316</v>
      </c>
      <c r="AT10">
        <v>1.6093940489666361</v>
      </c>
      <c r="AY10">
        <v>10.829383022871383</v>
      </c>
      <c r="BC10">
        <v>3.4266018790981843</v>
      </c>
      <c r="BD10">
        <v>5.6242038894239013</v>
      </c>
      <c r="BE10">
        <v>2.1976020103257174</v>
      </c>
      <c r="BF10">
        <v>0.10823929720368691</v>
      </c>
    </row>
    <row r="11" spans="1:58" x14ac:dyDescent="0.35">
      <c r="A11">
        <v>114</v>
      </c>
      <c r="B11">
        <v>5</v>
      </c>
      <c r="C11" t="s">
        <v>112</v>
      </c>
      <c r="D11" t="s">
        <v>27</v>
      </c>
      <c r="G11">
        <v>0.5</v>
      </c>
      <c r="H11">
        <v>0.5</v>
      </c>
      <c r="I11">
        <v>2064</v>
      </c>
      <c r="J11">
        <v>4640</v>
      </c>
      <c r="L11">
        <v>1345</v>
      </c>
      <c r="M11">
        <v>1.998</v>
      </c>
      <c r="N11">
        <v>4.2089999999999996</v>
      </c>
      <c r="O11">
        <v>2.2109999999999999</v>
      </c>
      <c r="Q11">
        <v>2.5000000000000001E-2</v>
      </c>
      <c r="R11">
        <v>1</v>
      </c>
      <c r="S11">
        <v>0</v>
      </c>
      <c r="T11">
        <v>0</v>
      </c>
      <c r="V11">
        <v>0</v>
      </c>
      <c r="Y11">
        <v>44076</v>
      </c>
      <c r="Z11">
        <v>0.42579861111111111</v>
      </c>
      <c r="AB11">
        <v>1</v>
      </c>
      <c r="AD11">
        <v>4.0499256042685676</v>
      </c>
      <c r="AE11">
        <v>6.775054490217375</v>
      </c>
      <c r="AF11">
        <v>2.7251288859488074</v>
      </c>
      <c r="AG11">
        <v>0.14597923868383256</v>
      </c>
      <c r="AJ11">
        <v>3.3355267366171222</v>
      </c>
      <c r="AO11">
        <v>0.90946464320775278</v>
      </c>
      <c r="AT11">
        <v>2.8086473378735506</v>
      </c>
      <c r="AY11">
        <v>3.9299759583979683</v>
      </c>
      <c r="BC11">
        <v>4.1186143456064936</v>
      </c>
      <c r="BD11">
        <v>6.8060035883430903</v>
      </c>
      <c r="BE11">
        <v>2.6873892427365966</v>
      </c>
      <c r="BF11">
        <v>0.14316604314572423</v>
      </c>
    </row>
    <row r="13" spans="1:58" x14ac:dyDescent="0.35">
      <c r="A13" s="8">
        <v>44075</v>
      </c>
    </row>
    <row r="14" spans="1:58" x14ac:dyDescent="0.35">
      <c r="A14" t="s">
        <v>114</v>
      </c>
    </row>
    <row r="15" spans="1:58" x14ac:dyDescent="0.35">
      <c r="A15" t="s">
        <v>115</v>
      </c>
    </row>
    <row r="16" spans="1:58" x14ac:dyDescent="0.35">
      <c r="A16" t="s">
        <v>118</v>
      </c>
    </row>
    <row r="20" spans="1:1" x14ac:dyDescent="0.35">
      <c r="A20" s="8">
        <v>44077</v>
      </c>
    </row>
    <row r="21" spans="1:1" x14ac:dyDescent="0.35">
      <c r="A21" t="s">
        <v>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26"/>
  <sheetViews>
    <sheetView topLeftCell="A115" workbookViewId="0">
      <selection activeCell="F28" sqref="F28"/>
    </sheetView>
  </sheetViews>
  <sheetFormatPr defaultRowHeight="14.5" x14ac:dyDescent="0.35"/>
  <cols>
    <col min="3" max="3" width="26.453125" customWidth="1"/>
    <col min="5" max="5" width="11.81640625" bestFit="1" customWidth="1"/>
    <col min="7" max="7" width="12" customWidth="1"/>
    <col min="9" max="9" width="11.54296875" customWidth="1"/>
  </cols>
  <sheetData>
    <row r="1" spans="1:58" x14ac:dyDescent="0.35">
      <c r="A1" t="s">
        <v>32</v>
      </c>
      <c r="D1" t="s">
        <v>33</v>
      </c>
      <c r="E1" s="3" t="s">
        <v>8</v>
      </c>
      <c r="F1" t="s">
        <v>34</v>
      </c>
      <c r="G1" s="3" t="s">
        <v>9</v>
      </c>
      <c r="H1" t="s">
        <v>35</v>
      </c>
      <c r="I1" s="3" t="s">
        <v>11</v>
      </c>
    </row>
    <row r="2" spans="1:58" x14ac:dyDescent="0.35">
      <c r="D2">
        <v>0</v>
      </c>
      <c r="E2">
        <v>38</v>
      </c>
      <c r="F2">
        <v>0</v>
      </c>
      <c r="G2" s="3">
        <v>105</v>
      </c>
      <c r="H2">
        <v>0</v>
      </c>
      <c r="I2" s="3">
        <v>0</v>
      </c>
    </row>
    <row r="3" spans="1:58" x14ac:dyDescent="0.35">
      <c r="D3">
        <v>0</v>
      </c>
      <c r="E3">
        <v>63</v>
      </c>
      <c r="F3">
        <v>0</v>
      </c>
      <c r="G3" s="3">
        <v>126</v>
      </c>
      <c r="H3">
        <v>0</v>
      </c>
      <c r="I3" s="3">
        <v>660</v>
      </c>
    </row>
    <row r="4" spans="1:58" x14ac:dyDescent="0.35">
      <c r="D4">
        <v>6.0000000000000006E-4</v>
      </c>
      <c r="E4">
        <v>586</v>
      </c>
      <c r="F4">
        <v>1.2000000000000001E-3</v>
      </c>
      <c r="G4" s="3">
        <v>1591</v>
      </c>
      <c r="H4">
        <v>5.9999999999999995E-5</v>
      </c>
      <c r="I4" s="3">
        <v>986</v>
      </c>
    </row>
    <row r="5" spans="1:58" x14ac:dyDescent="0.35">
      <c r="D5">
        <v>1.7999999999999997E-3</v>
      </c>
      <c r="E5">
        <v>1842</v>
      </c>
      <c r="F5">
        <v>3.5999999999999995E-3</v>
      </c>
      <c r="G5" s="3">
        <v>5222</v>
      </c>
      <c r="H5">
        <v>1.7999999999999998E-4</v>
      </c>
      <c r="I5" s="3">
        <v>3105</v>
      </c>
    </row>
    <row r="6" spans="1:58" x14ac:dyDescent="0.35">
      <c r="D6">
        <v>3.0000000000000001E-3</v>
      </c>
      <c r="E6">
        <v>3027</v>
      </c>
      <c r="F6">
        <v>6.0000000000000001E-3</v>
      </c>
      <c r="G6" s="3">
        <v>8723</v>
      </c>
      <c r="H6">
        <v>2.9999999999999997E-4</v>
      </c>
      <c r="I6" s="3">
        <v>4706</v>
      </c>
    </row>
    <row r="7" spans="1:58" x14ac:dyDescent="0.35">
      <c r="D7">
        <v>4.1999999999999989E-3</v>
      </c>
      <c r="E7">
        <v>4274</v>
      </c>
      <c r="F7">
        <v>8.3999999999999977E-3</v>
      </c>
      <c r="G7" s="3">
        <v>11532</v>
      </c>
      <c r="H7">
        <v>4.1999999999999996E-4</v>
      </c>
      <c r="I7" s="3">
        <v>6103</v>
      </c>
    </row>
    <row r="8" spans="1:58" x14ac:dyDescent="0.35">
      <c r="D8">
        <v>5.4000000000000003E-3</v>
      </c>
      <c r="E8">
        <v>5447</v>
      </c>
      <c r="F8">
        <v>1.0800000000000001E-2</v>
      </c>
      <c r="G8" s="3">
        <v>13307</v>
      </c>
      <c r="H8">
        <v>5.4000000000000001E-4</v>
      </c>
      <c r="I8" s="3">
        <v>6512</v>
      </c>
    </row>
    <row r="9" spans="1:58" x14ac:dyDescent="0.35">
      <c r="C9" t="s">
        <v>36</v>
      </c>
      <c r="E9" s="6">
        <f>SLOPE(D2:D8,E2:E8)</f>
        <v>9.9548900489748262E-7</v>
      </c>
      <c r="F9" s="6"/>
      <c r="G9" s="6">
        <f>SLOPE(F2:F8,G2:G8)</f>
        <v>7.7372745314289748E-7</v>
      </c>
      <c r="H9" s="6"/>
      <c r="I9" s="6">
        <f>SLOPE(H2:H8,I2:I8)</f>
        <v>7.8144320503009084E-8</v>
      </c>
    </row>
    <row r="10" spans="1:58" x14ac:dyDescent="0.35">
      <c r="C10" t="s">
        <v>37</v>
      </c>
      <c r="E10" s="6">
        <f>INTERCEPT(D2:D8,E2:E8)</f>
        <v>-2.9726503974120133E-5</v>
      </c>
      <c r="F10" s="6"/>
      <c r="G10" s="6">
        <f>INTERCEPT(F2:F8,G2:G8)</f>
        <v>-2.0256813747435674E-4</v>
      </c>
      <c r="H10" s="6"/>
      <c r="I10" s="6">
        <f>INTERCEPT(H2:H8,I2:I8)</f>
        <v>-3.2114491734630931E-5</v>
      </c>
    </row>
    <row r="11" spans="1:58" x14ac:dyDescent="0.35">
      <c r="C11" t="s">
        <v>38</v>
      </c>
      <c r="E11" s="7">
        <f>RSQ(D2:D8,E2:E8)</f>
        <v>0.99984348667676692</v>
      </c>
      <c r="F11" s="7"/>
      <c r="G11" s="7">
        <f>RSQ(F2:F8,G2:G8)</f>
        <v>0.99071542440850546</v>
      </c>
      <c r="H11" s="7"/>
      <c r="I11" s="7">
        <f>RSQ(H2:H8,I2:I8)</f>
        <v>0.96898957423731236</v>
      </c>
    </row>
    <row r="12" spans="1:58" s="3" customFormat="1" ht="174" x14ac:dyDescent="0.3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15</v>
      </c>
      <c r="Q12" t="s">
        <v>16</v>
      </c>
      <c r="R12" t="s">
        <v>17</v>
      </c>
      <c r="S12" t="s">
        <v>18</v>
      </c>
      <c r="T12" t="s">
        <v>19</v>
      </c>
      <c r="U12" t="s">
        <v>20</v>
      </c>
      <c r="V12" t="s">
        <v>21</v>
      </c>
      <c r="W12" t="s">
        <v>22</v>
      </c>
      <c r="X12" t="s">
        <v>23</v>
      </c>
      <c r="Y12" t="s">
        <v>24</v>
      </c>
      <c r="Z12" t="s">
        <v>25</v>
      </c>
      <c r="AA12" s="3" t="s">
        <v>39</v>
      </c>
      <c r="AB12" s="3" t="s">
        <v>40</v>
      </c>
      <c r="AC12" s="3" t="s">
        <v>41</v>
      </c>
      <c r="AD12" s="3" t="s">
        <v>42</v>
      </c>
      <c r="AE12" s="3" t="s">
        <v>43</v>
      </c>
      <c r="AF12" s="3" t="s">
        <v>44</v>
      </c>
      <c r="AG12" s="3" t="s">
        <v>45</v>
      </c>
      <c r="AI12" s="3" t="s">
        <v>46</v>
      </c>
      <c r="AJ12" s="3" t="s">
        <v>47</v>
      </c>
      <c r="AK12" s="3" t="s">
        <v>48</v>
      </c>
      <c r="AL12" s="3" t="s">
        <v>49</v>
      </c>
      <c r="AN12" s="3" t="s">
        <v>50</v>
      </c>
      <c r="AO12" s="3" t="s">
        <v>51</v>
      </c>
      <c r="AP12" s="3" t="s">
        <v>52</v>
      </c>
      <c r="AQ12" s="3" t="s">
        <v>53</v>
      </c>
      <c r="AS12" s="3" t="s">
        <v>54</v>
      </c>
      <c r="AT12" s="3" t="s">
        <v>55</v>
      </c>
      <c r="AU12" s="3" t="s">
        <v>56</v>
      </c>
      <c r="AV12" s="3" t="s">
        <v>57</v>
      </c>
      <c r="AX12" s="3" t="s">
        <v>58</v>
      </c>
      <c r="AY12" s="3" t="s">
        <v>59</v>
      </c>
      <c r="AZ12" s="3" t="s">
        <v>60</v>
      </c>
      <c r="BA12" s="3" t="s">
        <v>61</v>
      </c>
      <c r="BC12" s="3" t="s">
        <v>62</v>
      </c>
      <c r="BD12" s="3" t="s">
        <v>63</v>
      </c>
      <c r="BE12" s="3" t="s">
        <v>64</v>
      </c>
      <c r="BF12" s="3" t="s">
        <v>65</v>
      </c>
    </row>
    <row r="13" spans="1:58" x14ac:dyDescent="0.35">
      <c r="A13">
        <v>1</v>
      </c>
      <c r="B13">
        <v>1</v>
      </c>
      <c r="C13" t="s">
        <v>26</v>
      </c>
      <c r="D13" t="s">
        <v>27</v>
      </c>
      <c r="G13">
        <v>0.3</v>
      </c>
      <c r="H13">
        <v>0.3</v>
      </c>
      <c r="I13">
        <v>851</v>
      </c>
      <c r="J13">
        <v>2325</v>
      </c>
      <c r="L13">
        <v>6953</v>
      </c>
      <c r="M13">
        <v>1.78</v>
      </c>
      <c r="N13">
        <v>3.7469999999999999</v>
      </c>
      <c r="O13">
        <v>1.9670000000000001</v>
      </c>
      <c r="Q13">
        <v>1.0189999999999999</v>
      </c>
      <c r="R13">
        <v>1</v>
      </c>
      <c r="S13">
        <v>0</v>
      </c>
      <c r="T13">
        <v>0</v>
      </c>
      <c r="V13">
        <v>0</v>
      </c>
      <c r="Y13" s="1">
        <v>44074</v>
      </c>
      <c r="Z13" s="2">
        <v>0.4919560185185185</v>
      </c>
      <c r="AB13">
        <v>1</v>
      </c>
      <c r="AD13" s="4">
        <f t="shared" ref="AD13:AD76" si="0">((I13*$E$9)+$E$10)*1000/G13</f>
        <v>2.7247821306454587</v>
      </c>
      <c r="AE13" s="4">
        <f>((J13*$G$9)+$G$10)*1000/H13</f>
        <v>5.321160636942933</v>
      </c>
      <c r="AF13" s="4">
        <f>AE13-AD13</f>
        <v>2.5963785062974742</v>
      </c>
      <c r="AG13" s="4">
        <f>((L13*$I$9)+$I$10)*1000/H13</f>
        <v>1.7040765624093039</v>
      </c>
    </row>
    <row r="14" spans="1:58" x14ac:dyDescent="0.35">
      <c r="A14">
        <v>2</v>
      </c>
      <c r="B14">
        <v>1</v>
      </c>
      <c r="C14" t="s">
        <v>26</v>
      </c>
      <c r="D14" t="s">
        <v>27</v>
      </c>
      <c r="G14">
        <v>0.3</v>
      </c>
      <c r="H14">
        <v>0.3</v>
      </c>
      <c r="I14">
        <v>1449</v>
      </c>
      <c r="J14">
        <v>2186</v>
      </c>
      <c r="L14">
        <v>4089</v>
      </c>
      <c r="M14">
        <v>2.544</v>
      </c>
      <c r="N14">
        <v>3.5510000000000002</v>
      </c>
      <c r="O14">
        <v>1.0069999999999999</v>
      </c>
      <c r="Q14">
        <v>0.51900000000000002</v>
      </c>
      <c r="R14">
        <v>1</v>
      </c>
      <c r="S14">
        <v>0</v>
      </c>
      <c r="T14">
        <v>0</v>
      </c>
      <c r="V14">
        <v>0</v>
      </c>
      <c r="Y14" s="1">
        <v>44074</v>
      </c>
      <c r="Z14" s="2">
        <v>0.49763888888888891</v>
      </c>
      <c r="AB14">
        <v>1</v>
      </c>
      <c r="AD14" s="4">
        <f t="shared" si="0"/>
        <v>4.7091235470744399</v>
      </c>
      <c r="AE14" s="4">
        <f t="shared" ref="AE14:AE77" si="1">((J14*$G$9)+$G$10)*1000/H14</f>
        <v>4.9626669169867235</v>
      </c>
      <c r="AF14" s="4">
        <f t="shared" ref="AF14:AF77" si="2">AE14-AD14</f>
        <v>0.25354336991228354</v>
      </c>
      <c r="AG14" s="4">
        <f t="shared" ref="AG14:AG77" si="3">((L14*$I$9)+$I$10)*1000/H14</f>
        <v>0.95805878267391054</v>
      </c>
    </row>
    <row r="15" spans="1:58" x14ac:dyDescent="0.35">
      <c r="A15">
        <v>3</v>
      </c>
      <c r="B15">
        <v>1</v>
      </c>
      <c r="C15" t="s">
        <v>26</v>
      </c>
      <c r="D15" t="s">
        <v>27</v>
      </c>
      <c r="G15">
        <v>0.3</v>
      </c>
      <c r="H15">
        <v>0.3</v>
      </c>
      <c r="I15">
        <v>1537</v>
      </c>
      <c r="J15">
        <v>2214</v>
      </c>
      <c r="L15">
        <v>3984</v>
      </c>
      <c r="M15">
        <v>2.657</v>
      </c>
      <c r="N15">
        <v>3.59</v>
      </c>
      <c r="O15">
        <v>0.93300000000000005</v>
      </c>
      <c r="Q15">
        <v>0.501</v>
      </c>
      <c r="R15">
        <v>1</v>
      </c>
      <c r="S15">
        <v>0</v>
      </c>
      <c r="T15">
        <v>0</v>
      </c>
      <c r="V15">
        <v>0</v>
      </c>
      <c r="Y15" s="1">
        <v>44074</v>
      </c>
      <c r="Z15" s="2">
        <v>0.50380787037037034</v>
      </c>
      <c r="AB15">
        <v>1</v>
      </c>
      <c r="AD15" s="4">
        <f t="shared" si="0"/>
        <v>5.0011336551777026</v>
      </c>
      <c r="AE15" s="4">
        <f t="shared" si="1"/>
        <v>5.0348814792800614</v>
      </c>
      <c r="AF15" s="4">
        <f t="shared" si="2"/>
        <v>3.374782410235877E-2</v>
      </c>
      <c r="AG15" s="4">
        <f t="shared" si="3"/>
        <v>0.93070827049785754</v>
      </c>
    </row>
    <row r="16" spans="1:58" x14ac:dyDescent="0.35">
      <c r="A16">
        <v>4</v>
      </c>
      <c r="B16">
        <v>2</v>
      </c>
      <c r="D16" t="s">
        <v>29</v>
      </c>
      <c r="Y16" s="1">
        <v>44074</v>
      </c>
      <c r="Z16" s="2">
        <v>0.50780092592592596</v>
      </c>
      <c r="AB16">
        <v>1</v>
      </c>
      <c r="AD16" s="4" t="e">
        <f t="shared" si="0"/>
        <v>#DIV/0!</v>
      </c>
      <c r="AE16" s="4" t="e">
        <f t="shared" si="1"/>
        <v>#DIV/0!</v>
      </c>
      <c r="AF16" s="4" t="e">
        <f t="shared" si="2"/>
        <v>#DIV/0!</v>
      </c>
      <c r="AG16" s="4" t="e">
        <f t="shared" si="3"/>
        <v>#DIV/0!</v>
      </c>
    </row>
    <row r="17" spans="1:58" x14ac:dyDescent="0.35">
      <c r="A17">
        <v>5</v>
      </c>
      <c r="B17">
        <v>3</v>
      </c>
      <c r="C17" t="s">
        <v>30</v>
      </c>
      <c r="D17" t="s">
        <v>27</v>
      </c>
      <c r="G17">
        <v>0.3</v>
      </c>
      <c r="H17">
        <v>0.3</v>
      </c>
      <c r="I17">
        <v>173</v>
      </c>
      <c r="J17">
        <v>100</v>
      </c>
      <c r="L17">
        <v>0</v>
      </c>
      <c r="M17">
        <v>0.91300000000000003</v>
      </c>
      <c r="N17">
        <v>0.60499999999999998</v>
      </c>
      <c r="O17">
        <v>0</v>
      </c>
      <c r="Q17">
        <v>0</v>
      </c>
      <c r="R17">
        <v>1</v>
      </c>
      <c r="S17">
        <v>0</v>
      </c>
      <c r="T17">
        <v>0</v>
      </c>
      <c r="V17">
        <v>0</v>
      </c>
      <c r="Y17" s="1">
        <v>44074</v>
      </c>
      <c r="Z17" s="2">
        <v>0.51822916666666663</v>
      </c>
      <c r="AB17">
        <v>1</v>
      </c>
      <c r="AD17" s="4">
        <f t="shared" si="0"/>
        <v>0.47497697957714785</v>
      </c>
      <c r="AE17" s="4">
        <f t="shared" si="1"/>
        <v>-0.41731797386688996</v>
      </c>
      <c r="AF17" s="4">
        <f t="shared" si="2"/>
        <v>-0.89229495344403786</v>
      </c>
      <c r="AG17" s="4">
        <f t="shared" si="3"/>
        <v>-0.1070483057821031</v>
      </c>
    </row>
    <row r="18" spans="1:58" x14ac:dyDescent="0.35">
      <c r="A18">
        <v>6</v>
      </c>
      <c r="B18">
        <v>3</v>
      </c>
      <c r="C18" t="s">
        <v>30</v>
      </c>
      <c r="D18" t="s">
        <v>27</v>
      </c>
      <c r="G18">
        <v>0.3</v>
      </c>
      <c r="H18">
        <v>0.3</v>
      </c>
      <c r="I18">
        <v>47</v>
      </c>
      <c r="J18">
        <v>96</v>
      </c>
      <c r="L18">
        <v>0</v>
      </c>
      <c r="M18">
        <v>0.751</v>
      </c>
      <c r="N18">
        <v>0.6</v>
      </c>
      <c r="O18">
        <v>0</v>
      </c>
      <c r="Q18">
        <v>0</v>
      </c>
      <c r="R18">
        <v>1</v>
      </c>
      <c r="S18">
        <v>0</v>
      </c>
      <c r="T18">
        <v>0</v>
      </c>
      <c r="V18">
        <v>0</v>
      </c>
      <c r="Y18" s="1">
        <v>44074</v>
      </c>
      <c r="Z18" s="2">
        <v>0.52340277777777777</v>
      </c>
      <c r="AB18">
        <v>1</v>
      </c>
      <c r="AD18" s="4">
        <f t="shared" si="0"/>
        <v>5.6871597520205174E-2</v>
      </c>
      <c r="AE18" s="4">
        <f t="shared" si="1"/>
        <v>-0.42763433990879529</v>
      </c>
      <c r="AF18" s="4">
        <f t="shared" si="2"/>
        <v>-0.48450593742900044</v>
      </c>
      <c r="AG18" s="4">
        <f t="shared" si="3"/>
        <v>-0.1070483057821031</v>
      </c>
    </row>
    <row r="19" spans="1:58" x14ac:dyDescent="0.35">
      <c r="A19">
        <v>7</v>
      </c>
      <c r="B19">
        <v>3</v>
      </c>
      <c r="C19" t="s">
        <v>30</v>
      </c>
      <c r="D19" t="s">
        <v>27</v>
      </c>
      <c r="G19">
        <v>0.3</v>
      </c>
      <c r="H19">
        <v>0.3</v>
      </c>
      <c r="I19">
        <v>29</v>
      </c>
      <c r="J19">
        <v>92</v>
      </c>
      <c r="L19">
        <v>0</v>
      </c>
      <c r="M19">
        <v>0.72799999999999998</v>
      </c>
      <c r="N19">
        <v>0.59499999999999997</v>
      </c>
      <c r="O19">
        <v>0</v>
      </c>
      <c r="Q19">
        <v>0</v>
      </c>
      <c r="R19">
        <v>1</v>
      </c>
      <c r="S19">
        <v>0</v>
      </c>
      <c r="T19">
        <v>0</v>
      </c>
      <c r="V19">
        <v>0</v>
      </c>
      <c r="Y19" s="1">
        <v>44074</v>
      </c>
      <c r="Z19" s="2">
        <v>0.52888888888888885</v>
      </c>
      <c r="AB19">
        <v>1</v>
      </c>
      <c r="AD19" s="4">
        <f t="shared" si="0"/>
        <v>-2.8577427736437965E-3</v>
      </c>
      <c r="AE19" s="4">
        <f t="shared" si="1"/>
        <v>-0.43795070595070063</v>
      </c>
      <c r="AF19" s="4">
        <f t="shared" si="2"/>
        <v>-0.43509296317705681</v>
      </c>
      <c r="AG19" s="4">
        <f t="shared" si="3"/>
        <v>-0.1070483057821031</v>
      </c>
    </row>
    <row r="20" spans="1:58" x14ac:dyDescent="0.35">
      <c r="A20">
        <v>8</v>
      </c>
      <c r="B20">
        <v>4</v>
      </c>
      <c r="C20" t="s">
        <v>66</v>
      </c>
      <c r="D20" t="s">
        <v>27</v>
      </c>
      <c r="E20" t="s">
        <v>28</v>
      </c>
      <c r="G20">
        <v>0.2</v>
      </c>
      <c r="H20">
        <v>0.3</v>
      </c>
      <c r="I20">
        <v>107</v>
      </c>
      <c r="J20">
        <v>1771</v>
      </c>
      <c r="L20">
        <v>1166</v>
      </c>
      <c r="M20">
        <v>0.32800000000000001</v>
      </c>
      <c r="N20">
        <v>3.2759999999999998</v>
      </c>
      <c r="O20">
        <v>2.948</v>
      </c>
      <c r="Q20">
        <v>0.20799999999999999</v>
      </c>
      <c r="R20">
        <v>1</v>
      </c>
      <c r="S20">
        <v>0</v>
      </c>
      <c r="T20">
        <v>0</v>
      </c>
      <c r="V20">
        <v>0</v>
      </c>
      <c r="Y20" s="1">
        <v>44074</v>
      </c>
      <c r="Z20" s="2">
        <v>0.53909722222222223</v>
      </c>
      <c r="AB20">
        <v>1</v>
      </c>
      <c r="AD20" s="4">
        <f t="shared" si="0"/>
        <v>0.38395409774955247</v>
      </c>
      <c r="AE20" s="4">
        <f t="shared" si="1"/>
        <v>3.8923439401390492</v>
      </c>
      <c r="AF20" s="4">
        <f t="shared" si="2"/>
        <v>3.5083898423894966</v>
      </c>
      <c r="AG20" s="4">
        <f t="shared" si="3"/>
        <v>0.19667261990625887</v>
      </c>
      <c r="AI20">
        <f>ABS(100*(AD20-3)/3)</f>
        <v>87.201530075014901</v>
      </c>
      <c r="AN20">
        <f t="shared" ref="AN20:AN28" si="4">ABS(100*(AE20-6)/6)</f>
        <v>35.127600997682514</v>
      </c>
      <c r="AS20">
        <f t="shared" ref="AS20:AS28" si="5">ABS(100*(AF20-3)/3)</f>
        <v>16.946328079649884</v>
      </c>
      <c r="AX20">
        <f t="shared" ref="AX20:AX28" si="6">ABS(100*(AG20-0.3)/0.3)</f>
        <v>34.442460031247045</v>
      </c>
    </row>
    <row r="21" spans="1:58" x14ac:dyDescent="0.35">
      <c r="A21">
        <v>9</v>
      </c>
      <c r="B21">
        <v>4</v>
      </c>
      <c r="C21" t="s">
        <v>66</v>
      </c>
      <c r="D21" t="s">
        <v>27</v>
      </c>
      <c r="E21" t="s">
        <v>28</v>
      </c>
      <c r="G21">
        <v>0.2</v>
      </c>
      <c r="H21">
        <v>0.3</v>
      </c>
      <c r="I21">
        <v>233</v>
      </c>
      <c r="J21">
        <v>1748</v>
      </c>
      <c r="L21">
        <v>1139</v>
      </c>
      <c r="M21">
        <v>0.71099999999999997</v>
      </c>
      <c r="N21">
        <v>3.2349999999999999</v>
      </c>
      <c r="O21">
        <v>2.524</v>
      </c>
      <c r="Q21">
        <v>0.20200000000000001</v>
      </c>
      <c r="R21">
        <v>1</v>
      </c>
      <c r="S21">
        <v>0</v>
      </c>
      <c r="T21">
        <v>0</v>
      </c>
      <c r="V21">
        <v>0</v>
      </c>
      <c r="Y21" s="1">
        <v>44074</v>
      </c>
      <c r="Z21" s="2">
        <v>0.54503472222222216</v>
      </c>
      <c r="AB21">
        <v>1</v>
      </c>
      <c r="AD21" s="4">
        <f t="shared" si="0"/>
        <v>1.0111121708349664</v>
      </c>
      <c r="AE21" s="4">
        <f t="shared" si="1"/>
        <v>3.8330248353980934</v>
      </c>
      <c r="AF21" s="4">
        <f t="shared" si="2"/>
        <v>2.8219126645631269</v>
      </c>
      <c r="AG21" s="4">
        <f t="shared" si="3"/>
        <v>0.18963963106098808</v>
      </c>
      <c r="AI21">
        <f t="shared" ref="AI21:AI28" si="7">ABS(100*(AD21-3)/3)</f>
        <v>66.296260972167786</v>
      </c>
      <c r="AN21">
        <f t="shared" si="4"/>
        <v>36.116252743365109</v>
      </c>
      <c r="AS21">
        <f t="shared" si="5"/>
        <v>5.9362445145624347</v>
      </c>
      <c r="AX21">
        <f t="shared" si="6"/>
        <v>36.786789646337304</v>
      </c>
    </row>
    <row r="22" spans="1:58" x14ac:dyDescent="0.35">
      <c r="A22">
        <v>10</v>
      </c>
      <c r="B22">
        <v>5</v>
      </c>
      <c r="C22" t="s">
        <v>66</v>
      </c>
      <c r="D22" t="s">
        <v>27</v>
      </c>
      <c r="E22" t="s">
        <v>28</v>
      </c>
      <c r="G22">
        <v>0.6</v>
      </c>
      <c r="H22">
        <v>0.3</v>
      </c>
      <c r="I22">
        <v>682</v>
      </c>
      <c r="J22">
        <v>1804</v>
      </c>
      <c r="L22">
        <v>1398</v>
      </c>
      <c r="M22">
        <v>0.69399999999999995</v>
      </c>
      <c r="N22">
        <v>3.3370000000000002</v>
      </c>
      <c r="O22">
        <v>2.6440000000000001</v>
      </c>
      <c r="Q22">
        <v>0.254</v>
      </c>
      <c r="R22">
        <v>1</v>
      </c>
      <c r="S22">
        <v>0</v>
      </c>
      <c r="T22">
        <v>0</v>
      </c>
      <c r="V22">
        <v>0</v>
      </c>
      <c r="Y22" s="1">
        <v>44074</v>
      </c>
      <c r="Z22" s="2">
        <v>0.55579861111111117</v>
      </c>
      <c r="AB22">
        <v>1</v>
      </c>
      <c r="AD22" s="4">
        <f t="shared" si="0"/>
        <v>1.0819949956099384</v>
      </c>
      <c r="AE22" s="4">
        <f t="shared" si="1"/>
        <v>3.9774539599847678</v>
      </c>
      <c r="AF22" s="4">
        <f t="shared" si="2"/>
        <v>2.8954589643748294</v>
      </c>
      <c r="AG22" s="4">
        <f t="shared" si="3"/>
        <v>0.25710422776191921</v>
      </c>
      <c r="AI22">
        <f t="shared" si="7"/>
        <v>63.933500146335383</v>
      </c>
      <c r="AN22">
        <f t="shared" si="4"/>
        <v>33.709100666920534</v>
      </c>
      <c r="AS22">
        <f t="shared" si="5"/>
        <v>3.4847011875056864</v>
      </c>
      <c r="AX22">
        <f t="shared" si="6"/>
        <v>14.298590746026925</v>
      </c>
    </row>
    <row r="23" spans="1:58" x14ac:dyDescent="0.35">
      <c r="A23">
        <v>11</v>
      </c>
      <c r="B23">
        <v>5</v>
      </c>
      <c r="C23" t="s">
        <v>66</v>
      </c>
      <c r="D23" t="s">
        <v>27</v>
      </c>
      <c r="E23" t="s">
        <v>28</v>
      </c>
      <c r="G23">
        <v>0.6</v>
      </c>
      <c r="H23">
        <v>0.3</v>
      </c>
      <c r="I23">
        <v>694</v>
      </c>
      <c r="J23">
        <v>1808</v>
      </c>
      <c r="L23">
        <v>1309</v>
      </c>
      <c r="M23">
        <v>0.70599999999999996</v>
      </c>
      <c r="N23">
        <v>3.3439999999999999</v>
      </c>
      <c r="O23">
        <v>2.6379999999999999</v>
      </c>
      <c r="Q23">
        <v>0.23599999999999999</v>
      </c>
      <c r="R23">
        <v>1</v>
      </c>
      <c r="S23">
        <v>0</v>
      </c>
      <c r="T23">
        <v>0</v>
      </c>
      <c r="V23">
        <v>0</v>
      </c>
      <c r="Y23" s="1">
        <v>44074</v>
      </c>
      <c r="Z23" s="2">
        <v>0.56187500000000001</v>
      </c>
      <c r="AB23">
        <v>1</v>
      </c>
      <c r="AD23" s="4">
        <f t="shared" si="0"/>
        <v>1.1019047757078881</v>
      </c>
      <c r="AE23" s="4">
        <f t="shared" si="1"/>
        <v>3.9877703260266735</v>
      </c>
      <c r="AF23" s="4">
        <f t="shared" si="2"/>
        <v>2.8858655503187851</v>
      </c>
      <c r="AG23" s="4">
        <f t="shared" si="3"/>
        <v>0.2339214126793599</v>
      </c>
      <c r="AI23">
        <f t="shared" si="7"/>
        <v>63.269840809737069</v>
      </c>
      <c r="AN23">
        <f t="shared" si="4"/>
        <v>33.537161232888771</v>
      </c>
      <c r="AS23">
        <f t="shared" si="5"/>
        <v>3.8044816560404962</v>
      </c>
      <c r="AX23">
        <f t="shared" si="6"/>
        <v>22.0261957735467</v>
      </c>
    </row>
    <row r="24" spans="1:58" x14ac:dyDescent="0.35">
      <c r="A24">
        <v>12</v>
      </c>
      <c r="B24">
        <v>6</v>
      </c>
      <c r="C24" t="s">
        <v>66</v>
      </c>
      <c r="D24" t="s">
        <v>27</v>
      </c>
      <c r="E24" t="s">
        <v>28</v>
      </c>
      <c r="G24">
        <v>1</v>
      </c>
      <c r="H24">
        <v>0.3</v>
      </c>
      <c r="I24">
        <v>1911</v>
      </c>
      <c r="J24">
        <v>2036</v>
      </c>
      <c r="L24">
        <v>1283</v>
      </c>
      <c r="M24">
        <v>1.0960000000000001</v>
      </c>
      <c r="N24">
        <v>3.7639999999999998</v>
      </c>
      <c r="O24">
        <v>2.6680000000000001</v>
      </c>
      <c r="Q24">
        <v>0.23100000000000001</v>
      </c>
      <c r="R24">
        <v>1</v>
      </c>
      <c r="S24">
        <v>0</v>
      </c>
      <c r="T24">
        <v>0</v>
      </c>
      <c r="V24">
        <v>0</v>
      </c>
      <c r="Y24" s="1">
        <v>44074</v>
      </c>
      <c r="Z24" s="2">
        <v>0.5728240740740741</v>
      </c>
      <c r="AB24">
        <v>1</v>
      </c>
      <c r="AD24" s="4">
        <f t="shared" si="0"/>
        <v>1.8726529843849693</v>
      </c>
      <c r="AE24" s="4">
        <f t="shared" si="1"/>
        <v>4.5758031904152752</v>
      </c>
      <c r="AF24" s="4">
        <f t="shared" si="2"/>
        <v>2.7031502060303056</v>
      </c>
      <c r="AG24" s="4">
        <f t="shared" si="3"/>
        <v>0.22714890490243242</v>
      </c>
      <c r="AI24">
        <f t="shared" si="7"/>
        <v>37.578233853834355</v>
      </c>
      <c r="AN24">
        <f t="shared" si="4"/>
        <v>23.73661349307875</v>
      </c>
      <c r="AS24">
        <f t="shared" si="5"/>
        <v>9.8949931323231457</v>
      </c>
      <c r="AX24">
        <f t="shared" si="6"/>
        <v>24.283698365855859</v>
      </c>
    </row>
    <row r="25" spans="1:58" x14ac:dyDescent="0.35">
      <c r="A25">
        <v>13</v>
      </c>
      <c r="B25">
        <v>6</v>
      </c>
      <c r="C25" t="s">
        <v>66</v>
      </c>
      <c r="D25" t="s">
        <v>27</v>
      </c>
      <c r="E25" t="s">
        <v>28</v>
      </c>
      <c r="G25">
        <v>1</v>
      </c>
      <c r="H25">
        <v>0.3</v>
      </c>
      <c r="I25">
        <v>2001</v>
      </c>
      <c r="J25">
        <v>2043</v>
      </c>
      <c r="L25">
        <v>1277</v>
      </c>
      <c r="M25">
        <v>1.1459999999999999</v>
      </c>
      <c r="N25">
        <v>3.778</v>
      </c>
      <c r="O25">
        <v>2.6320000000000001</v>
      </c>
      <c r="Q25">
        <v>0.23</v>
      </c>
      <c r="R25">
        <v>1</v>
      </c>
      <c r="S25">
        <v>0</v>
      </c>
      <c r="T25">
        <v>0</v>
      </c>
      <c r="V25">
        <v>0</v>
      </c>
      <c r="Y25" s="1">
        <v>44074</v>
      </c>
      <c r="Z25" s="2">
        <v>0.57913194444444438</v>
      </c>
      <c r="AB25">
        <v>1</v>
      </c>
      <c r="AD25" s="4">
        <f t="shared" si="0"/>
        <v>1.9622469948257426</v>
      </c>
      <c r="AE25" s="4">
        <f t="shared" si="1"/>
        <v>4.5938568309886092</v>
      </c>
      <c r="AF25" s="4">
        <f t="shared" si="2"/>
        <v>2.6316098361628666</v>
      </c>
      <c r="AG25" s="4">
        <f t="shared" si="3"/>
        <v>0.22558601849237225</v>
      </c>
      <c r="AI25">
        <f t="shared" si="7"/>
        <v>34.591766839141911</v>
      </c>
      <c r="AN25">
        <f t="shared" si="4"/>
        <v>23.435719483523183</v>
      </c>
      <c r="AS25">
        <f t="shared" si="5"/>
        <v>12.279672127904448</v>
      </c>
      <c r="AX25">
        <f t="shared" si="6"/>
        <v>24.804660502542578</v>
      </c>
    </row>
    <row r="26" spans="1:58" x14ac:dyDescent="0.35">
      <c r="A26">
        <v>14</v>
      </c>
      <c r="B26">
        <v>7</v>
      </c>
      <c r="C26" t="s">
        <v>66</v>
      </c>
      <c r="D26" t="s">
        <v>27</v>
      </c>
      <c r="E26" t="s">
        <v>28</v>
      </c>
      <c r="G26">
        <v>1.4</v>
      </c>
      <c r="H26">
        <v>0.3</v>
      </c>
      <c r="I26">
        <v>1708</v>
      </c>
      <c r="J26">
        <v>1740</v>
      </c>
      <c r="L26">
        <v>1337</v>
      </c>
      <c r="M26">
        <v>0.70399999999999996</v>
      </c>
      <c r="N26">
        <v>3.2189999999999999</v>
      </c>
      <c r="O26">
        <v>2.5139999999999998</v>
      </c>
      <c r="Q26">
        <v>0.24199999999999999</v>
      </c>
      <c r="R26">
        <v>1</v>
      </c>
      <c r="S26">
        <v>0</v>
      </c>
      <c r="T26">
        <v>0</v>
      </c>
      <c r="V26">
        <v>0</v>
      </c>
      <c r="Y26" s="1">
        <v>44074</v>
      </c>
      <c r="Z26" s="2">
        <v>0.59013888888888888</v>
      </c>
      <c r="AB26">
        <v>1</v>
      </c>
      <c r="AD26" s="4">
        <f t="shared" si="0"/>
        <v>1.1932633688505572</v>
      </c>
      <c r="AE26" s="4">
        <f t="shared" si="1"/>
        <v>3.8123921033142834</v>
      </c>
      <c r="AF26" s="4">
        <f t="shared" si="2"/>
        <v>2.6191287344637262</v>
      </c>
      <c r="AG26" s="4">
        <f t="shared" si="3"/>
        <v>0.24121488259297405</v>
      </c>
      <c r="AI26">
        <f t="shared" si="7"/>
        <v>60.22455437164809</v>
      </c>
      <c r="AN26">
        <f t="shared" si="4"/>
        <v>36.460131611428615</v>
      </c>
      <c r="AS26">
        <f t="shared" si="5"/>
        <v>12.695708851209128</v>
      </c>
      <c r="AX26">
        <f t="shared" si="6"/>
        <v>19.595039135675314</v>
      </c>
    </row>
    <row r="27" spans="1:58" x14ac:dyDescent="0.35">
      <c r="A27">
        <v>15</v>
      </c>
      <c r="B27">
        <v>7</v>
      </c>
      <c r="C27" t="s">
        <v>66</v>
      </c>
      <c r="D27" t="s">
        <v>27</v>
      </c>
      <c r="E27" t="s">
        <v>28</v>
      </c>
      <c r="G27">
        <v>1.4</v>
      </c>
      <c r="H27">
        <v>0.3</v>
      </c>
      <c r="I27">
        <v>1592</v>
      </c>
      <c r="J27">
        <v>1741</v>
      </c>
      <c r="L27">
        <v>1202</v>
      </c>
      <c r="M27">
        <v>0.65900000000000003</v>
      </c>
      <c r="N27">
        <v>3.222</v>
      </c>
      <c r="O27">
        <v>2.5630000000000002</v>
      </c>
      <c r="Q27">
        <v>0.215</v>
      </c>
      <c r="R27">
        <v>1</v>
      </c>
      <c r="S27">
        <v>0</v>
      </c>
      <c r="T27">
        <v>0</v>
      </c>
      <c r="V27">
        <v>0</v>
      </c>
      <c r="Y27" s="1">
        <v>44074</v>
      </c>
      <c r="Z27" s="2">
        <v>0.59651620370370373</v>
      </c>
      <c r="AB27">
        <v>1</v>
      </c>
      <c r="AD27" s="4">
        <f t="shared" si="0"/>
        <v>1.1107799941590517</v>
      </c>
      <c r="AE27" s="4">
        <f t="shared" si="1"/>
        <v>3.8149711948247598</v>
      </c>
      <c r="AF27" s="4">
        <f t="shared" si="2"/>
        <v>2.7041912006657078</v>
      </c>
      <c r="AG27" s="4">
        <f t="shared" si="3"/>
        <v>0.20604993836661997</v>
      </c>
      <c r="AI27">
        <f>ABS(100*(AD27-3)/3)</f>
        <v>62.974000194698277</v>
      </c>
      <c r="AN27">
        <f t="shared" si="4"/>
        <v>36.417146752920672</v>
      </c>
      <c r="AS27">
        <f t="shared" si="5"/>
        <v>9.8602933111430726</v>
      </c>
      <c r="AX27">
        <f t="shared" si="6"/>
        <v>31.316687211126673</v>
      </c>
    </row>
    <row r="28" spans="1:58" x14ac:dyDescent="0.35">
      <c r="A28">
        <v>16</v>
      </c>
      <c r="B28">
        <v>8</v>
      </c>
      <c r="C28" t="s">
        <v>66</v>
      </c>
      <c r="D28" t="s">
        <v>27</v>
      </c>
      <c r="E28" t="s">
        <v>28</v>
      </c>
      <c r="G28">
        <v>1.8</v>
      </c>
      <c r="H28">
        <v>0.3</v>
      </c>
      <c r="I28">
        <v>2634</v>
      </c>
      <c r="J28">
        <v>1893</v>
      </c>
      <c r="L28">
        <v>1290</v>
      </c>
      <c r="M28">
        <v>0.82899999999999996</v>
      </c>
      <c r="N28">
        <v>3.5030000000000001</v>
      </c>
      <c r="O28">
        <v>2.6739999999999999</v>
      </c>
      <c r="Q28">
        <v>0.23200000000000001</v>
      </c>
      <c r="R28">
        <v>1</v>
      </c>
      <c r="S28">
        <v>0</v>
      </c>
      <c r="T28">
        <v>0</v>
      </c>
      <c r="V28">
        <v>0</v>
      </c>
      <c r="Y28" s="1">
        <v>44074</v>
      </c>
      <c r="Z28" s="2">
        <v>0.60819444444444437</v>
      </c>
      <c r="AB28">
        <v>1</v>
      </c>
      <c r="AD28" s="4">
        <f t="shared" si="0"/>
        <v>1.4402175194032494</v>
      </c>
      <c r="AE28" s="4">
        <f t="shared" si="1"/>
        <v>4.2069931044171618</v>
      </c>
      <c r="AF28" s="4">
        <f t="shared" si="2"/>
        <v>2.7667755850139124</v>
      </c>
      <c r="AG28" s="4">
        <f t="shared" si="3"/>
        <v>0.22897227238083598</v>
      </c>
      <c r="AI28">
        <f t="shared" si="7"/>
        <v>51.992749353225015</v>
      </c>
      <c r="AN28">
        <f t="shared" si="4"/>
        <v>29.883448259713969</v>
      </c>
      <c r="AS28">
        <f t="shared" si="5"/>
        <v>7.77414716620292</v>
      </c>
      <c r="AX28">
        <f t="shared" si="6"/>
        <v>23.675909206388003</v>
      </c>
    </row>
    <row r="29" spans="1:58" x14ac:dyDescent="0.35">
      <c r="A29">
        <v>17</v>
      </c>
      <c r="B29">
        <v>1</v>
      </c>
      <c r="C29" t="s">
        <v>31</v>
      </c>
      <c r="D29" t="s">
        <v>27</v>
      </c>
      <c r="E29" t="s">
        <v>28</v>
      </c>
      <c r="G29">
        <v>0.3</v>
      </c>
      <c r="H29">
        <v>0.3</v>
      </c>
      <c r="I29">
        <v>602</v>
      </c>
      <c r="J29">
        <v>1317</v>
      </c>
      <c r="L29">
        <v>4851</v>
      </c>
      <c r="M29">
        <v>1.226</v>
      </c>
      <c r="N29">
        <v>2.4380000000000002</v>
      </c>
      <c r="O29">
        <v>1.212</v>
      </c>
      <c r="Q29">
        <v>0.91300000000000003</v>
      </c>
      <c r="R29">
        <v>1</v>
      </c>
      <c r="S29">
        <v>0</v>
      </c>
      <c r="T29">
        <v>0</v>
      </c>
      <c r="V29">
        <v>0</v>
      </c>
      <c r="Y29" s="1">
        <v>44074</v>
      </c>
      <c r="Z29" s="2">
        <v>0.61905092592592592</v>
      </c>
      <c r="AB29">
        <v>1</v>
      </c>
      <c r="AD29" s="4">
        <f t="shared" si="0"/>
        <v>1.8985262565805483</v>
      </c>
      <c r="AE29" s="4">
        <f t="shared" si="1"/>
        <v>2.7214363943827977</v>
      </c>
      <c r="AF29" s="4">
        <f t="shared" si="2"/>
        <v>0.82291013780224942</v>
      </c>
      <c r="AG29" s="4">
        <f t="shared" si="3"/>
        <v>1.156545356751554</v>
      </c>
      <c r="BC29" s="4"/>
      <c r="BD29" s="4"/>
      <c r="BE29" s="4"/>
      <c r="BF29" s="4"/>
    </row>
    <row r="30" spans="1:58" x14ac:dyDescent="0.35">
      <c r="A30">
        <v>18</v>
      </c>
      <c r="B30">
        <v>1</v>
      </c>
      <c r="C30" t="s">
        <v>31</v>
      </c>
      <c r="D30" t="s">
        <v>27</v>
      </c>
      <c r="E30" t="s">
        <v>28</v>
      </c>
      <c r="G30">
        <v>0.3</v>
      </c>
      <c r="H30">
        <v>0.3</v>
      </c>
      <c r="I30">
        <v>770</v>
      </c>
      <c r="J30">
        <v>1297</v>
      </c>
      <c r="L30">
        <v>4902</v>
      </c>
      <c r="M30">
        <v>1.5680000000000001</v>
      </c>
      <c r="N30">
        <v>2.4009999999999998</v>
      </c>
      <c r="O30">
        <v>0.83199999999999996</v>
      </c>
      <c r="Q30">
        <v>0.92300000000000004</v>
      </c>
      <c r="R30">
        <v>1</v>
      </c>
      <c r="S30">
        <v>0</v>
      </c>
      <c r="T30">
        <v>0</v>
      </c>
      <c r="V30">
        <v>0</v>
      </c>
      <c r="Y30" s="1">
        <v>44074</v>
      </c>
      <c r="Z30" s="2">
        <v>0.6246990740740741</v>
      </c>
      <c r="AB30">
        <v>1</v>
      </c>
      <c r="AD30" s="4">
        <f t="shared" si="0"/>
        <v>2.4560000993231386</v>
      </c>
      <c r="AE30" s="4">
        <f t="shared" si="1"/>
        <v>2.6698545641732707</v>
      </c>
      <c r="AF30" s="4">
        <f t="shared" si="2"/>
        <v>0.21385446485013215</v>
      </c>
      <c r="AG30" s="4">
        <f t="shared" si="3"/>
        <v>1.1698298912370655</v>
      </c>
      <c r="AJ30">
        <f>ABS(100*(AD30-AD31)/(AVERAGE(AD30:AD31)))</f>
        <v>3.5756584955460999</v>
      </c>
      <c r="AO30">
        <f>ABS(100*(AE30-AE31)/(AVERAGE(AE30:AE31)))</f>
        <v>1.152525326343308</v>
      </c>
      <c r="AT30">
        <f>ABS(100*(AF30-AF31)/(AVERAGE(AF30:AF31)))</f>
        <v>43.023510176779752</v>
      </c>
      <c r="AY30">
        <f>ABS(100*(AG30-AG31)/(AVERAGE(AG30:AG31)))</f>
        <v>0.89464720847559109</v>
      </c>
      <c r="BC30" s="4">
        <f>AVERAGE(AD30:AD31)</f>
        <v>2.4128622424442474</v>
      </c>
      <c r="BD30" s="4">
        <f>AVERAGE(AE30:AE31)</f>
        <v>2.6853291132361292</v>
      </c>
      <c r="BE30" s="4">
        <f>AVERAGE(AF30:AF31)</f>
        <v>0.27246687079188137</v>
      </c>
      <c r="BF30" s="4">
        <f>AVERAGE(AG30:AG31)</f>
        <v>1.1646202698701982</v>
      </c>
    </row>
    <row r="31" spans="1:58" x14ac:dyDescent="0.35">
      <c r="A31">
        <v>19</v>
      </c>
      <c r="B31">
        <v>1</v>
      </c>
      <c r="C31" t="s">
        <v>31</v>
      </c>
      <c r="D31" t="s">
        <v>27</v>
      </c>
      <c r="E31" t="s">
        <v>28</v>
      </c>
      <c r="G31">
        <v>0.3</v>
      </c>
      <c r="H31">
        <v>0.3</v>
      </c>
      <c r="I31">
        <v>744</v>
      </c>
      <c r="J31">
        <v>1309</v>
      </c>
      <c r="L31">
        <v>4862</v>
      </c>
      <c r="M31">
        <v>1.5149999999999999</v>
      </c>
      <c r="N31">
        <v>2.423</v>
      </c>
      <c r="O31">
        <v>0.90800000000000003</v>
      </c>
      <c r="Q31">
        <v>0.91500000000000004</v>
      </c>
      <c r="R31">
        <v>1</v>
      </c>
      <c r="S31">
        <v>0</v>
      </c>
      <c r="T31">
        <v>0</v>
      </c>
      <c r="V31">
        <v>0</v>
      </c>
      <c r="Y31" s="1">
        <v>44074</v>
      </c>
      <c r="Z31" s="2">
        <v>0.63077546296296294</v>
      </c>
      <c r="AB31">
        <v>1</v>
      </c>
      <c r="AD31" s="4">
        <f t="shared" si="0"/>
        <v>2.3697243855653567</v>
      </c>
      <c r="AE31" s="4">
        <f t="shared" si="1"/>
        <v>2.7008036622989873</v>
      </c>
      <c r="AF31" s="4">
        <f t="shared" si="2"/>
        <v>0.33107927673363058</v>
      </c>
      <c r="AG31" s="4">
        <f t="shared" si="3"/>
        <v>1.1594106485033309</v>
      </c>
    </row>
    <row r="32" spans="1:58" x14ac:dyDescent="0.35">
      <c r="A32">
        <v>20</v>
      </c>
      <c r="B32">
        <v>9</v>
      </c>
      <c r="C32" t="s">
        <v>67</v>
      </c>
      <c r="D32" t="s">
        <v>27</v>
      </c>
      <c r="E32" t="s">
        <v>28</v>
      </c>
      <c r="G32">
        <v>0.3</v>
      </c>
      <c r="H32">
        <v>0.3</v>
      </c>
      <c r="I32">
        <v>940</v>
      </c>
      <c r="J32">
        <v>2422</v>
      </c>
      <c r="L32">
        <v>894</v>
      </c>
      <c r="M32">
        <v>1.887</v>
      </c>
      <c r="N32">
        <v>4.4749999999999996</v>
      </c>
      <c r="O32">
        <v>2.5880000000000001</v>
      </c>
      <c r="Q32">
        <v>0.153</v>
      </c>
      <c r="R32">
        <v>1</v>
      </c>
      <c r="S32">
        <v>0</v>
      </c>
      <c r="T32">
        <v>0</v>
      </c>
      <c r="V32">
        <v>0</v>
      </c>
      <c r="Y32" s="1">
        <v>44074</v>
      </c>
      <c r="Z32" s="2">
        <v>0.64182870370370371</v>
      </c>
      <c r="AB32">
        <v>2</v>
      </c>
      <c r="AC32" t="s">
        <v>124</v>
      </c>
      <c r="AD32" s="4">
        <f t="shared" si="0"/>
        <v>3.0201105354317117</v>
      </c>
      <c r="AE32" s="4">
        <f t="shared" si="1"/>
        <v>5.5713325134591365</v>
      </c>
      <c r="AF32" s="4">
        <f t="shared" si="2"/>
        <v>2.5512219780274248</v>
      </c>
      <c r="AG32" s="4">
        <f t="shared" si="3"/>
        <v>0.12582176931686398</v>
      </c>
    </row>
    <row r="33" spans="1:58" x14ac:dyDescent="0.35">
      <c r="A33">
        <v>21</v>
      </c>
      <c r="B33">
        <v>9</v>
      </c>
      <c r="C33" t="s">
        <v>67</v>
      </c>
      <c r="D33" t="s">
        <v>27</v>
      </c>
      <c r="E33" t="s">
        <v>28</v>
      </c>
      <c r="G33">
        <v>0.3</v>
      </c>
      <c r="H33">
        <v>0.3</v>
      </c>
      <c r="I33">
        <v>1062</v>
      </c>
      <c r="J33">
        <v>2435</v>
      </c>
      <c r="L33">
        <v>849</v>
      </c>
      <c r="M33">
        <v>2.1080000000000001</v>
      </c>
      <c r="N33">
        <v>4.4989999999999997</v>
      </c>
      <c r="O33">
        <v>2.391</v>
      </c>
      <c r="Q33">
        <v>0.14499999999999999</v>
      </c>
      <c r="R33">
        <v>1</v>
      </c>
      <c r="S33">
        <v>0</v>
      </c>
      <c r="T33">
        <v>0</v>
      </c>
      <c r="V33">
        <v>0</v>
      </c>
      <c r="Y33" s="1">
        <v>44074</v>
      </c>
      <c r="Z33" s="2">
        <v>0.64748842592592593</v>
      </c>
      <c r="AB33">
        <v>2</v>
      </c>
      <c r="AC33" t="s">
        <v>124</v>
      </c>
      <c r="AD33" s="4">
        <f t="shared" si="0"/>
        <v>3.4249427307566882</v>
      </c>
      <c r="AE33" s="4">
        <f t="shared" si="1"/>
        <v>5.604860703095329</v>
      </c>
      <c r="AF33" s="4">
        <f t="shared" si="2"/>
        <v>2.1799179723386408</v>
      </c>
      <c r="AG33" s="4">
        <f t="shared" si="3"/>
        <v>0.1141001212414126</v>
      </c>
      <c r="AJ33">
        <f>ABS(100*(AD33-AD34)/(AVERAGE(AD33:AD34)))</f>
        <v>9.6839282766792198E-2</v>
      </c>
      <c r="AO33">
        <f>ABS(100*(AE33-AE34)/(AVERAGE(AE33:AE34)))</f>
        <v>0.68785508878676316</v>
      </c>
      <c r="AT33">
        <f>ABS(100*(AF33-AF34)/(AVERAGE(AF33:AF34)))</f>
        <v>1.6093940489666361</v>
      </c>
      <c r="AY33">
        <f>ABS(100*(AG33-AG34)/(AVERAGE(AG33:AG34)))</f>
        <v>10.829383022871383</v>
      </c>
      <c r="BC33" s="4">
        <f>AVERAGE(AD33:AD34)</f>
        <v>3.4266018790981843</v>
      </c>
      <c r="BD33" s="4">
        <f>AVERAGE(AE33:AE34)</f>
        <v>5.6242038894239013</v>
      </c>
      <c r="BE33" s="4">
        <f>AVERAGE(AF33:AF34)</f>
        <v>2.1976020103257174</v>
      </c>
      <c r="BF33" s="4">
        <f>AVERAGE(AG33:AG34)</f>
        <v>0.10823929720368691</v>
      </c>
    </row>
    <row r="34" spans="1:58" x14ac:dyDescent="0.35">
      <c r="A34">
        <v>22</v>
      </c>
      <c r="B34">
        <v>9</v>
      </c>
      <c r="C34" t="s">
        <v>67</v>
      </c>
      <c r="D34" t="s">
        <v>27</v>
      </c>
      <c r="E34" t="s">
        <v>28</v>
      </c>
      <c r="G34">
        <v>0.3</v>
      </c>
      <c r="H34">
        <v>0.3</v>
      </c>
      <c r="I34">
        <v>1063</v>
      </c>
      <c r="J34">
        <v>2450</v>
      </c>
      <c r="L34">
        <v>804</v>
      </c>
      <c r="M34">
        <v>2.11</v>
      </c>
      <c r="N34">
        <v>4.5270000000000001</v>
      </c>
      <c r="O34">
        <v>2.4169999999999998</v>
      </c>
      <c r="Q34">
        <v>0.13700000000000001</v>
      </c>
      <c r="R34">
        <v>1</v>
      </c>
      <c r="S34">
        <v>0</v>
      </c>
      <c r="T34">
        <v>0</v>
      </c>
      <c r="V34">
        <v>0</v>
      </c>
      <c r="Y34" s="1">
        <v>44074</v>
      </c>
      <c r="Z34" s="2">
        <v>0.6535185185185185</v>
      </c>
      <c r="AB34">
        <v>2</v>
      </c>
      <c r="AC34" t="s">
        <v>124</v>
      </c>
      <c r="AD34" s="4">
        <f t="shared" si="0"/>
        <v>3.4282610274396803</v>
      </c>
      <c r="AE34" s="4">
        <f t="shared" si="1"/>
        <v>5.6435470757524744</v>
      </c>
      <c r="AF34" s="4">
        <f t="shared" si="2"/>
        <v>2.2152860483127941</v>
      </c>
      <c r="AG34" s="4">
        <f t="shared" si="3"/>
        <v>0.10237847316596123</v>
      </c>
    </row>
    <row r="35" spans="1:58" x14ac:dyDescent="0.35">
      <c r="A35">
        <v>23</v>
      </c>
      <c r="B35">
        <v>10</v>
      </c>
      <c r="C35" t="s">
        <v>68</v>
      </c>
      <c r="D35" t="s">
        <v>27</v>
      </c>
      <c r="E35" t="s">
        <v>28</v>
      </c>
      <c r="G35">
        <v>0.3</v>
      </c>
      <c r="H35">
        <v>0.3</v>
      </c>
      <c r="I35">
        <v>997</v>
      </c>
      <c r="J35">
        <v>2439</v>
      </c>
      <c r="L35">
        <v>852</v>
      </c>
      <c r="M35">
        <v>1.9910000000000001</v>
      </c>
      <c r="N35">
        <v>4.5069999999999997</v>
      </c>
      <c r="O35">
        <v>2.516</v>
      </c>
      <c r="Q35">
        <v>0.14599999999999999</v>
      </c>
      <c r="R35">
        <v>1</v>
      </c>
      <c r="S35">
        <v>0</v>
      </c>
      <c r="T35">
        <v>0</v>
      </c>
      <c r="V35">
        <v>0</v>
      </c>
      <c r="Y35" s="1">
        <v>44074</v>
      </c>
      <c r="Z35" s="2">
        <v>0.66435185185185186</v>
      </c>
      <c r="AB35">
        <v>2</v>
      </c>
      <c r="AC35" t="s">
        <v>124</v>
      </c>
      <c r="AD35" s="4">
        <f t="shared" si="0"/>
        <v>3.2092534463622333</v>
      </c>
      <c r="AE35" s="4">
        <f t="shared" si="1"/>
        <v>5.6151770691372338</v>
      </c>
      <c r="AF35" s="4">
        <f t="shared" si="2"/>
        <v>2.4059236227750005</v>
      </c>
      <c r="AG35" s="4">
        <f t="shared" si="3"/>
        <v>0.11488156444644268</v>
      </c>
    </row>
    <row r="36" spans="1:58" x14ac:dyDescent="0.35">
      <c r="A36">
        <v>24</v>
      </c>
      <c r="B36">
        <v>10</v>
      </c>
      <c r="C36" t="s">
        <v>120</v>
      </c>
      <c r="D36" t="s">
        <v>27</v>
      </c>
      <c r="E36" t="s">
        <v>28</v>
      </c>
      <c r="G36">
        <v>0.3</v>
      </c>
      <c r="H36">
        <v>0.3</v>
      </c>
      <c r="I36">
        <v>972</v>
      </c>
      <c r="J36">
        <v>2404</v>
      </c>
      <c r="L36">
        <v>853</v>
      </c>
      <c r="M36">
        <v>1.9450000000000001</v>
      </c>
      <c r="N36">
        <v>4.4420000000000002</v>
      </c>
      <c r="O36">
        <v>2.4969999999999999</v>
      </c>
      <c r="Q36">
        <v>0.14599999999999999</v>
      </c>
      <c r="R36">
        <v>1</v>
      </c>
      <c r="S36">
        <v>0</v>
      </c>
      <c r="T36">
        <v>0</v>
      </c>
      <c r="V36">
        <v>0</v>
      </c>
      <c r="Y36" s="1">
        <v>44074</v>
      </c>
      <c r="Z36" s="2">
        <v>0.6699652777777777</v>
      </c>
      <c r="AB36">
        <v>2</v>
      </c>
      <c r="AC36" t="s">
        <v>124</v>
      </c>
      <c r="AD36" s="4">
        <f t="shared" si="0"/>
        <v>3.1262960292874431</v>
      </c>
      <c r="AE36" s="4">
        <f t="shared" si="1"/>
        <v>5.5249088662705628</v>
      </c>
      <c r="AF36" s="4">
        <f t="shared" si="2"/>
        <v>2.3986128369831197</v>
      </c>
      <c r="AG36" s="4">
        <f t="shared" si="3"/>
        <v>0.11514204551478606</v>
      </c>
      <c r="AJ36">
        <f>ABS(100*(AD36-AD37)/(AVERAGE(AD36:AD37)))</f>
        <v>3.6751242391202781</v>
      </c>
      <c r="AO36">
        <f>ABS(100*(AE36-AE37)/(AVERAGE(AE36:AE37)))</f>
        <v>0.79044330968427567</v>
      </c>
      <c r="AT36">
        <f>ABS(100*(AF36-AF37)/(AVERAGE(AF36:AF37)))</f>
        <v>6.3249918600945074</v>
      </c>
      <c r="AY36">
        <f>ABS(100*(AG36-AG37)/(AVERAGE(AG36:AG37)))</f>
        <v>15.608380345912385</v>
      </c>
      <c r="BC36" s="4">
        <f>AVERAGE(AD36:AD37)</f>
        <v>3.0698849856765857</v>
      </c>
      <c r="BD36" s="4">
        <f>AVERAGE(AE36:AE37)</f>
        <v>5.5468311441096123</v>
      </c>
      <c r="BE36" s="4">
        <f>AVERAGE(AF36:AF37)</f>
        <v>2.4769461584330257</v>
      </c>
      <c r="BF36" s="4">
        <f>AVERAGE(AG36:AG37)</f>
        <v>0.10680665132779843</v>
      </c>
    </row>
    <row r="37" spans="1:58" x14ac:dyDescent="0.35">
      <c r="A37">
        <v>25</v>
      </c>
      <c r="B37">
        <v>10</v>
      </c>
      <c r="C37" t="s">
        <v>121</v>
      </c>
      <c r="D37" t="s">
        <v>27</v>
      </c>
      <c r="E37" t="s">
        <v>28</v>
      </c>
      <c r="G37">
        <v>0.3</v>
      </c>
      <c r="H37">
        <v>0.3</v>
      </c>
      <c r="I37">
        <v>938</v>
      </c>
      <c r="J37">
        <v>2421</v>
      </c>
      <c r="L37">
        <v>789</v>
      </c>
      <c r="M37">
        <v>1.8819999999999999</v>
      </c>
      <c r="N37">
        <v>4.4749999999999996</v>
      </c>
      <c r="O37">
        <v>2.5920000000000001</v>
      </c>
      <c r="Q37">
        <v>0.13500000000000001</v>
      </c>
      <c r="R37">
        <v>1</v>
      </c>
      <c r="S37">
        <v>0</v>
      </c>
      <c r="T37">
        <v>0</v>
      </c>
      <c r="V37">
        <v>0</v>
      </c>
      <c r="Y37" s="1">
        <v>44074</v>
      </c>
      <c r="Z37" s="2">
        <v>0.67604166666666676</v>
      </c>
      <c r="AB37">
        <v>2</v>
      </c>
      <c r="AC37" t="s">
        <v>124</v>
      </c>
      <c r="AD37" s="4">
        <f t="shared" si="0"/>
        <v>3.0134739420657288</v>
      </c>
      <c r="AE37" s="4">
        <f t="shared" si="1"/>
        <v>5.568753421948661</v>
      </c>
      <c r="AF37" s="4">
        <f t="shared" si="2"/>
        <v>2.5552794798829321</v>
      </c>
      <c r="AG37" s="4">
        <f t="shared" si="3"/>
        <v>9.84712571408108E-2</v>
      </c>
    </row>
    <row r="38" spans="1:58" x14ac:dyDescent="0.35">
      <c r="A38">
        <v>26</v>
      </c>
      <c r="B38">
        <v>11</v>
      </c>
      <c r="C38" t="s">
        <v>69</v>
      </c>
      <c r="D38" t="s">
        <v>27</v>
      </c>
      <c r="E38" t="s">
        <v>28</v>
      </c>
      <c r="G38">
        <v>0.3</v>
      </c>
      <c r="H38">
        <v>0.3</v>
      </c>
      <c r="I38">
        <v>927</v>
      </c>
      <c r="J38">
        <v>1996</v>
      </c>
      <c r="L38">
        <v>593</v>
      </c>
      <c r="M38">
        <v>1.8620000000000001</v>
      </c>
      <c r="N38">
        <v>3.6909999999999998</v>
      </c>
      <c r="O38">
        <v>1.829</v>
      </c>
      <c r="Q38">
        <v>0.10100000000000001</v>
      </c>
      <c r="R38">
        <v>1</v>
      </c>
      <c r="S38">
        <v>0</v>
      </c>
      <c r="T38">
        <v>0</v>
      </c>
      <c r="V38">
        <v>0</v>
      </c>
      <c r="Y38" s="1">
        <v>44074</v>
      </c>
      <c r="Z38" s="2">
        <v>0.68668981481481473</v>
      </c>
      <c r="AB38">
        <v>2</v>
      </c>
      <c r="AC38" t="s">
        <v>124</v>
      </c>
      <c r="AD38" s="4">
        <f t="shared" si="0"/>
        <v>2.976972678552821</v>
      </c>
      <c r="AE38" s="4">
        <f t="shared" si="1"/>
        <v>4.4726395299962221</v>
      </c>
      <c r="AF38" s="4">
        <f t="shared" si="2"/>
        <v>1.4956668514434011</v>
      </c>
      <c r="AG38" s="4">
        <f t="shared" si="3"/>
        <v>4.7416967745511525E-2</v>
      </c>
    </row>
    <row r="39" spans="1:58" x14ac:dyDescent="0.35">
      <c r="A39">
        <v>27</v>
      </c>
      <c r="B39">
        <v>11</v>
      </c>
      <c r="C39" t="s">
        <v>69</v>
      </c>
      <c r="D39" t="s">
        <v>27</v>
      </c>
      <c r="E39" t="s">
        <v>28</v>
      </c>
      <c r="G39">
        <v>0.3</v>
      </c>
      <c r="H39">
        <v>0.3</v>
      </c>
      <c r="I39">
        <v>892</v>
      </c>
      <c r="J39">
        <v>2024</v>
      </c>
      <c r="L39">
        <v>589</v>
      </c>
      <c r="M39">
        <v>1.798</v>
      </c>
      <c r="N39">
        <v>3.742</v>
      </c>
      <c r="O39">
        <v>1.944</v>
      </c>
      <c r="Q39">
        <v>0.10100000000000001</v>
      </c>
      <c r="R39">
        <v>1</v>
      </c>
      <c r="S39">
        <v>0</v>
      </c>
      <c r="T39">
        <v>0</v>
      </c>
      <c r="V39">
        <v>0</v>
      </c>
      <c r="Y39" s="1">
        <v>44074</v>
      </c>
      <c r="Z39" s="2">
        <v>0.69231481481481483</v>
      </c>
      <c r="AB39">
        <v>2</v>
      </c>
      <c r="AC39" t="s">
        <v>124</v>
      </c>
      <c r="AD39" s="4">
        <f t="shared" si="0"/>
        <v>2.8608322946481146</v>
      </c>
      <c r="AE39" s="4">
        <f t="shared" si="1"/>
        <v>4.5448540922895599</v>
      </c>
      <c r="AF39" s="4">
        <f t="shared" si="2"/>
        <v>1.6840217976414453</v>
      </c>
      <c r="AG39" s="4">
        <f t="shared" si="3"/>
        <v>4.6375043472138076E-2</v>
      </c>
      <c r="AJ39">
        <f>ABS(100*(AD39-AD40)/(AVERAGE(AD39:AD40)))</f>
        <v>5.3069039444230199</v>
      </c>
      <c r="AO39">
        <f>ABS(100*(AE39-AE40)/(AVERAGE(AE39:AE40)))</f>
        <v>2.0060848908399396</v>
      </c>
      <c r="AT39">
        <f>ABS(100*(AF39-AF40)/(AVERAGE(AF39:AF40)))</f>
        <v>15.774676693340739</v>
      </c>
      <c r="AY39">
        <f>ABS(100*(AG39-AG40)/(AVERAGE(AG39:AG40)))</f>
        <v>39.720973448018597</v>
      </c>
      <c r="BC39" s="4">
        <f>AVERAGE(AD39:AD40)</f>
        <v>2.9388122666984176</v>
      </c>
      <c r="BD39" s="4">
        <f>AVERAGE(AE39:AE40)</f>
        <v>4.4997199908562244</v>
      </c>
      <c r="BE39" s="4">
        <f>AVERAGE(AF39:AF40)</f>
        <v>1.5609077241578069</v>
      </c>
      <c r="BF39" s="4">
        <f>AVERAGE(AG39:AG40)</f>
        <v>3.8690851956008847E-2</v>
      </c>
    </row>
    <row r="40" spans="1:58" x14ac:dyDescent="0.35">
      <c r="A40">
        <v>28</v>
      </c>
      <c r="B40">
        <v>11</v>
      </c>
      <c r="C40" t="s">
        <v>69</v>
      </c>
      <c r="D40" t="s">
        <v>27</v>
      </c>
      <c r="E40" t="s">
        <v>28</v>
      </c>
      <c r="G40">
        <v>0.3</v>
      </c>
      <c r="H40">
        <v>0.3</v>
      </c>
      <c r="I40">
        <v>939</v>
      </c>
      <c r="J40">
        <v>1989</v>
      </c>
      <c r="L40">
        <v>530</v>
      </c>
      <c r="M40">
        <v>1.8839999999999999</v>
      </c>
      <c r="N40">
        <v>3.6789999999999998</v>
      </c>
      <c r="O40">
        <v>1.7949999999999999</v>
      </c>
      <c r="Q40">
        <v>9.0999999999999998E-2</v>
      </c>
      <c r="R40">
        <v>1</v>
      </c>
      <c r="S40">
        <v>0</v>
      </c>
      <c r="T40">
        <v>0</v>
      </c>
      <c r="V40">
        <v>0</v>
      </c>
      <c r="Y40" s="1">
        <v>44074</v>
      </c>
      <c r="Z40" s="2">
        <v>0.69822916666666668</v>
      </c>
      <c r="AB40">
        <v>2</v>
      </c>
      <c r="AC40" t="s">
        <v>124</v>
      </c>
      <c r="AD40" s="4">
        <f t="shared" si="0"/>
        <v>3.0167922387487205</v>
      </c>
      <c r="AE40" s="4">
        <f t="shared" si="1"/>
        <v>4.4545858894228889</v>
      </c>
      <c r="AF40" s="4">
        <f t="shared" si="2"/>
        <v>1.4377936506741684</v>
      </c>
      <c r="AG40" s="4">
        <f t="shared" si="3"/>
        <v>3.1006660439879617E-2</v>
      </c>
    </row>
    <row r="41" spans="1:58" x14ac:dyDescent="0.35">
      <c r="A41">
        <v>29</v>
      </c>
      <c r="B41">
        <v>12</v>
      </c>
      <c r="C41" t="s">
        <v>70</v>
      </c>
      <c r="D41" t="s">
        <v>27</v>
      </c>
      <c r="E41" t="s">
        <v>28</v>
      </c>
      <c r="G41">
        <v>0.3</v>
      </c>
      <c r="H41">
        <v>0.3</v>
      </c>
      <c r="I41">
        <v>977</v>
      </c>
      <c r="J41">
        <v>2647</v>
      </c>
      <c r="L41">
        <v>1166</v>
      </c>
      <c r="M41">
        <v>1.954</v>
      </c>
      <c r="N41">
        <v>4.8890000000000002</v>
      </c>
      <c r="O41">
        <v>2.9359999999999999</v>
      </c>
      <c r="Q41">
        <v>0.20799999999999999</v>
      </c>
      <c r="R41">
        <v>1</v>
      </c>
      <c r="S41">
        <v>0</v>
      </c>
      <c r="T41">
        <v>0</v>
      </c>
      <c r="V41">
        <v>0</v>
      </c>
      <c r="Y41" s="1">
        <v>44074</v>
      </c>
      <c r="Z41" s="2">
        <v>0.70901620370370377</v>
      </c>
      <c r="AB41">
        <v>2</v>
      </c>
      <c r="AC41" t="s">
        <v>124</v>
      </c>
      <c r="AD41" s="4">
        <f t="shared" si="0"/>
        <v>3.1428875127024014</v>
      </c>
      <c r="AE41" s="4">
        <f t="shared" si="1"/>
        <v>6.1516281033163089</v>
      </c>
      <c r="AF41" s="4">
        <f t="shared" si="2"/>
        <v>3.0087405906139075</v>
      </c>
      <c r="AG41" s="4">
        <f t="shared" si="3"/>
        <v>0.19667261990625887</v>
      </c>
    </row>
    <row r="42" spans="1:58" x14ac:dyDescent="0.35">
      <c r="A42">
        <v>30</v>
      </c>
      <c r="B42">
        <v>12</v>
      </c>
      <c r="C42" t="s">
        <v>70</v>
      </c>
      <c r="D42" t="s">
        <v>27</v>
      </c>
      <c r="E42" t="s">
        <v>28</v>
      </c>
      <c r="G42">
        <v>0.3</v>
      </c>
      <c r="H42">
        <v>0.3</v>
      </c>
      <c r="I42">
        <v>985</v>
      </c>
      <c r="J42">
        <v>2625</v>
      </c>
      <c r="L42">
        <v>1138</v>
      </c>
      <c r="M42">
        <v>1.9690000000000001</v>
      </c>
      <c r="N42">
        <v>4.8499999999999996</v>
      </c>
      <c r="O42">
        <v>2.8809999999999998</v>
      </c>
      <c r="Q42">
        <v>0.20200000000000001</v>
      </c>
      <c r="R42">
        <v>1</v>
      </c>
      <c r="S42">
        <v>0</v>
      </c>
      <c r="T42">
        <v>0</v>
      </c>
      <c r="V42">
        <v>0</v>
      </c>
      <c r="Y42" s="1">
        <v>44074</v>
      </c>
      <c r="Z42" s="2">
        <v>0.71462962962962961</v>
      </c>
      <c r="AB42">
        <v>2</v>
      </c>
      <c r="AC42" t="s">
        <v>124</v>
      </c>
      <c r="AD42" s="4">
        <f t="shared" si="0"/>
        <v>3.1694338861663343</v>
      </c>
      <c r="AE42" s="4">
        <f t="shared" si="1"/>
        <v>6.0948880900858313</v>
      </c>
      <c r="AF42" s="4">
        <f t="shared" si="2"/>
        <v>2.9254542039194971</v>
      </c>
      <c r="AG42" s="4">
        <f t="shared" si="3"/>
        <v>0.18937914999264471</v>
      </c>
      <c r="AJ42">
        <f>ABS(100*(AD42-AD43)/(AVERAGE(AD42:AD43)))</f>
        <v>2.2771055438572669</v>
      </c>
      <c r="AO42">
        <f>ABS(100*(AE42-AE43)/(AVERAGE(AE42:AE43)))</f>
        <v>0.12686642339294413</v>
      </c>
      <c r="AT42">
        <f>ABS(100*(AF42-AF43)/(AVERAGE(AF42:AF43)))</f>
        <v>2.2561105392093594</v>
      </c>
      <c r="AY42">
        <f>ABS(100*(AG42-AG43)/(AVERAGE(AG42:AG43)))</f>
        <v>4.2132692980224524</v>
      </c>
      <c r="BC42" s="4">
        <f>AVERAGE(AD42:AD43)</f>
        <v>3.2059351496792416</v>
      </c>
      <c r="BD42" s="4">
        <f>AVERAGE(AE42:AE43)</f>
        <v>6.0987567273515451</v>
      </c>
      <c r="BE42" s="4">
        <f>AVERAGE(AF42:AF43)</f>
        <v>2.8928215776723034</v>
      </c>
      <c r="BF42" s="4">
        <f>AVERAGE(AG42:AG43)</f>
        <v>0.18547193396749426</v>
      </c>
    </row>
    <row r="43" spans="1:58" x14ac:dyDescent="0.35">
      <c r="A43">
        <v>31</v>
      </c>
      <c r="B43">
        <v>12</v>
      </c>
      <c r="C43" t="s">
        <v>70</v>
      </c>
      <c r="D43" t="s">
        <v>27</v>
      </c>
      <c r="E43" t="s">
        <v>28</v>
      </c>
      <c r="G43">
        <v>0.3</v>
      </c>
      <c r="H43">
        <v>0.3</v>
      </c>
      <c r="I43">
        <v>1007</v>
      </c>
      <c r="J43">
        <v>2628</v>
      </c>
      <c r="L43">
        <v>1108</v>
      </c>
      <c r="M43">
        <v>2.0089999999999999</v>
      </c>
      <c r="N43">
        <v>4.8540000000000001</v>
      </c>
      <c r="O43">
        <v>2.8450000000000002</v>
      </c>
      <c r="Q43">
        <v>0.19600000000000001</v>
      </c>
      <c r="R43">
        <v>1</v>
      </c>
      <c r="S43">
        <v>0</v>
      </c>
      <c r="T43">
        <v>0</v>
      </c>
      <c r="V43">
        <v>0</v>
      </c>
      <c r="Y43" s="1">
        <v>44074</v>
      </c>
      <c r="Z43" s="2">
        <v>0.72069444444444442</v>
      </c>
      <c r="AB43">
        <v>2</v>
      </c>
      <c r="AC43" t="s">
        <v>124</v>
      </c>
      <c r="AD43" s="4">
        <f t="shared" si="0"/>
        <v>3.242436413192149</v>
      </c>
      <c r="AE43" s="4">
        <f t="shared" si="1"/>
        <v>6.1026253646172588</v>
      </c>
      <c r="AF43" s="4">
        <f t="shared" si="2"/>
        <v>2.8601889514251098</v>
      </c>
      <c r="AG43" s="4">
        <f t="shared" si="3"/>
        <v>0.1815647179423438</v>
      </c>
    </row>
    <row r="44" spans="1:58" x14ac:dyDescent="0.35">
      <c r="A44">
        <v>32</v>
      </c>
      <c r="B44">
        <v>13</v>
      </c>
      <c r="C44" t="s">
        <v>71</v>
      </c>
      <c r="D44" t="s">
        <v>27</v>
      </c>
      <c r="E44" t="s">
        <v>28</v>
      </c>
      <c r="G44">
        <v>0.3</v>
      </c>
      <c r="H44">
        <v>0.3</v>
      </c>
      <c r="I44">
        <v>910</v>
      </c>
      <c r="J44">
        <v>2145</v>
      </c>
      <c r="L44">
        <v>1057</v>
      </c>
      <c r="M44">
        <v>1.8320000000000001</v>
      </c>
      <c r="N44">
        <v>3.9660000000000002</v>
      </c>
      <c r="O44">
        <v>2.1339999999999999</v>
      </c>
      <c r="Q44">
        <v>0.186</v>
      </c>
      <c r="R44">
        <v>1</v>
      </c>
      <c r="S44">
        <v>0</v>
      </c>
      <c r="T44">
        <v>0</v>
      </c>
      <c r="V44">
        <v>0</v>
      </c>
      <c r="Y44" s="1">
        <v>44074</v>
      </c>
      <c r="Z44" s="2">
        <v>0.73131944444444441</v>
      </c>
      <c r="AB44">
        <v>2</v>
      </c>
      <c r="AC44" t="s">
        <v>124</v>
      </c>
      <c r="AD44" s="4">
        <f t="shared" si="0"/>
        <v>2.9205616349419636</v>
      </c>
      <c r="AE44" s="4">
        <f t="shared" si="1"/>
        <v>4.8569241650571948</v>
      </c>
      <c r="AF44" s="4">
        <f t="shared" si="2"/>
        <v>1.9363625301152312</v>
      </c>
      <c r="AG44" s="4">
        <f t="shared" si="3"/>
        <v>0.16828018345683221</v>
      </c>
    </row>
    <row r="45" spans="1:58" x14ac:dyDescent="0.35">
      <c r="A45">
        <v>33</v>
      </c>
      <c r="B45">
        <v>13</v>
      </c>
      <c r="C45" t="s">
        <v>71</v>
      </c>
      <c r="D45" t="s">
        <v>27</v>
      </c>
      <c r="E45" t="s">
        <v>28</v>
      </c>
      <c r="G45">
        <v>0.3</v>
      </c>
      <c r="H45">
        <v>0.3</v>
      </c>
      <c r="I45">
        <v>821</v>
      </c>
      <c r="J45">
        <v>2179</v>
      </c>
      <c r="L45">
        <v>1009</v>
      </c>
      <c r="M45">
        <v>1.671</v>
      </c>
      <c r="N45">
        <v>4.0279999999999996</v>
      </c>
      <c r="O45">
        <v>2.3580000000000001</v>
      </c>
      <c r="Q45">
        <v>0.17599999999999999</v>
      </c>
      <c r="R45">
        <v>1</v>
      </c>
      <c r="S45">
        <v>0</v>
      </c>
      <c r="T45">
        <v>0</v>
      </c>
      <c r="V45">
        <v>0</v>
      </c>
      <c r="Y45" s="1">
        <v>44074</v>
      </c>
      <c r="Z45" s="2">
        <v>0.73685185185185187</v>
      </c>
      <c r="AB45">
        <v>2</v>
      </c>
      <c r="AC45" t="s">
        <v>124</v>
      </c>
      <c r="AD45" s="4">
        <f t="shared" si="0"/>
        <v>2.6252332301557102</v>
      </c>
      <c r="AE45" s="4">
        <f t="shared" si="1"/>
        <v>4.9446132764133903</v>
      </c>
      <c r="AF45" s="4">
        <f t="shared" si="2"/>
        <v>2.3193800462576801</v>
      </c>
      <c r="AG45" s="4">
        <f t="shared" si="3"/>
        <v>0.15577709217635077</v>
      </c>
      <c r="AJ45">
        <f>ABS(100*(AD45-AD46)/(AVERAGE(AD45:AD46)))</f>
        <v>3.2107313748532889</v>
      </c>
      <c r="AO45">
        <f>ABS(100*(AE45-AE46)/(AVERAGE(AE45:AE46)))</f>
        <v>2.0019051075059151</v>
      </c>
      <c r="AT45">
        <f>ABS(100*(AF45-AF46)/(AVERAGE(AF45:AF46)))</f>
        <v>0.65090819750629203</v>
      </c>
      <c r="AY45">
        <f>ABS(100*(AG45-AG46)/(AVERAGE(AG45:AG46)))</f>
        <v>7.8187965995875288</v>
      </c>
      <c r="BC45" s="4">
        <f>AVERAGE(AD45:AD46)</f>
        <v>2.5837545216183155</v>
      </c>
      <c r="BD45" s="4">
        <f>AVERAGE(AE45:AE46)</f>
        <v>4.8956105377143402</v>
      </c>
      <c r="BE45" s="4">
        <f>AVERAGE(AF45:AF46)</f>
        <v>2.3118560160960246</v>
      </c>
      <c r="BF45" s="4">
        <f>AVERAGE(AG45:AG46)</f>
        <v>0.1499162681386251</v>
      </c>
    </row>
    <row r="46" spans="1:58" x14ac:dyDescent="0.35">
      <c r="A46">
        <v>34</v>
      </c>
      <c r="B46">
        <v>13</v>
      </c>
      <c r="C46" t="s">
        <v>71</v>
      </c>
      <c r="D46" t="s">
        <v>27</v>
      </c>
      <c r="E46" t="s">
        <v>28</v>
      </c>
      <c r="G46">
        <v>0.3</v>
      </c>
      <c r="H46">
        <v>0.3</v>
      </c>
      <c r="I46">
        <v>796</v>
      </c>
      <c r="J46">
        <v>2141</v>
      </c>
      <c r="L46">
        <v>964</v>
      </c>
      <c r="M46">
        <v>1.621</v>
      </c>
      <c r="N46">
        <v>3.9590000000000001</v>
      </c>
      <c r="O46">
        <v>2.3380000000000001</v>
      </c>
      <c r="Q46">
        <v>0.16700000000000001</v>
      </c>
      <c r="R46">
        <v>1</v>
      </c>
      <c r="S46">
        <v>0</v>
      </c>
      <c r="T46">
        <v>0</v>
      </c>
      <c r="V46">
        <v>0</v>
      </c>
      <c r="Y46" s="1">
        <v>44074</v>
      </c>
      <c r="Z46" s="2">
        <v>0.74284722222222221</v>
      </c>
      <c r="AB46">
        <v>2</v>
      </c>
      <c r="AC46" t="s">
        <v>124</v>
      </c>
      <c r="AD46" s="4">
        <f t="shared" si="0"/>
        <v>2.5422758130809204</v>
      </c>
      <c r="AE46" s="4">
        <f t="shared" si="1"/>
        <v>4.8466077990152892</v>
      </c>
      <c r="AF46" s="4">
        <f t="shared" si="2"/>
        <v>2.3043319859343687</v>
      </c>
      <c r="AG46" s="4">
        <f t="shared" si="3"/>
        <v>0.14405544410089943</v>
      </c>
    </row>
    <row r="47" spans="1:58" x14ac:dyDescent="0.35">
      <c r="A47">
        <v>35</v>
      </c>
      <c r="B47">
        <v>14</v>
      </c>
      <c r="C47" t="s">
        <v>122</v>
      </c>
      <c r="D47" t="s">
        <v>27</v>
      </c>
      <c r="E47" t="s">
        <v>28</v>
      </c>
      <c r="G47">
        <v>0.3</v>
      </c>
      <c r="H47">
        <v>0.3</v>
      </c>
      <c r="I47">
        <v>862</v>
      </c>
      <c r="J47">
        <v>2159</v>
      </c>
      <c r="L47">
        <v>831</v>
      </c>
      <c r="M47">
        <v>1.744</v>
      </c>
      <c r="N47">
        <v>3.9910000000000001</v>
      </c>
      <c r="O47">
        <v>2.2469999999999999</v>
      </c>
      <c r="Q47">
        <v>0.14199999999999999</v>
      </c>
      <c r="R47">
        <v>1</v>
      </c>
      <c r="S47">
        <v>0</v>
      </c>
      <c r="T47">
        <v>0</v>
      </c>
      <c r="V47">
        <v>0</v>
      </c>
      <c r="Y47" s="1">
        <v>44074</v>
      </c>
      <c r="Z47" s="2">
        <v>0.75350694444444455</v>
      </c>
      <c r="AB47">
        <v>2</v>
      </c>
      <c r="AC47" t="s">
        <v>124</v>
      </c>
      <c r="AD47" s="4">
        <f t="shared" si="0"/>
        <v>2.7612833941583665</v>
      </c>
      <c r="AE47" s="4">
        <f t="shared" si="1"/>
        <v>4.8930314462038629</v>
      </c>
      <c r="AF47" s="4">
        <f t="shared" si="2"/>
        <v>2.1317480520454963</v>
      </c>
      <c r="AG47" s="4">
        <f t="shared" si="3"/>
        <v>0.10941146201123206</v>
      </c>
    </row>
    <row r="48" spans="1:58" x14ac:dyDescent="0.35">
      <c r="A48">
        <v>36</v>
      </c>
      <c r="B48">
        <v>14</v>
      </c>
      <c r="C48" t="s">
        <v>122</v>
      </c>
      <c r="D48" t="s">
        <v>27</v>
      </c>
      <c r="E48" t="s">
        <v>28</v>
      </c>
      <c r="G48">
        <v>0.3</v>
      </c>
      <c r="H48">
        <v>0.3</v>
      </c>
      <c r="I48">
        <v>860</v>
      </c>
      <c r="J48">
        <v>2115</v>
      </c>
      <c r="L48">
        <v>789</v>
      </c>
      <c r="M48">
        <v>1.7410000000000001</v>
      </c>
      <c r="N48">
        <v>3.911</v>
      </c>
      <c r="O48">
        <v>2.17</v>
      </c>
      <c r="Q48">
        <v>0.13500000000000001</v>
      </c>
      <c r="R48">
        <v>1</v>
      </c>
      <c r="S48">
        <v>0</v>
      </c>
      <c r="T48">
        <v>0</v>
      </c>
      <c r="V48">
        <v>0</v>
      </c>
      <c r="Y48" s="1">
        <v>44074</v>
      </c>
      <c r="Z48" s="2">
        <v>0.75906250000000008</v>
      </c>
      <c r="AB48">
        <v>2</v>
      </c>
      <c r="AC48" t="s">
        <v>124</v>
      </c>
      <c r="AD48" s="4">
        <f t="shared" si="0"/>
        <v>2.7546468007923832</v>
      </c>
      <c r="AE48" s="4">
        <f t="shared" si="1"/>
        <v>4.7795514197429059</v>
      </c>
      <c r="AF48" s="4">
        <f t="shared" si="2"/>
        <v>2.0249046189505227</v>
      </c>
      <c r="AG48" s="4">
        <f t="shared" si="3"/>
        <v>9.84712571408108E-2</v>
      </c>
      <c r="AJ48">
        <f>ABS(100*(AD48-AD49)/(AVERAGE(AD48:AD49)))</f>
        <v>2.4981002772239891</v>
      </c>
      <c r="AO48">
        <f>ABS(100*(AE48-AE49)/(AVERAGE(AE48:AE49)))</f>
        <v>0.91314788832805127</v>
      </c>
      <c r="AT48">
        <f>ABS(100*(AF48-AF49)/(AVERAGE(AF48:AF49)))</f>
        <v>1.2842877789535649</v>
      </c>
      <c r="AY48">
        <f>ABS(100*(AG48-AG49)/(AVERAGE(AG48:AG49)))</f>
        <v>14.466601996014045</v>
      </c>
      <c r="BC48" s="4">
        <f>AVERAGE(AD48:AD49)</f>
        <v>2.789488915963795</v>
      </c>
      <c r="BD48" s="4">
        <f>AVERAGE(AE48:AE49)</f>
        <v>4.8014736975819545</v>
      </c>
      <c r="BE48" s="4">
        <f>AVERAGE(AF48:AF49)</f>
        <v>2.0119847816181586</v>
      </c>
      <c r="BF48" s="4">
        <f>AVERAGE(AG48:AG49)</f>
        <v>9.1828989898055019E-2</v>
      </c>
    </row>
    <row r="49" spans="1:58" x14ac:dyDescent="0.35">
      <c r="A49">
        <v>37</v>
      </c>
      <c r="B49">
        <v>14</v>
      </c>
      <c r="C49" t="s">
        <v>122</v>
      </c>
      <c r="D49" t="s">
        <v>27</v>
      </c>
      <c r="E49" t="s">
        <v>28</v>
      </c>
      <c r="G49">
        <v>0.3</v>
      </c>
      <c r="H49">
        <v>0.3</v>
      </c>
      <c r="I49">
        <v>881</v>
      </c>
      <c r="J49">
        <v>2132</v>
      </c>
      <c r="L49">
        <v>738</v>
      </c>
      <c r="M49">
        <v>1.78</v>
      </c>
      <c r="N49">
        <v>3.9409999999999998</v>
      </c>
      <c r="O49">
        <v>2.1619999999999999</v>
      </c>
      <c r="Q49">
        <v>0.126</v>
      </c>
      <c r="R49">
        <v>1</v>
      </c>
      <c r="S49">
        <v>0</v>
      </c>
      <c r="T49">
        <v>0</v>
      </c>
      <c r="V49">
        <v>0</v>
      </c>
      <c r="Y49" s="1">
        <v>44074</v>
      </c>
      <c r="Z49" s="2">
        <v>0.76504629629629628</v>
      </c>
      <c r="AB49">
        <v>2</v>
      </c>
      <c r="AC49" t="s">
        <v>124</v>
      </c>
      <c r="AD49" s="4">
        <f t="shared" si="0"/>
        <v>2.8243310311352072</v>
      </c>
      <c r="AE49" s="4">
        <f t="shared" si="1"/>
        <v>4.8233959754210023</v>
      </c>
      <c r="AF49" s="4">
        <f t="shared" si="2"/>
        <v>1.9990649442857951</v>
      </c>
      <c r="AG49" s="4">
        <f t="shared" si="3"/>
        <v>8.5186722655299238E-2</v>
      </c>
    </row>
    <row r="50" spans="1:58" x14ac:dyDescent="0.35">
      <c r="A50">
        <v>38</v>
      </c>
      <c r="B50">
        <v>15</v>
      </c>
      <c r="C50" t="s">
        <v>72</v>
      </c>
      <c r="D50" t="s">
        <v>27</v>
      </c>
      <c r="E50" t="s">
        <v>28</v>
      </c>
      <c r="G50">
        <v>0.3</v>
      </c>
      <c r="H50">
        <v>0.3</v>
      </c>
      <c r="I50">
        <v>930</v>
      </c>
      <c r="J50">
        <v>1628</v>
      </c>
      <c r="L50">
        <v>955</v>
      </c>
      <c r="M50">
        <v>1.869</v>
      </c>
      <c r="N50">
        <v>3.0129999999999999</v>
      </c>
      <c r="O50">
        <v>1.1439999999999999</v>
      </c>
      <c r="Q50">
        <v>0.16600000000000001</v>
      </c>
      <c r="R50">
        <v>1</v>
      </c>
      <c r="S50">
        <v>0</v>
      </c>
      <c r="T50">
        <v>0</v>
      </c>
      <c r="V50">
        <v>0</v>
      </c>
      <c r="Y50" s="1">
        <v>44074</v>
      </c>
      <c r="Z50" s="2">
        <v>0.7755439814814814</v>
      </c>
      <c r="AB50">
        <v>2</v>
      </c>
      <c r="AC50" t="s">
        <v>124</v>
      </c>
      <c r="AD50" s="4">
        <f t="shared" si="0"/>
        <v>2.9869275686017955</v>
      </c>
      <c r="AE50" s="4">
        <f t="shared" si="1"/>
        <v>3.5235338541409345</v>
      </c>
      <c r="AF50" s="4">
        <f t="shared" si="2"/>
        <v>0.53660628553913892</v>
      </c>
      <c r="AG50" s="4">
        <f t="shared" si="3"/>
        <v>0.14171111448580917</v>
      </c>
    </row>
    <row r="51" spans="1:58" x14ac:dyDescent="0.35">
      <c r="A51">
        <v>39</v>
      </c>
      <c r="B51">
        <v>15</v>
      </c>
      <c r="C51" t="s">
        <v>72</v>
      </c>
      <c r="D51" t="s">
        <v>27</v>
      </c>
      <c r="E51" t="s">
        <v>28</v>
      </c>
      <c r="G51">
        <v>0.3</v>
      </c>
      <c r="H51">
        <v>0.3</v>
      </c>
      <c r="I51">
        <v>1004</v>
      </c>
      <c r="J51">
        <v>1684</v>
      </c>
      <c r="L51">
        <v>942</v>
      </c>
      <c r="M51">
        <v>2.004</v>
      </c>
      <c r="N51">
        <v>3.1160000000000001</v>
      </c>
      <c r="O51">
        <v>1.1120000000000001</v>
      </c>
      <c r="Q51">
        <v>0.16300000000000001</v>
      </c>
      <c r="R51">
        <v>1</v>
      </c>
      <c r="S51">
        <v>0</v>
      </c>
      <c r="T51">
        <v>0</v>
      </c>
      <c r="V51">
        <v>0</v>
      </c>
      <c r="Y51" s="1">
        <v>44074</v>
      </c>
      <c r="Z51" s="2">
        <v>0.7810300925925926</v>
      </c>
      <c r="AB51">
        <v>2</v>
      </c>
      <c r="AC51" t="s">
        <v>124</v>
      </c>
      <c r="AD51" s="4">
        <f t="shared" si="0"/>
        <v>3.2324815231431754</v>
      </c>
      <c r="AE51" s="4">
        <f t="shared" si="1"/>
        <v>3.6679629787276089</v>
      </c>
      <c r="AF51" s="4">
        <f t="shared" si="2"/>
        <v>0.43548145558443352</v>
      </c>
      <c r="AG51" s="4">
        <f t="shared" si="3"/>
        <v>0.13832486059734544</v>
      </c>
      <c r="AJ51">
        <f>ABS(100*(AD51-AD52)/(AVERAGE(AD51:AD52)))</f>
        <v>2.5338553679439944</v>
      </c>
      <c r="AO51">
        <f>ABS(100*(AE51-AE52)/(AVERAGE(AE51:AE52)))</f>
        <v>4.5301192413296345</v>
      </c>
      <c r="AT51">
        <f>ABS(100*(AF51-AF52)/(AVERAGE(AF51:AF52)))</f>
        <v>78.475224282591171</v>
      </c>
      <c r="AY51">
        <f>ABS(100*(AG51-AG52)/(AVERAGE(AG51:AG52)))</f>
        <v>0.56653357227202206</v>
      </c>
      <c r="BC51" s="4">
        <f>AVERAGE(AD51:AD52)</f>
        <v>3.2739602316805705</v>
      </c>
      <c r="BD51" s="4">
        <f>AVERAGE(AE51:AE52)</f>
        <v>3.5867215961476049</v>
      </c>
      <c r="BE51" s="4">
        <f>AVERAGE(AF51:AF52)</f>
        <v>0.31276136446703462</v>
      </c>
      <c r="BF51" s="4">
        <f>AVERAGE(AG51:AG52)</f>
        <v>0.13793413899483042</v>
      </c>
    </row>
    <row r="52" spans="1:58" x14ac:dyDescent="0.35">
      <c r="A52">
        <v>40</v>
      </c>
      <c r="B52">
        <v>15</v>
      </c>
      <c r="C52" t="s">
        <v>72</v>
      </c>
      <c r="D52" t="s">
        <v>27</v>
      </c>
      <c r="E52" t="s">
        <v>28</v>
      </c>
      <c r="G52">
        <v>0.3</v>
      </c>
      <c r="H52">
        <v>0.3</v>
      </c>
      <c r="I52">
        <v>1029</v>
      </c>
      <c r="J52">
        <v>1621</v>
      </c>
      <c r="L52">
        <v>939</v>
      </c>
      <c r="M52">
        <v>2.048</v>
      </c>
      <c r="N52">
        <v>3</v>
      </c>
      <c r="O52">
        <v>0.95199999999999996</v>
      </c>
      <c r="Q52">
        <v>0.16200000000000001</v>
      </c>
      <c r="R52">
        <v>1</v>
      </c>
      <c r="S52">
        <v>0</v>
      </c>
      <c r="T52">
        <v>0</v>
      </c>
      <c r="V52">
        <v>0</v>
      </c>
      <c r="Y52" s="1">
        <v>44074</v>
      </c>
      <c r="Z52" s="2">
        <v>0.78690972222222222</v>
      </c>
      <c r="AB52">
        <v>2</v>
      </c>
      <c r="AC52" t="s">
        <v>124</v>
      </c>
      <c r="AD52" s="4">
        <f t="shared" si="0"/>
        <v>3.3154389402179651</v>
      </c>
      <c r="AE52" s="4">
        <f t="shared" si="1"/>
        <v>3.5054802135676009</v>
      </c>
      <c r="AF52" s="4">
        <f t="shared" si="2"/>
        <v>0.19004127334963572</v>
      </c>
      <c r="AG52" s="4">
        <f t="shared" si="3"/>
        <v>0.13754341739231538</v>
      </c>
    </row>
    <row r="53" spans="1:58" x14ac:dyDescent="0.35">
      <c r="A53">
        <v>41</v>
      </c>
      <c r="B53">
        <v>16</v>
      </c>
      <c r="C53" t="s">
        <v>73</v>
      </c>
      <c r="D53" t="s">
        <v>27</v>
      </c>
      <c r="E53" t="s">
        <v>28</v>
      </c>
      <c r="G53">
        <v>0.3</v>
      </c>
      <c r="H53">
        <v>0.3</v>
      </c>
      <c r="I53">
        <v>1034</v>
      </c>
      <c r="J53">
        <v>2272</v>
      </c>
      <c r="L53">
        <v>645</v>
      </c>
      <c r="M53">
        <v>2.0569999999999999</v>
      </c>
      <c r="N53">
        <v>4.1989999999999998</v>
      </c>
      <c r="O53">
        <v>2.1419999999999999</v>
      </c>
      <c r="Q53">
        <v>0.11</v>
      </c>
      <c r="R53">
        <v>1</v>
      </c>
      <c r="S53">
        <v>0</v>
      </c>
      <c r="T53">
        <v>0</v>
      </c>
      <c r="V53">
        <v>0</v>
      </c>
      <c r="Y53" s="1">
        <v>44074</v>
      </c>
      <c r="Z53" s="2">
        <v>0.79765046296296294</v>
      </c>
      <c r="AB53">
        <v>2</v>
      </c>
      <c r="AC53" t="s">
        <v>124</v>
      </c>
      <c r="AD53" s="4">
        <f t="shared" si="0"/>
        <v>3.332030423632923</v>
      </c>
      <c r="AE53" s="4">
        <f t="shared" si="1"/>
        <v>5.1844687868876873</v>
      </c>
      <c r="AF53" s="4">
        <f t="shared" si="2"/>
        <v>1.8524383632547643</v>
      </c>
      <c r="AG53" s="4">
        <f t="shared" si="3"/>
        <v>6.0961983299366439E-2</v>
      </c>
    </row>
    <row r="54" spans="1:58" x14ac:dyDescent="0.35">
      <c r="A54">
        <v>42</v>
      </c>
      <c r="B54">
        <v>16</v>
      </c>
      <c r="C54" t="s">
        <v>73</v>
      </c>
      <c r="D54" t="s">
        <v>27</v>
      </c>
      <c r="E54" t="s">
        <v>28</v>
      </c>
      <c r="G54">
        <v>0.3</v>
      </c>
      <c r="H54">
        <v>0.3</v>
      </c>
      <c r="I54">
        <v>1073</v>
      </c>
      <c r="J54">
        <v>2295</v>
      </c>
      <c r="L54">
        <v>625</v>
      </c>
      <c r="M54">
        <v>2.129</v>
      </c>
      <c r="N54">
        <v>4.242</v>
      </c>
      <c r="O54">
        <v>2.113</v>
      </c>
      <c r="Q54">
        <v>0.107</v>
      </c>
      <c r="R54">
        <v>1</v>
      </c>
      <c r="S54">
        <v>0</v>
      </c>
      <c r="T54">
        <v>0</v>
      </c>
      <c r="V54">
        <v>0</v>
      </c>
      <c r="Y54" s="1">
        <v>44074</v>
      </c>
      <c r="Z54" s="2">
        <v>0.80325231481481485</v>
      </c>
      <c r="AB54">
        <v>2</v>
      </c>
      <c r="AC54" t="s">
        <v>124</v>
      </c>
      <c r="AD54" s="4">
        <f t="shared" si="0"/>
        <v>3.461443994269596</v>
      </c>
      <c r="AE54" s="4">
        <f t="shared" si="1"/>
        <v>5.2437878916286431</v>
      </c>
      <c r="AF54" s="4">
        <f t="shared" si="2"/>
        <v>1.7823438973590471</v>
      </c>
      <c r="AG54" s="4">
        <f t="shared" si="3"/>
        <v>5.5752361932499162E-2</v>
      </c>
      <c r="AJ54">
        <f>ABS(100*(AD54-AD55)/(AVERAGE(AD54:AD55)))</f>
        <v>0.28800770692106614</v>
      </c>
      <c r="AO54">
        <f>ABS(100*(AE54-AE55)/(AVERAGE(AE54:AE55)))</f>
        <v>0.49063094334533791</v>
      </c>
      <c r="AT54">
        <f>ABS(100*(AF54-AF55)/(AVERAGE(AF54:AF55)))</f>
        <v>1.9856389049925085</v>
      </c>
      <c r="AY54">
        <f>ABS(100*(AG54-AG55)/(AVERAGE(AG54:AG55)))</f>
        <v>5.2748651130482198</v>
      </c>
      <c r="BC54" s="4">
        <f>AVERAGE(AD54:AD55)</f>
        <v>3.4564665492451088</v>
      </c>
      <c r="BD54" s="4">
        <f>AVERAGE(AE54:AE55)</f>
        <v>5.2566833491810252</v>
      </c>
      <c r="BE54" s="4">
        <f>AVERAGE(AF54:AF55)</f>
        <v>1.8002167999359164</v>
      </c>
      <c r="BF54" s="4">
        <f>AVERAGE(AG54:AG55)</f>
        <v>5.4319716056610658E-2</v>
      </c>
    </row>
    <row r="55" spans="1:58" x14ac:dyDescent="0.35">
      <c r="A55">
        <v>43</v>
      </c>
      <c r="B55">
        <v>16</v>
      </c>
      <c r="C55" t="s">
        <v>73</v>
      </c>
      <c r="D55" t="s">
        <v>27</v>
      </c>
      <c r="E55" t="s">
        <v>28</v>
      </c>
      <c r="G55">
        <v>0.3</v>
      </c>
      <c r="H55">
        <v>0.3</v>
      </c>
      <c r="I55">
        <v>1070</v>
      </c>
      <c r="J55">
        <v>2305</v>
      </c>
      <c r="L55">
        <v>614</v>
      </c>
      <c r="M55">
        <v>2.1230000000000002</v>
      </c>
      <c r="N55">
        <v>4.2610000000000001</v>
      </c>
      <c r="O55">
        <v>2.1379999999999999</v>
      </c>
      <c r="Q55">
        <v>0.105</v>
      </c>
      <c r="R55">
        <v>1</v>
      </c>
      <c r="S55">
        <v>0</v>
      </c>
      <c r="T55">
        <v>0</v>
      </c>
      <c r="V55">
        <v>0</v>
      </c>
      <c r="Y55" s="1">
        <v>44074</v>
      </c>
      <c r="Z55" s="2">
        <v>0.8093055555555555</v>
      </c>
      <c r="AB55">
        <v>2</v>
      </c>
      <c r="AC55" t="s">
        <v>124</v>
      </c>
      <c r="AD55" s="4">
        <f t="shared" si="0"/>
        <v>3.4514891042206215</v>
      </c>
      <c r="AE55" s="4">
        <f t="shared" si="1"/>
        <v>5.2695788067334073</v>
      </c>
      <c r="AF55" s="4">
        <f t="shared" si="2"/>
        <v>1.8180897025127858</v>
      </c>
      <c r="AG55" s="4">
        <f t="shared" si="3"/>
        <v>5.2887070180722154E-2</v>
      </c>
      <c r="BB55" s="5"/>
    </row>
    <row r="56" spans="1:58" x14ac:dyDescent="0.35">
      <c r="A56">
        <v>44</v>
      </c>
      <c r="B56">
        <v>17</v>
      </c>
      <c r="C56" t="s">
        <v>74</v>
      </c>
      <c r="D56" t="s">
        <v>27</v>
      </c>
      <c r="E56" t="s">
        <v>28</v>
      </c>
      <c r="G56">
        <v>0.3</v>
      </c>
      <c r="H56">
        <v>0.3</v>
      </c>
      <c r="I56">
        <v>1067</v>
      </c>
      <c r="J56">
        <v>1976</v>
      </c>
      <c r="L56">
        <v>534</v>
      </c>
      <c r="M56">
        <v>2.117</v>
      </c>
      <c r="N56">
        <v>3.6549999999999998</v>
      </c>
      <c r="O56">
        <v>1.538</v>
      </c>
      <c r="Q56">
        <v>9.0999999999999998E-2</v>
      </c>
      <c r="R56">
        <v>1</v>
      </c>
      <c r="S56">
        <v>0</v>
      </c>
      <c r="T56">
        <v>0</v>
      </c>
      <c r="V56">
        <v>0</v>
      </c>
      <c r="Y56" s="1">
        <v>44074</v>
      </c>
      <c r="Z56" s="2">
        <v>0.81995370370370368</v>
      </c>
      <c r="AB56">
        <v>2</v>
      </c>
      <c r="AC56" t="s">
        <v>124</v>
      </c>
      <c r="AD56" s="4">
        <f t="shared" si="0"/>
        <v>3.4415342141716461</v>
      </c>
      <c r="AE56" s="4">
        <f t="shared" si="1"/>
        <v>4.4210576997866964</v>
      </c>
      <c r="AF56" s="4">
        <f t="shared" si="2"/>
        <v>0.97952348561505032</v>
      </c>
      <c r="AG56" s="4">
        <f t="shared" si="3"/>
        <v>3.2048584713253073E-2</v>
      </c>
      <c r="BB56" s="5"/>
    </row>
    <row r="57" spans="1:58" x14ac:dyDescent="0.35">
      <c r="A57">
        <v>45</v>
      </c>
      <c r="B57">
        <v>17</v>
      </c>
      <c r="C57" t="s">
        <v>74</v>
      </c>
      <c r="D57" t="s">
        <v>27</v>
      </c>
      <c r="E57" t="s">
        <v>28</v>
      </c>
      <c r="G57">
        <v>0.3</v>
      </c>
      <c r="H57">
        <v>0.3</v>
      </c>
      <c r="I57">
        <v>1069</v>
      </c>
      <c r="J57">
        <v>1996</v>
      </c>
      <c r="L57">
        <v>549</v>
      </c>
      <c r="M57">
        <v>2.121</v>
      </c>
      <c r="N57">
        <v>3.6920000000000002</v>
      </c>
      <c r="O57">
        <v>1.571</v>
      </c>
      <c r="Q57">
        <v>9.4E-2</v>
      </c>
      <c r="R57">
        <v>1</v>
      </c>
      <c r="S57">
        <v>0</v>
      </c>
      <c r="T57">
        <v>0</v>
      </c>
      <c r="V57">
        <v>0</v>
      </c>
      <c r="Y57" s="1">
        <v>44074</v>
      </c>
      <c r="Z57" s="2">
        <v>0.82547453703703699</v>
      </c>
      <c r="AB57">
        <v>2</v>
      </c>
      <c r="AC57" t="s">
        <v>124</v>
      </c>
      <c r="AD57" s="4">
        <f t="shared" si="0"/>
        <v>3.4481708075376294</v>
      </c>
      <c r="AE57" s="4">
        <f t="shared" si="1"/>
        <v>4.4726395299962221</v>
      </c>
      <c r="AF57" s="4">
        <f t="shared" si="2"/>
        <v>1.0244687224585927</v>
      </c>
      <c r="AG57" s="4">
        <f t="shared" si="3"/>
        <v>3.5955800738403522E-2</v>
      </c>
      <c r="AJ57">
        <f>ABS(100*(AD57-AD58)/(AVERAGE(AD57:AD58)))</f>
        <v>0.57907300110726034</v>
      </c>
      <c r="AO57">
        <f>ABS(100*(AE57-AE58)/(AVERAGE(AE57:AE58)))</f>
        <v>0.28873496988773611</v>
      </c>
      <c r="AT57">
        <f>ABS(100*(AF57-AF58)/(AVERAGE(AF57:AF58)))</f>
        <v>0.68234310323575831</v>
      </c>
      <c r="AY57">
        <f>ABS(100*(AG57-AG58)/(AVERAGE(AG57:AG58)))</f>
        <v>46.413595517597159</v>
      </c>
      <c r="BC57" s="4">
        <f>AVERAGE(AD57:AD58)</f>
        <v>3.4382159174886548</v>
      </c>
      <c r="BD57" s="4">
        <f>AVERAGE(AE57:AE58)</f>
        <v>4.466191801220031</v>
      </c>
      <c r="BE57" s="4">
        <f>AVERAGE(AF57:AF58)</f>
        <v>1.0279758837313766</v>
      </c>
      <c r="BF57" s="4">
        <f>AVERAGE(AG57:AG58)</f>
        <v>2.9183292961476072E-2</v>
      </c>
    </row>
    <row r="58" spans="1:58" x14ac:dyDescent="0.35">
      <c r="A58">
        <v>46</v>
      </c>
      <c r="B58">
        <v>17</v>
      </c>
      <c r="C58" t="s">
        <v>74</v>
      </c>
      <c r="D58" t="s">
        <v>27</v>
      </c>
      <c r="E58" t="s">
        <v>28</v>
      </c>
      <c r="G58">
        <v>0.3</v>
      </c>
      <c r="H58">
        <v>0.3</v>
      </c>
      <c r="I58">
        <v>1063</v>
      </c>
      <c r="J58">
        <v>1991</v>
      </c>
      <c r="L58">
        <v>497</v>
      </c>
      <c r="M58">
        <v>2.11</v>
      </c>
      <c r="N58">
        <v>3.6819999999999999</v>
      </c>
      <c r="O58">
        <v>1.5720000000000001</v>
      </c>
      <c r="Q58">
        <v>8.5000000000000006E-2</v>
      </c>
      <c r="R58">
        <v>1</v>
      </c>
      <c r="S58">
        <v>0</v>
      </c>
      <c r="T58">
        <v>0</v>
      </c>
      <c r="V58">
        <v>0</v>
      </c>
      <c r="Y58" s="1">
        <v>44074</v>
      </c>
      <c r="Z58" s="2">
        <v>0.83141203703703714</v>
      </c>
      <c r="AB58">
        <v>2</v>
      </c>
      <c r="AC58" t="s">
        <v>124</v>
      </c>
      <c r="AD58" s="4">
        <f t="shared" si="0"/>
        <v>3.4282610274396803</v>
      </c>
      <c r="AE58" s="4">
        <f t="shared" si="1"/>
        <v>4.4597440724438409</v>
      </c>
      <c r="AF58" s="4">
        <f t="shared" si="2"/>
        <v>1.0314830450041605</v>
      </c>
      <c r="AG58" s="4">
        <f t="shared" si="3"/>
        <v>2.2410785184548618E-2</v>
      </c>
    </row>
    <row r="59" spans="1:58" x14ac:dyDescent="0.35">
      <c r="A59">
        <v>47</v>
      </c>
      <c r="B59">
        <v>18</v>
      </c>
      <c r="C59" t="s">
        <v>75</v>
      </c>
      <c r="D59" t="s">
        <v>27</v>
      </c>
      <c r="E59" t="s">
        <v>28</v>
      </c>
      <c r="G59">
        <v>0.3</v>
      </c>
      <c r="H59">
        <v>0.3</v>
      </c>
      <c r="I59">
        <v>1220</v>
      </c>
      <c r="J59">
        <v>2594</v>
      </c>
      <c r="L59">
        <v>777</v>
      </c>
      <c r="M59">
        <v>2.3969999999999998</v>
      </c>
      <c r="N59">
        <v>4.7930000000000001</v>
      </c>
      <c r="O59">
        <v>2.3959999999999999</v>
      </c>
      <c r="Q59">
        <v>0.13300000000000001</v>
      </c>
      <c r="R59">
        <v>1</v>
      </c>
      <c r="S59">
        <v>0</v>
      </c>
      <c r="T59">
        <v>0</v>
      </c>
      <c r="V59">
        <v>0</v>
      </c>
      <c r="Y59" s="1">
        <v>44074</v>
      </c>
      <c r="Z59" s="2">
        <v>0.8421643518518519</v>
      </c>
      <c r="AB59">
        <v>2</v>
      </c>
      <c r="AC59" t="s">
        <v>124</v>
      </c>
      <c r="AD59" s="4">
        <f t="shared" si="0"/>
        <v>3.9492336066693623</v>
      </c>
      <c r="AE59" s="4">
        <f t="shared" si="1"/>
        <v>6.0149362532610642</v>
      </c>
      <c r="AF59" s="4">
        <f t="shared" si="2"/>
        <v>2.0657026465917019</v>
      </c>
      <c r="AG59" s="4">
        <f t="shared" si="3"/>
        <v>9.5345484320690427E-2</v>
      </c>
    </row>
    <row r="60" spans="1:58" x14ac:dyDescent="0.35">
      <c r="A60">
        <v>48</v>
      </c>
      <c r="B60">
        <v>18</v>
      </c>
      <c r="C60" t="s">
        <v>75</v>
      </c>
      <c r="D60" t="s">
        <v>27</v>
      </c>
      <c r="E60" t="s">
        <v>28</v>
      </c>
      <c r="G60">
        <v>0.3</v>
      </c>
      <c r="H60">
        <v>0.3</v>
      </c>
      <c r="I60">
        <v>1358</v>
      </c>
      <c r="J60">
        <v>2622</v>
      </c>
      <c r="L60">
        <v>761</v>
      </c>
      <c r="M60">
        <v>2.6480000000000001</v>
      </c>
      <c r="N60">
        <v>4.8440000000000003</v>
      </c>
      <c r="O60">
        <v>2.1960000000000002</v>
      </c>
      <c r="Q60">
        <v>0.13</v>
      </c>
      <c r="R60">
        <v>1</v>
      </c>
      <c r="S60">
        <v>0</v>
      </c>
      <c r="T60">
        <v>0</v>
      </c>
      <c r="V60">
        <v>0</v>
      </c>
      <c r="Y60" s="1">
        <v>44074</v>
      </c>
      <c r="Z60" s="2">
        <v>0.84773148148148147</v>
      </c>
      <c r="AB60">
        <v>2</v>
      </c>
      <c r="AC60" t="s">
        <v>124</v>
      </c>
      <c r="AD60" s="4">
        <f t="shared" si="0"/>
        <v>4.4071585489222045</v>
      </c>
      <c r="AE60" s="4">
        <f t="shared" si="1"/>
        <v>6.0871508155544021</v>
      </c>
      <c r="AF60" s="4">
        <f t="shared" si="2"/>
        <v>1.6799922666321976</v>
      </c>
      <c r="AG60" s="4">
        <f t="shared" si="3"/>
        <v>9.1177787227196619E-2</v>
      </c>
      <c r="AJ60">
        <f>ABS(100*(AD60-AD61)/(AVERAGE(AD60:AD61)))</f>
        <v>2.0862223908130439</v>
      </c>
      <c r="AO60">
        <f>ABS(100*(AE60-AE61)/(AVERAGE(AE60:AE61)))</f>
        <v>0.80179200675210616</v>
      </c>
      <c r="AT60">
        <f>ABS(100*(AF60-AF61)/(AVERAGE(AF60:AF61)))</f>
        <v>2.6482856322783683</v>
      </c>
      <c r="AY60">
        <f>ABS(100*(AG60-AG61)/(AVERAGE(AG60:AG61)))</f>
        <v>4.3790999923372462</v>
      </c>
      <c r="BC60" s="4">
        <f>AVERAGE(AD60:AD61)</f>
        <v>4.4536147024840869</v>
      </c>
      <c r="BD60" s="4">
        <f>AVERAGE(AE60:AE61)</f>
        <v>6.1116521849039271</v>
      </c>
      <c r="BE60" s="4">
        <f>AVERAGE(AF60:AF61)</f>
        <v>1.6580374824198403</v>
      </c>
      <c r="BF60" s="4">
        <f>AVERAGE(AG60:AG61)</f>
        <v>8.9224179214621391E-2</v>
      </c>
    </row>
    <row r="61" spans="1:58" x14ac:dyDescent="0.35">
      <c r="A61">
        <v>49</v>
      </c>
      <c r="B61">
        <v>18</v>
      </c>
      <c r="C61" t="s">
        <v>75</v>
      </c>
      <c r="D61" t="s">
        <v>27</v>
      </c>
      <c r="E61" t="s">
        <v>28</v>
      </c>
      <c r="G61">
        <v>0.3</v>
      </c>
      <c r="H61">
        <v>0.3</v>
      </c>
      <c r="I61">
        <v>1386</v>
      </c>
      <c r="J61">
        <v>2641</v>
      </c>
      <c r="L61">
        <v>746</v>
      </c>
      <c r="M61">
        <v>2.698</v>
      </c>
      <c r="N61">
        <v>4.8780000000000001</v>
      </c>
      <c r="O61">
        <v>2.1800000000000002</v>
      </c>
      <c r="Q61">
        <v>0.128</v>
      </c>
      <c r="R61">
        <v>1</v>
      </c>
      <c r="S61">
        <v>0</v>
      </c>
      <c r="T61">
        <v>0</v>
      </c>
      <c r="V61">
        <v>0</v>
      </c>
      <c r="Y61" s="1">
        <v>44074</v>
      </c>
      <c r="Z61" s="2">
        <v>0.85380787037037031</v>
      </c>
      <c r="AB61">
        <v>2</v>
      </c>
      <c r="AC61" t="s">
        <v>124</v>
      </c>
      <c r="AD61" s="4">
        <f t="shared" si="0"/>
        <v>4.5000708560459692</v>
      </c>
      <c r="AE61" s="4">
        <f t="shared" si="1"/>
        <v>6.1361535542534522</v>
      </c>
      <c r="AF61" s="4">
        <f t="shared" si="2"/>
        <v>1.636082698207483</v>
      </c>
      <c r="AG61" s="4">
        <f t="shared" si="3"/>
        <v>8.7270571202046163E-2</v>
      </c>
    </row>
    <row r="62" spans="1:58" x14ac:dyDescent="0.35">
      <c r="A62">
        <v>50</v>
      </c>
      <c r="B62">
        <v>19</v>
      </c>
      <c r="C62" t="s">
        <v>123</v>
      </c>
      <c r="D62" t="s">
        <v>27</v>
      </c>
      <c r="E62" t="s">
        <v>28</v>
      </c>
      <c r="G62">
        <v>0.3</v>
      </c>
      <c r="H62">
        <v>0.3</v>
      </c>
      <c r="I62">
        <v>1652</v>
      </c>
      <c r="J62">
        <v>4360</v>
      </c>
      <c r="L62">
        <v>2073</v>
      </c>
      <c r="M62">
        <v>3.1840000000000002</v>
      </c>
      <c r="N62">
        <v>8.0289999999999999</v>
      </c>
      <c r="O62">
        <v>4.8440000000000003</v>
      </c>
      <c r="Q62">
        <v>0.38700000000000001</v>
      </c>
      <c r="R62">
        <v>1</v>
      </c>
      <c r="S62">
        <v>0</v>
      </c>
      <c r="T62">
        <v>0</v>
      </c>
      <c r="V62">
        <v>0</v>
      </c>
      <c r="Y62" s="1">
        <v>44074</v>
      </c>
      <c r="Z62" s="2">
        <v>0.86465277777777771</v>
      </c>
      <c r="AB62">
        <v>2</v>
      </c>
      <c r="AC62" t="s">
        <v>124</v>
      </c>
      <c r="AD62" s="4">
        <f t="shared" si="0"/>
        <v>5.3827377737217379</v>
      </c>
      <c r="AE62" s="4">
        <f t="shared" si="1"/>
        <v>10.569611860762254</v>
      </c>
      <c r="AF62" s="4">
        <f t="shared" si="2"/>
        <v>5.1868740870405166</v>
      </c>
      <c r="AG62" s="4">
        <f t="shared" si="3"/>
        <v>0.43292894889368966</v>
      </c>
    </row>
    <row r="63" spans="1:58" x14ac:dyDescent="0.35">
      <c r="A63">
        <v>51</v>
      </c>
      <c r="B63">
        <v>19</v>
      </c>
      <c r="C63" t="s">
        <v>123</v>
      </c>
      <c r="D63" t="s">
        <v>27</v>
      </c>
      <c r="E63" t="s">
        <v>28</v>
      </c>
      <c r="G63">
        <v>0.3</v>
      </c>
      <c r="H63">
        <v>0.3</v>
      </c>
      <c r="I63">
        <v>1858</v>
      </c>
      <c r="J63">
        <v>4472</v>
      </c>
      <c r="L63">
        <v>2149</v>
      </c>
      <c r="M63">
        <v>3.5579999999999998</v>
      </c>
      <c r="N63">
        <v>8.2319999999999993</v>
      </c>
      <c r="O63">
        <v>4.6740000000000004</v>
      </c>
      <c r="Q63">
        <v>0.40200000000000002</v>
      </c>
      <c r="R63">
        <v>1</v>
      </c>
      <c r="S63">
        <v>0</v>
      </c>
      <c r="T63">
        <v>0</v>
      </c>
      <c r="V63">
        <v>0</v>
      </c>
      <c r="Y63" s="1">
        <v>44074</v>
      </c>
      <c r="Z63" s="2">
        <v>0.87040509259259258</v>
      </c>
      <c r="AB63">
        <v>2</v>
      </c>
      <c r="AC63" t="s">
        <v>124</v>
      </c>
      <c r="AD63" s="4">
        <f t="shared" si="0"/>
        <v>6.0663068904180086</v>
      </c>
      <c r="AE63" s="4">
        <f t="shared" si="1"/>
        <v>10.858470109935602</v>
      </c>
      <c r="AF63" s="4">
        <f t="shared" si="2"/>
        <v>4.7921632195175938</v>
      </c>
      <c r="AG63" s="4">
        <f t="shared" si="3"/>
        <v>0.45272551008778528</v>
      </c>
      <c r="AJ63">
        <f>ABS(100*(AD63-AD64)/(AVERAGE(AD63:AD64)))</f>
        <v>0.10946075954754426</v>
      </c>
      <c r="AL63">
        <f>100*((AVERAGE(AD63:AD64)*50)-(AVERAGE(AD45:AD46)*50))/(1000*0.15)</f>
        <v>115.97446907055674</v>
      </c>
      <c r="AO63">
        <f>ABS(100*(AE63-AE64)/(AVERAGE(AE63:AE64)))</f>
        <v>0.47616872319212317</v>
      </c>
      <c r="AQ63">
        <f>100*((AVERAGE(AE63:AE64)*50)-(AVERAGE(AE45:AE46)*50))/(2000*0.15)</f>
        <v>98.951144285274992</v>
      </c>
      <c r="AT63">
        <f>ABS(100*(AF63-AF64)/(AVERAGE(AF63:AF64)))</f>
        <v>0.94230927333557901</v>
      </c>
      <c r="AV63">
        <f>100*((AVERAGE(AF63:AF64)*50)-(AVERAGE(AF45:AF46)*50))/(1000*0.15)</f>
        <v>81.927819499993262</v>
      </c>
      <c r="AY63">
        <f>ABS(100*(AG63-AG64)/(AVERAGE(AG63:AG64)))</f>
        <v>7.8945662110574863</v>
      </c>
      <c r="BA63">
        <f>100*((AVERAGE(AG63:AG64)*50)-(AVERAGE(AG45:AG46)*50))/(100*0.15)</f>
        <v>95.205830479499411</v>
      </c>
      <c r="BC63" s="4">
        <f>AVERAGE(AD63:AD64)</f>
        <v>6.0629885937350174</v>
      </c>
      <c r="BD63" s="4">
        <f>AVERAGE(AE63:AE64)</f>
        <v>10.83267919483084</v>
      </c>
      <c r="BE63" s="4">
        <f>AVERAGE(AF63:AF64)</f>
        <v>4.7696906010958227</v>
      </c>
      <c r="BF63" s="4">
        <f>AVERAGE(AG63:AG64)</f>
        <v>0.43553375957712331</v>
      </c>
    </row>
    <row r="64" spans="1:58" x14ac:dyDescent="0.35">
      <c r="A64">
        <v>52</v>
      </c>
      <c r="B64">
        <v>19</v>
      </c>
      <c r="C64" t="s">
        <v>123</v>
      </c>
      <c r="D64" t="s">
        <v>27</v>
      </c>
      <c r="E64" t="s">
        <v>28</v>
      </c>
      <c r="G64">
        <v>0.3</v>
      </c>
      <c r="H64">
        <v>0.3</v>
      </c>
      <c r="I64">
        <v>1856</v>
      </c>
      <c r="J64">
        <v>4452</v>
      </c>
      <c r="L64">
        <v>2017</v>
      </c>
      <c r="M64">
        <v>3.5550000000000002</v>
      </c>
      <c r="N64">
        <v>8.1959999999999997</v>
      </c>
      <c r="O64">
        <v>4.6399999999999997</v>
      </c>
      <c r="Q64">
        <v>0.376</v>
      </c>
      <c r="R64">
        <v>1</v>
      </c>
      <c r="S64">
        <v>0</v>
      </c>
      <c r="T64">
        <v>0</v>
      </c>
      <c r="V64">
        <v>0</v>
      </c>
      <c r="Y64" s="1">
        <v>44074</v>
      </c>
      <c r="Z64" s="2">
        <v>0.87656250000000002</v>
      </c>
      <c r="AB64">
        <v>2</v>
      </c>
      <c r="AC64" t="s">
        <v>124</v>
      </c>
      <c r="AD64" s="4">
        <f t="shared" si="0"/>
        <v>6.0596702970520253</v>
      </c>
      <c r="AE64" s="4">
        <f t="shared" si="1"/>
        <v>10.806888279726078</v>
      </c>
      <c r="AF64" s="4">
        <f t="shared" si="2"/>
        <v>4.7472179826740524</v>
      </c>
      <c r="AG64" s="4">
        <f t="shared" si="3"/>
        <v>0.41834200906646135</v>
      </c>
    </row>
    <row r="65" spans="1:58" x14ac:dyDescent="0.35">
      <c r="A65">
        <v>53</v>
      </c>
      <c r="B65">
        <v>20</v>
      </c>
      <c r="C65" t="s">
        <v>76</v>
      </c>
      <c r="D65" t="s">
        <v>27</v>
      </c>
      <c r="E65" t="s">
        <v>28</v>
      </c>
      <c r="G65">
        <v>0.3</v>
      </c>
      <c r="H65">
        <v>0.3</v>
      </c>
      <c r="I65">
        <v>1595</v>
      </c>
      <c r="J65">
        <v>2765</v>
      </c>
      <c r="L65">
        <v>798</v>
      </c>
      <c r="M65">
        <v>3.08</v>
      </c>
      <c r="N65">
        <v>5.1079999999999997</v>
      </c>
      <c r="O65">
        <v>2.0270000000000001</v>
      </c>
      <c r="Q65">
        <v>0.13600000000000001</v>
      </c>
      <c r="R65">
        <v>1</v>
      </c>
      <c r="S65">
        <v>0</v>
      </c>
      <c r="T65">
        <v>0</v>
      </c>
      <c r="V65">
        <v>0</v>
      </c>
      <c r="Y65" s="1">
        <v>44074</v>
      </c>
      <c r="Z65" s="2">
        <v>0.88753472222222218</v>
      </c>
      <c r="AB65">
        <v>2</v>
      </c>
      <c r="AC65" t="s">
        <v>124</v>
      </c>
      <c r="AD65" s="4">
        <f t="shared" si="0"/>
        <v>5.1935948627912154</v>
      </c>
      <c r="AE65" s="4">
        <f t="shared" si="1"/>
        <v>6.4559609015525163</v>
      </c>
      <c r="AF65" s="4">
        <f t="shared" si="2"/>
        <v>1.2623660387613009</v>
      </c>
      <c r="AG65" s="4">
        <f t="shared" si="3"/>
        <v>0.10081558675590108</v>
      </c>
    </row>
    <row r="66" spans="1:58" x14ac:dyDescent="0.35">
      <c r="A66">
        <v>54</v>
      </c>
      <c r="B66">
        <v>20</v>
      </c>
      <c r="C66" t="s">
        <v>76</v>
      </c>
      <c r="D66" t="s">
        <v>27</v>
      </c>
      <c r="E66" t="s">
        <v>28</v>
      </c>
      <c r="G66">
        <v>0.3</v>
      </c>
      <c r="H66">
        <v>0.3</v>
      </c>
      <c r="I66">
        <v>1404</v>
      </c>
      <c r="J66">
        <v>2736</v>
      </c>
      <c r="L66">
        <v>769</v>
      </c>
      <c r="M66">
        <v>2.7309999999999999</v>
      </c>
      <c r="N66">
        <v>5.0529999999999999</v>
      </c>
      <c r="O66">
        <v>2.3220000000000001</v>
      </c>
      <c r="Q66">
        <v>0.13100000000000001</v>
      </c>
      <c r="R66">
        <v>1</v>
      </c>
      <c r="S66">
        <v>0</v>
      </c>
      <c r="T66">
        <v>0</v>
      </c>
      <c r="V66">
        <v>0</v>
      </c>
      <c r="Y66" s="1">
        <v>44074</v>
      </c>
      <c r="Z66" s="2">
        <v>0.89312499999999995</v>
      </c>
      <c r="AB66">
        <v>2</v>
      </c>
      <c r="AC66" t="s">
        <v>124</v>
      </c>
      <c r="AD66" s="4">
        <f t="shared" si="0"/>
        <v>4.5598001963398183</v>
      </c>
      <c r="AE66" s="4">
        <f t="shared" si="1"/>
        <v>6.3811672477487029</v>
      </c>
      <c r="AF66" s="4">
        <f t="shared" si="2"/>
        <v>1.8213670514088847</v>
      </c>
      <c r="AG66" s="4">
        <f t="shared" si="3"/>
        <v>9.3261635773943516E-2</v>
      </c>
      <c r="AJ66">
        <f>ABS(100*(AD66-AD67)/(AVERAGE(AD66:AD67)))</f>
        <v>0.58388245374620773</v>
      </c>
      <c r="AK66">
        <f>ABS(100*((AVERAGE(AD66:AD67)-AVERAGE(AD60:AD61))/(AVERAGE(AD60:AD61,AD66:AD67))))</f>
        <v>2.064685425984671</v>
      </c>
      <c r="AO66">
        <f>ABS(100*(AE66-AE67)/(AVERAGE(AE66:AE67)))</f>
        <v>1.6298644162884541</v>
      </c>
      <c r="AP66">
        <f>ABS(100*((AVERAGE(AE66:AE67)-AVERAGE(AE60:AE61))/(AVERAGE(AE60:AE61,AE66:AE67))))</f>
        <v>3.5034011824105566</v>
      </c>
      <c r="AT66">
        <f>ABS(100*(AF66-AF67)/(AVERAGE(AF66:AF67)))</f>
        <v>4.2969589001860999</v>
      </c>
      <c r="AU66">
        <f>ABS(100*((AVERAGE(AF66:AF67)-AVERAGE(AF60:AF61))/(AVERAGE(AF60:AF61,AF66:AF67))))</f>
        <v>7.2663436007140838</v>
      </c>
      <c r="AY66">
        <f>ABS(100*(AG66-AG67)/(AVERAGE(AG66:AG67)))</f>
        <v>2.2097241564383534</v>
      </c>
      <c r="AZ66">
        <f>ABS(100*((AVERAGE(AG66:AG67)-AVERAGE(AG60:AG61))/(AVERAGE(AG60:AG61,AG66:AG67))))</f>
        <v>5.5352731452176513</v>
      </c>
      <c r="BC66" s="4">
        <f>AVERAGE(AD66:AD67)</f>
        <v>4.5465270096078516</v>
      </c>
      <c r="BD66" s="4">
        <f>AVERAGE(AE66:AE67)</f>
        <v>6.3295854175391764</v>
      </c>
      <c r="BE66" s="4">
        <f>AVERAGE(AF66:AF67)</f>
        <v>1.7830584079313239</v>
      </c>
      <c r="BF66" s="4">
        <f>AVERAGE(AG66:AG67)</f>
        <v>9.4303560047316964E-2</v>
      </c>
    </row>
    <row r="67" spans="1:58" x14ac:dyDescent="0.35">
      <c r="A67">
        <v>55</v>
      </c>
      <c r="B67">
        <v>20</v>
      </c>
      <c r="C67" t="s">
        <v>76</v>
      </c>
      <c r="D67" t="s">
        <v>27</v>
      </c>
      <c r="E67" t="s">
        <v>28</v>
      </c>
      <c r="G67">
        <v>0.3</v>
      </c>
      <c r="H67">
        <v>0.3</v>
      </c>
      <c r="I67">
        <v>1396</v>
      </c>
      <c r="J67">
        <v>2696</v>
      </c>
      <c r="L67">
        <v>777</v>
      </c>
      <c r="M67">
        <v>2.718</v>
      </c>
      <c r="N67">
        <v>4.9800000000000004</v>
      </c>
      <c r="O67">
        <v>2.2629999999999999</v>
      </c>
      <c r="Q67">
        <v>0.13300000000000001</v>
      </c>
      <c r="R67">
        <v>1</v>
      </c>
      <c r="S67">
        <v>0</v>
      </c>
      <c r="T67">
        <v>0</v>
      </c>
      <c r="V67">
        <v>0</v>
      </c>
      <c r="Y67" s="1">
        <v>44074</v>
      </c>
      <c r="Z67" s="2">
        <v>0.89921296296296294</v>
      </c>
      <c r="AB67">
        <v>2</v>
      </c>
      <c r="AC67" t="s">
        <v>124</v>
      </c>
      <c r="AD67" s="4">
        <f t="shared" si="0"/>
        <v>4.5332538228758859</v>
      </c>
      <c r="AE67" s="4">
        <f t="shared" si="1"/>
        <v>6.2780035873296489</v>
      </c>
      <c r="AF67" s="4">
        <f t="shared" si="2"/>
        <v>1.7447497644537631</v>
      </c>
      <c r="AG67" s="4">
        <f t="shared" si="3"/>
        <v>9.5345484320690427E-2</v>
      </c>
    </row>
    <row r="68" spans="1:58" x14ac:dyDescent="0.35">
      <c r="A68">
        <v>56</v>
      </c>
      <c r="B68">
        <v>2</v>
      </c>
      <c r="D68" t="s">
        <v>29</v>
      </c>
      <c r="Y68" s="1">
        <v>44074</v>
      </c>
      <c r="Z68" s="2">
        <v>0.90329861111111109</v>
      </c>
      <c r="AB68">
        <v>1</v>
      </c>
      <c r="AD68" s="4" t="e">
        <f t="shared" si="0"/>
        <v>#DIV/0!</v>
      </c>
      <c r="AE68" s="4" t="e">
        <f t="shared" si="1"/>
        <v>#DIV/0!</v>
      </c>
      <c r="AF68" s="4" t="e">
        <f t="shared" si="2"/>
        <v>#DIV/0!</v>
      </c>
      <c r="AG68" s="4" t="e">
        <f t="shared" si="3"/>
        <v>#DIV/0!</v>
      </c>
    </row>
    <row r="69" spans="1:58" x14ac:dyDescent="0.35">
      <c r="A69">
        <v>57</v>
      </c>
      <c r="B69">
        <v>3</v>
      </c>
      <c r="C69" t="s">
        <v>30</v>
      </c>
      <c r="D69" t="s">
        <v>27</v>
      </c>
      <c r="E69" t="s">
        <v>28</v>
      </c>
      <c r="G69">
        <v>0.3</v>
      </c>
      <c r="H69">
        <v>0.3</v>
      </c>
      <c r="I69">
        <v>124</v>
      </c>
      <c r="J69">
        <v>122</v>
      </c>
      <c r="L69">
        <v>108</v>
      </c>
      <c r="M69">
        <v>0.253</v>
      </c>
      <c r="N69">
        <v>0.22600000000000001</v>
      </c>
      <c r="O69">
        <v>0</v>
      </c>
      <c r="Q69">
        <v>1.9E-2</v>
      </c>
      <c r="R69">
        <v>1</v>
      </c>
      <c r="S69">
        <v>0</v>
      </c>
      <c r="T69">
        <v>0</v>
      </c>
      <c r="V69">
        <v>0</v>
      </c>
      <c r="Y69" s="1">
        <v>44074</v>
      </c>
      <c r="Z69" s="2">
        <v>0.91380787037037037</v>
      </c>
      <c r="AB69">
        <v>1</v>
      </c>
      <c r="AD69" s="4">
        <f t="shared" si="0"/>
        <v>0.3123804421105591</v>
      </c>
      <c r="AE69" s="4">
        <f t="shared" si="1"/>
        <v>-0.36057796063641084</v>
      </c>
      <c r="AF69" s="4">
        <f t="shared" si="2"/>
        <v>-0.67295840274696994</v>
      </c>
      <c r="AG69" s="4">
        <f t="shared" si="3"/>
        <v>-7.8916350401019839E-2</v>
      </c>
    </row>
    <row r="70" spans="1:58" x14ac:dyDescent="0.35">
      <c r="A70">
        <v>58</v>
      </c>
      <c r="B70">
        <v>3</v>
      </c>
      <c r="C70" t="s">
        <v>30</v>
      </c>
      <c r="D70" t="s">
        <v>27</v>
      </c>
      <c r="E70" t="s">
        <v>28</v>
      </c>
      <c r="G70">
        <v>0.3</v>
      </c>
      <c r="H70">
        <v>0.3</v>
      </c>
      <c r="I70">
        <v>19</v>
      </c>
      <c r="J70">
        <v>83</v>
      </c>
      <c r="L70">
        <v>71</v>
      </c>
      <c r="M70">
        <v>3.9E-2</v>
      </c>
      <c r="N70">
        <v>0.154</v>
      </c>
      <c r="O70">
        <v>0.115</v>
      </c>
      <c r="Q70">
        <v>1.2E-2</v>
      </c>
      <c r="R70">
        <v>1</v>
      </c>
      <c r="S70">
        <v>0</v>
      </c>
      <c r="T70">
        <v>0</v>
      </c>
      <c r="V70">
        <v>0</v>
      </c>
      <c r="Y70" s="1">
        <v>44074</v>
      </c>
      <c r="Z70" s="2">
        <v>0.9188425925925926</v>
      </c>
      <c r="AB70">
        <v>1</v>
      </c>
      <c r="AD70" s="4">
        <f t="shared" si="0"/>
        <v>-3.6040709603559873E-2</v>
      </c>
      <c r="AE70" s="4">
        <f t="shared" si="1"/>
        <v>-0.46116252954498749</v>
      </c>
      <c r="AF70" s="4">
        <f t="shared" si="2"/>
        <v>-0.42512181994142761</v>
      </c>
      <c r="AG70" s="4">
        <f t="shared" si="3"/>
        <v>-8.8554149929724296E-2</v>
      </c>
      <c r="AJ70">
        <f>ABS(100*(AD70-AD71)/(AVERAGE(AD70:AD71)))</f>
        <v>37.421766795366182</v>
      </c>
      <c r="AO70">
        <f>ABS(100*(AE70-AE71)/(AVERAGE(AE70:AE71)))</f>
        <v>14.387787951489553</v>
      </c>
      <c r="AT70">
        <f>ABS(100*(AF70-AF71)/(AVERAGE(AF70:AF71)))</f>
        <v>20.340596540476337</v>
      </c>
      <c r="AY70">
        <f>ABS(100*(AG70-AG71)/(AVERAGE(AG70:AG71)))</f>
        <v>7.9519491401389599</v>
      </c>
      <c r="BC70" s="4">
        <f>AVERAGE(AD70:AD71)</f>
        <v>-4.4336451311038902E-2</v>
      </c>
      <c r="BD70" s="4">
        <f>AVERAGE(AE70:AE71)</f>
        <v>-0.4302134314192716</v>
      </c>
      <c r="BE70" s="4">
        <f>AVERAGE(AF70:AF71)</f>
        <v>-0.38587698010823274</v>
      </c>
      <c r="BF70" s="4">
        <f>AVERAGE(AG70:AG71)</f>
        <v>-8.5167896041260571E-2</v>
      </c>
    </row>
    <row r="71" spans="1:58" x14ac:dyDescent="0.35">
      <c r="A71">
        <v>59</v>
      </c>
      <c r="B71">
        <v>3</v>
      </c>
      <c r="C71" t="s">
        <v>30</v>
      </c>
      <c r="D71" t="s">
        <v>27</v>
      </c>
      <c r="E71" t="s">
        <v>28</v>
      </c>
      <c r="G71">
        <v>0.3</v>
      </c>
      <c r="H71">
        <v>0.3</v>
      </c>
      <c r="I71">
        <v>14</v>
      </c>
      <c r="J71">
        <v>107</v>
      </c>
      <c r="L71">
        <v>97</v>
      </c>
      <c r="M71">
        <v>2.8000000000000001E-2</v>
      </c>
      <c r="N71">
        <v>0.19800000000000001</v>
      </c>
      <c r="O71">
        <v>0.17100000000000001</v>
      </c>
      <c r="Q71">
        <v>1.7000000000000001E-2</v>
      </c>
      <c r="R71">
        <v>1</v>
      </c>
      <c r="S71">
        <v>0</v>
      </c>
      <c r="T71">
        <v>0</v>
      </c>
      <c r="V71">
        <v>0</v>
      </c>
      <c r="Y71" s="1">
        <v>44074</v>
      </c>
      <c r="Z71" s="2">
        <v>0.92432870370370368</v>
      </c>
      <c r="AB71">
        <v>1</v>
      </c>
      <c r="AD71" s="4">
        <f t="shared" si="0"/>
        <v>-5.2632193018517924E-2</v>
      </c>
      <c r="AE71" s="4">
        <f t="shared" si="1"/>
        <v>-0.39926433329355576</v>
      </c>
      <c r="AF71" s="4">
        <f t="shared" si="2"/>
        <v>-0.34663214027503786</v>
      </c>
      <c r="AG71" s="4">
        <f t="shared" si="3"/>
        <v>-8.1781642152796832E-2</v>
      </c>
    </row>
    <row r="72" spans="1:58" x14ac:dyDescent="0.35">
      <c r="A72">
        <v>60</v>
      </c>
      <c r="B72">
        <v>1</v>
      </c>
      <c r="C72" t="s">
        <v>31</v>
      </c>
      <c r="D72" t="s">
        <v>27</v>
      </c>
      <c r="E72" t="s">
        <v>28</v>
      </c>
      <c r="G72">
        <v>0.3</v>
      </c>
      <c r="H72">
        <v>0.3</v>
      </c>
      <c r="I72">
        <v>412</v>
      </c>
      <c r="J72">
        <v>1188</v>
      </c>
      <c r="L72">
        <v>4880</v>
      </c>
      <c r="M72">
        <v>0.83899999999999997</v>
      </c>
      <c r="N72">
        <v>2.2000000000000002</v>
      </c>
      <c r="O72">
        <v>1.361</v>
      </c>
      <c r="Q72">
        <v>0.91900000000000004</v>
      </c>
      <c r="R72">
        <v>1</v>
      </c>
      <c r="S72">
        <v>0</v>
      </c>
      <c r="T72">
        <v>0</v>
      </c>
      <c r="V72">
        <v>0</v>
      </c>
      <c r="Y72" s="1">
        <v>44074</v>
      </c>
      <c r="Z72" s="2">
        <v>0.93435185185185177</v>
      </c>
      <c r="AB72">
        <v>1</v>
      </c>
      <c r="AD72" s="4">
        <f t="shared" si="0"/>
        <v>1.2680498868121424</v>
      </c>
      <c r="AE72" s="4">
        <f t="shared" si="1"/>
        <v>2.388733589531352</v>
      </c>
      <c r="AF72" s="4">
        <f t="shared" si="2"/>
        <v>1.1206837027192096</v>
      </c>
      <c r="AG72" s="4">
        <f t="shared" si="3"/>
        <v>1.1640993077335113</v>
      </c>
      <c r="BC72" s="4"/>
      <c r="BD72" s="4"/>
      <c r="BE72" s="4"/>
      <c r="BF72" s="4"/>
    </row>
    <row r="73" spans="1:58" x14ac:dyDescent="0.35">
      <c r="A73">
        <v>61</v>
      </c>
      <c r="B73">
        <v>1</v>
      </c>
      <c r="C73" t="s">
        <v>31</v>
      </c>
      <c r="D73" t="s">
        <v>27</v>
      </c>
      <c r="E73" t="s">
        <v>28</v>
      </c>
      <c r="G73">
        <v>0.3</v>
      </c>
      <c r="H73">
        <v>0.3</v>
      </c>
      <c r="I73">
        <v>673</v>
      </c>
      <c r="J73">
        <v>1194</v>
      </c>
      <c r="L73">
        <v>4903</v>
      </c>
      <c r="M73">
        <v>1.371</v>
      </c>
      <c r="N73">
        <v>2.2109999999999999</v>
      </c>
      <c r="O73">
        <v>0.84099999999999997</v>
      </c>
      <c r="Q73">
        <v>0.92300000000000004</v>
      </c>
      <c r="R73">
        <v>1</v>
      </c>
      <c r="S73">
        <v>0</v>
      </c>
      <c r="T73">
        <v>0</v>
      </c>
      <c r="V73">
        <v>0</v>
      </c>
      <c r="Y73" s="1">
        <v>44074</v>
      </c>
      <c r="Z73" s="2">
        <v>0.93972222222222224</v>
      </c>
      <c r="AB73">
        <v>1</v>
      </c>
      <c r="AD73" s="4">
        <f t="shared" si="0"/>
        <v>2.1341253210729523</v>
      </c>
      <c r="AE73" s="4">
        <f t="shared" si="1"/>
        <v>2.4042081385942096</v>
      </c>
      <c r="AF73" s="4">
        <f t="shared" si="2"/>
        <v>0.27008281752125729</v>
      </c>
      <c r="AG73" s="4">
        <f t="shared" si="3"/>
        <v>1.1700903723054088</v>
      </c>
      <c r="AJ73">
        <f>ABS(100*(AD73-AD74)/(AVERAGE(AD73:AD74)))</f>
        <v>8.2011360861372307</v>
      </c>
      <c r="AO73">
        <f>ABS(100*(AE73-AE74)/(AVERAGE(AE73:AE74)))</f>
        <v>2.5418562431231977</v>
      </c>
      <c r="AT73">
        <f>ABS(100*(AF73-AF74)/(AVERAGE(AF73:AF74)))</f>
        <v>57.493009833637629</v>
      </c>
      <c r="AY73">
        <f>ABS(100*(AG73-AG74)/(AVERAGE(AG73:AG74)))</f>
        <v>1.7433381880088776</v>
      </c>
      <c r="BC73" s="4">
        <f>AVERAGE(AD73:AD74)</f>
        <v>2.2253784798552214</v>
      </c>
      <c r="BD73" s="4">
        <f>AVERAGE(AE73:AE74)</f>
        <v>2.4351572367199257</v>
      </c>
      <c r="BE73" s="4">
        <f>AVERAGE(AF73:AF74)</f>
        <v>0.20977875686470382</v>
      </c>
      <c r="BF73" s="4">
        <f>AVERAGE(AG73:AG74)</f>
        <v>1.1803793745049715</v>
      </c>
    </row>
    <row r="74" spans="1:58" x14ac:dyDescent="0.35">
      <c r="A74">
        <v>62</v>
      </c>
      <c r="B74">
        <v>1</v>
      </c>
      <c r="C74" t="s">
        <v>31</v>
      </c>
      <c r="D74" t="s">
        <v>27</v>
      </c>
      <c r="E74" t="s">
        <v>28</v>
      </c>
      <c r="G74">
        <v>0.3</v>
      </c>
      <c r="H74">
        <v>0.3</v>
      </c>
      <c r="I74">
        <v>728</v>
      </c>
      <c r="J74">
        <v>1218</v>
      </c>
      <c r="L74">
        <v>4982</v>
      </c>
      <c r="M74">
        <v>1.482</v>
      </c>
      <c r="N74">
        <v>2.2549999999999999</v>
      </c>
      <c r="O74">
        <v>0.77400000000000002</v>
      </c>
      <c r="Q74">
        <v>0.93700000000000006</v>
      </c>
      <c r="R74">
        <v>1</v>
      </c>
      <c r="S74">
        <v>0</v>
      </c>
      <c r="T74">
        <v>0</v>
      </c>
      <c r="V74">
        <v>0</v>
      </c>
      <c r="Y74" s="1">
        <v>44074</v>
      </c>
      <c r="Z74" s="2">
        <v>0.94559027777777782</v>
      </c>
      <c r="AB74">
        <v>1</v>
      </c>
      <c r="AD74" s="4">
        <f t="shared" si="0"/>
        <v>2.316631638637491</v>
      </c>
      <c r="AE74" s="4">
        <f t="shared" si="1"/>
        <v>2.4661063348456413</v>
      </c>
      <c r="AF74" s="4">
        <f t="shared" si="2"/>
        <v>0.14947469620815035</v>
      </c>
      <c r="AG74" s="4">
        <f t="shared" si="3"/>
        <v>1.1906683767045343</v>
      </c>
    </row>
    <row r="75" spans="1:58" x14ac:dyDescent="0.35">
      <c r="A75">
        <v>63</v>
      </c>
      <c r="B75">
        <v>4</v>
      </c>
      <c r="C75" t="s">
        <v>66</v>
      </c>
      <c r="D75" t="s">
        <v>27</v>
      </c>
      <c r="E75" t="s">
        <v>28</v>
      </c>
      <c r="G75">
        <v>0.3</v>
      </c>
      <c r="H75">
        <v>0.3</v>
      </c>
      <c r="I75">
        <v>526</v>
      </c>
      <c r="J75">
        <v>1751</v>
      </c>
      <c r="L75">
        <v>1413</v>
      </c>
      <c r="M75">
        <v>1.0720000000000001</v>
      </c>
      <c r="N75">
        <v>3.2389999999999999</v>
      </c>
      <c r="O75">
        <v>2.1669999999999998</v>
      </c>
      <c r="Q75">
        <v>0.25700000000000001</v>
      </c>
      <c r="R75">
        <v>1</v>
      </c>
      <c r="S75">
        <v>0</v>
      </c>
      <c r="T75">
        <v>0</v>
      </c>
      <c r="V75">
        <v>0</v>
      </c>
      <c r="Y75" s="1">
        <v>44074</v>
      </c>
      <c r="Z75" s="2">
        <v>0.95629629629629631</v>
      </c>
      <c r="AB75">
        <v>1</v>
      </c>
      <c r="AD75" s="4">
        <f t="shared" si="0"/>
        <v>1.646335708673186</v>
      </c>
      <c r="AE75" s="4">
        <f t="shared" si="1"/>
        <v>3.8407621099295226</v>
      </c>
      <c r="AF75" s="4">
        <f t="shared" si="2"/>
        <v>2.1944264012563366</v>
      </c>
      <c r="AG75" s="4">
        <f t="shared" si="3"/>
        <v>0.2610114437870697</v>
      </c>
      <c r="BC75" s="4"/>
      <c r="BD75" s="4"/>
      <c r="BE75" s="4"/>
      <c r="BF75" s="4"/>
    </row>
    <row r="76" spans="1:58" x14ac:dyDescent="0.35">
      <c r="A76">
        <v>64</v>
      </c>
      <c r="B76">
        <v>4</v>
      </c>
      <c r="C76" t="s">
        <v>66</v>
      </c>
      <c r="D76" t="s">
        <v>27</v>
      </c>
      <c r="E76" t="s">
        <v>28</v>
      </c>
      <c r="G76">
        <v>0.3</v>
      </c>
      <c r="H76">
        <v>0.3</v>
      </c>
      <c r="I76">
        <v>424</v>
      </c>
      <c r="J76">
        <v>1764</v>
      </c>
      <c r="L76">
        <v>1371</v>
      </c>
      <c r="M76">
        <v>0.86399999999999999</v>
      </c>
      <c r="N76">
        <v>3.2639999999999998</v>
      </c>
      <c r="O76">
        <v>2.4009999999999998</v>
      </c>
      <c r="Q76">
        <v>0.249</v>
      </c>
      <c r="R76">
        <v>1</v>
      </c>
      <c r="S76">
        <v>0</v>
      </c>
      <c r="T76">
        <v>0</v>
      </c>
      <c r="V76">
        <v>0</v>
      </c>
      <c r="Y76" s="1">
        <v>44074</v>
      </c>
      <c r="Z76" s="2">
        <v>0.96167824074074071</v>
      </c>
      <c r="AB76">
        <v>1</v>
      </c>
      <c r="AD76" s="4">
        <f t="shared" si="0"/>
        <v>1.3078694470080416</v>
      </c>
      <c r="AE76" s="4">
        <f t="shared" si="1"/>
        <v>3.8742902995657147</v>
      </c>
      <c r="AF76" s="4">
        <f t="shared" si="2"/>
        <v>2.5664208525576733</v>
      </c>
      <c r="AG76" s="4">
        <f t="shared" si="3"/>
        <v>0.2500712389166484</v>
      </c>
      <c r="AI76">
        <f>ABS(100*(AVERAGE(AD76:AD77)-3)/3)</f>
        <v>59.114294057508424</v>
      </c>
      <c r="AJ76">
        <f>ABS(100*(AD76-AD77)/(AVERAGE(AD76:AD77)))</f>
        <v>13.256184422602482</v>
      </c>
      <c r="AN76">
        <f>ABS(100*(AVERAGE(AE76:AE77)-6)/6)</f>
        <v>35.020138851412675</v>
      </c>
      <c r="AO76">
        <f>ABS(100*(AE76-AE77)/(AVERAGE(AE76:AE77)))</f>
        <v>1.2568698935556259</v>
      </c>
      <c r="AS76">
        <f>ABS(100*(AVERAGE(AF76:AF77)-3)/3)</f>
        <v>10.925983645316903</v>
      </c>
      <c r="AT76">
        <f>ABS(100*(AF76-AF77)/(AVERAGE(AF76:AF77)))</f>
        <v>7.9184811622682387</v>
      </c>
      <c r="AX76">
        <f>ABS(100*(AVERAGE(AG76:AG77)-0.3)/0.33)</f>
        <v>15.800863686142476</v>
      </c>
      <c r="AY76">
        <f>ABS(100*(AG76-AG77)/(AVERAGE(AG76:AG77)))</f>
        <v>1.7865847988537</v>
      </c>
      <c r="BC76" s="4">
        <f>AVERAGE(AD76:AD77)</f>
        <v>1.2265711782747473</v>
      </c>
      <c r="BD76" s="4">
        <f>AVERAGE(AE76:AE77)</f>
        <v>3.8987916689152398</v>
      </c>
      <c r="BE76" s="4">
        <f>AVERAGE(AF76:AF77)</f>
        <v>2.6722204906404929</v>
      </c>
      <c r="BF76" s="4">
        <f>AVERAGE(AG76:AG77)</f>
        <v>0.24785714983572982</v>
      </c>
    </row>
    <row r="77" spans="1:58" x14ac:dyDescent="0.35">
      <c r="A77">
        <v>65</v>
      </c>
      <c r="B77">
        <v>4</v>
      </c>
      <c r="C77" t="s">
        <v>66</v>
      </c>
      <c r="D77" t="s">
        <v>27</v>
      </c>
      <c r="E77" t="s">
        <v>28</v>
      </c>
      <c r="G77">
        <v>0.3</v>
      </c>
      <c r="H77">
        <v>0.3</v>
      </c>
      <c r="I77">
        <v>375</v>
      </c>
      <c r="J77">
        <v>1783</v>
      </c>
      <c r="L77">
        <v>1354</v>
      </c>
      <c r="M77">
        <v>0.76300000000000001</v>
      </c>
      <c r="N77">
        <v>3.298</v>
      </c>
      <c r="O77">
        <v>2.536</v>
      </c>
      <c r="Q77">
        <v>0.245</v>
      </c>
      <c r="R77">
        <v>1</v>
      </c>
      <c r="S77">
        <v>0</v>
      </c>
      <c r="T77">
        <v>0</v>
      </c>
      <c r="V77">
        <v>0</v>
      </c>
      <c r="Y77" s="1">
        <v>44074</v>
      </c>
      <c r="Z77" s="2">
        <v>0.96751157407407407</v>
      </c>
      <c r="AB77">
        <v>1</v>
      </c>
      <c r="AD77" s="4">
        <f t="shared" ref="AD77:AD125" si="8">((I77*$E$9)+$E$10)*1000/G77</f>
        <v>1.1452729095414529</v>
      </c>
      <c r="AE77" s="4">
        <f t="shared" si="1"/>
        <v>3.9232930382647653</v>
      </c>
      <c r="AF77" s="4">
        <f t="shared" si="2"/>
        <v>2.7780201287233126</v>
      </c>
      <c r="AG77" s="4">
        <f t="shared" si="3"/>
        <v>0.24564306075481121</v>
      </c>
    </row>
    <row r="78" spans="1:58" x14ac:dyDescent="0.35">
      <c r="A78">
        <v>66</v>
      </c>
      <c r="B78">
        <v>2</v>
      </c>
      <c r="D78" t="s">
        <v>29</v>
      </c>
      <c r="Y78" s="1">
        <v>44074</v>
      </c>
      <c r="Z78" s="2">
        <v>0.9717824074074074</v>
      </c>
      <c r="AB78">
        <v>1</v>
      </c>
      <c r="AD78" s="4" t="e">
        <f t="shared" si="8"/>
        <v>#DIV/0!</v>
      </c>
      <c r="AE78" s="4" t="e">
        <f t="shared" ref="AE78:AE125" si="9">((J78*$G$9)+$G$10)*1000/H78</f>
        <v>#DIV/0!</v>
      </c>
      <c r="AF78" s="4" t="e">
        <f t="shared" ref="AF78:AF125" si="10">AE78-AD78</f>
        <v>#DIV/0!</v>
      </c>
      <c r="AG78" s="4" t="e">
        <f t="shared" ref="AG78:AG125" si="11">((L78*$I$9)+$I$10)*1000/H78</f>
        <v>#DIV/0!</v>
      </c>
      <c r="BC78" s="4"/>
      <c r="BD78" s="4"/>
      <c r="BE78" s="4"/>
      <c r="BF78" s="4"/>
    </row>
    <row r="79" spans="1:58" x14ac:dyDescent="0.35">
      <c r="A79">
        <v>67</v>
      </c>
      <c r="B79">
        <v>21</v>
      </c>
      <c r="C79" t="s">
        <v>77</v>
      </c>
      <c r="D79" t="s">
        <v>27</v>
      </c>
      <c r="E79" t="s">
        <v>28</v>
      </c>
      <c r="G79">
        <v>0.3</v>
      </c>
      <c r="H79">
        <v>0.3</v>
      </c>
      <c r="I79">
        <v>589</v>
      </c>
      <c r="J79">
        <v>2838</v>
      </c>
      <c r="L79">
        <v>976</v>
      </c>
      <c r="M79">
        <v>1.198</v>
      </c>
      <c r="N79">
        <v>5.242</v>
      </c>
      <c r="O79">
        <v>4.0439999999999996</v>
      </c>
      <c r="Q79">
        <v>0.17</v>
      </c>
      <c r="R79">
        <v>1</v>
      </c>
      <c r="S79">
        <v>0</v>
      </c>
      <c r="T79">
        <v>0</v>
      </c>
      <c r="V79">
        <v>0</v>
      </c>
      <c r="Y79" s="1">
        <v>44074</v>
      </c>
      <c r="Z79" s="2">
        <v>0.98237268518518517</v>
      </c>
      <c r="AB79">
        <v>1</v>
      </c>
      <c r="AD79" s="4">
        <f t="shared" si="8"/>
        <v>1.8553883997016571</v>
      </c>
      <c r="AE79" s="4">
        <f t="shared" si="9"/>
        <v>6.6442345818172877</v>
      </c>
      <c r="AF79" s="4">
        <f t="shared" si="10"/>
        <v>4.7888461821156305</v>
      </c>
      <c r="AG79" s="4">
        <f t="shared" si="11"/>
        <v>0.14718121692101979</v>
      </c>
    </row>
    <row r="80" spans="1:58" x14ac:dyDescent="0.35">
      <c r="A80">
        <v>68</v>
      </c>
      <c r="B80">
        <v>21</v>
      </c>
      <c r="C80" t="s">
        <v>77</v>
      </c>
      <c r="D80" t="s">
        <v>27</v>
      </c>
      <c r="E80" t="s">
        <v>28</v>
      </c>
      <c r="G80">
        <v>0.3</v>
      </c>
      <c r="H80">
        <v>0.3</v>
      </c>
      <c r="I80">
        <v>1025</v>
      </c>
      <c r="J80">
        <v>2900</v>
      </c>
      <c r="L80">
        <v>1013</v>
      </c>
      <c r="M80">
        <v>2.0409999999999999</v>
      </c>
      <c r="N80">
        <v>5.3540000000000001</v>
      </c>
      <c r="O80">
        <v>3.3130000000000002</v>
      </c>
      <c r="Q80">
        <v>0.17699999999999999</v>
      </c>
      <c r="R80">
        <v>1</v>
      </c>
      <c r="S80">
        <v>0</v>
      </c>
      <c r="T80">
        <v>0</v>
      </c>
      <c r="V80">
        <v>0</v>
      </c>
      <c r="Y80" s="1">
        <v>44074</v>
      </c>
      <c r="Z80" s="2">
        <v>0.98802083333333324</v>
      </c>
      <c r="AB80">
        <v>1</v>
      </c>
      <c r="AD80" s="4">
        <f t="shared" si="8"/>
        <v>3.3021657534859989</v>
      </c>
      <c r="AE80" s="4">
        <f t="shared" si="9"/>
        <v>6.8041382554668202</v>
      </c>
      <c r="AF80" s="4">
        <f t="shared" si="10"/>
        <v>3.5019725019808212</v>
      </c>
      <c r="AG80" s="4">
        <f t="shared" si="11"/>
        <v>0.15681901644972426</v>
      </c>
      <c r="AJ80">
        <f>ABS(100*(AD80-AD81)/(AVERAGE(AD80:AD81)))</f>
        <v>0.80715234460007768</v>
      </c>
      <c r="AO80">
        <f>ABS(100*(AE80-AE81)/(AVERAGE(AE80:AE81)))</f>
        <v>1.0669951506921382</v>
      </c>
      <c r="AT80">
        <f>ABS(100*(AF80-AF81)/(AVERAGE(AF80:AF81)))</f>
        <v>1.3126292627533862</v>
      </c>
      <c r="AY80">
        <f>ABS(100*(AG80-AG81)/(AVERAGE(AG80:AG81)))</f>
        <v>8.4843175625252467</v>
      </c>
      <c r="BC80" s="4">
        <f>AVERAGE(AD80:AD81)</f>
        <v>3.2888925667540327</v>
      </c>
      <c r="BD80" s="4">
        <f>AVERAGE(AE80:AE81)</f>
        <v>6.7680309743201512</v>
      </c>
      <c r="BE80" s="4">
        <f>AVERAGE(AF80:AF81)</f>
        <v>3.4791384075661185</v>
      </c>
      <c r="BF80" s="4">
        <f>AVERAGE(AG80:AG81)</f>
        <v>0.15043723027531186</v>
      </c>
    </row>
    <row r="81" spans="1:58" x14ac:dyDescent="0.35">
      <c r="A81">
        <v>69</v>
      </c>
      <c r="B81">
        <v>21</v>
      </c>
      <c r="C81" t="s">
        <v>77</v>
      </c>
      <c r="D81" t="s">
        <v>27</v>
      </c>
      <c r="E81" t="s">
        <v>28</v>
      </c>
      <c r="G81">
        <v>0.3</v>
      </c>
      <c r="H81">
        <v>0.3</v>
      </c>
      <c r="I81">
        <v>1017</v>
      </c>
      <c r="J81">
        <v>2872</v>
      </c>
      <c r="L81">
        <v>964</v>
      </c>
      <c r="M81">
        <v>2.0270000000000001</v>
      </c>
      <c r="N81">
        <v>5.3029999999999999</v>
      </c>
      <c r="O81">
        <v>3.2759999999999998</v>
      </c>
      <c r="Q81">
        <v>0.16700000000000001</v>
      </c>
      <c r="R81">
        <v>1</v>
      </c>
      <c r="S81">
        <v>0</v>
      </c>
      <c r="T81">
        <v>0</v>
      </c>
      <c r="V81">
        <v>0</v>
      </c>
      <c r="Y81" s="1">
        <v>44074</v>
      </c>
      <c r="Z81" s="2">
        <v>0.99406250000000007</v>
      </c>
      <c r="AB81">
        <v>1</v>
      </c>
      <c r="AD81" s="4">
        <f t="shared" si="8"/>
        <v>3.2756193800220661</v>
      </c>
      <c r="AE81" s="4">
        <f t="shared" si="9"/>
        <v>6.7319236931734823</v>
      </c>
      <c r="AF81" s="4">
        <f t="shared" si="10"/>
        <v>3.4563043131514162</v>
      </c>
      <c r="AG81" s="4">
        <f t="shared" si="11"/>
        <v>0.14405544410089943</v>
      </c>
    </row>
    <row r="82" spans="1:58" x14ac:dyDescent="0.35">
      <c r="A82">
        <v>70</v>
      </c>
      <c r="B82">
        <v>22</v>
      </c>
      <c r="C82" t="s">
        <v>78</v>
      </c>
      <c r="D82" t="s">
        <v>27</v>
      </c>
      <c r="E82" t="s">
        <v>28</v>
      </c>
      <c r="G82">
        <v>0.3</v>
      </c>
      <c r="H82">
        <v>0.3</v>
      </c>
      <c r="I82">
        <v>1476</v>
      </c>
      <c r="J82">
        <v>2355</v>
      </c>
      <c r="L82">
        <v>807</v>
      </c>
      <c r="M82">
        <v>2.8639999999999999</v>
      </c>
      <c r="N82">
        <v>4.3529999999999998</v>
      </c>
      <c r="O82">
        <v>1.4890000000000001</v>
      </c>
      <c r="Q82">
        <v>0.13800000000000001</v>
      </c>
      <c r="R82">
        <v>1</v>
      </c>
      <c r="S82">
        <v>0</v>
      </c>
      <c r="T82">
        <v>0</v>
      </c>
      <c r="V82">
        <v>0</v>
      </c>
      <c r="Y82" s="1">
        <v>44075</v>
      </c>
      <c r="Z82" s="2">
        <v>4.6412037037037038E-3</v>
      </c>
      <c r="AB82">
        <v>1</v>
      </c>
      <c r="AD82" s="4">
        <f t="shared" si="8"/>
        <v>4.7987175575152143</v>
      </c>
      <c r="AE82" s="4">
        <f t="shared" si="9"/>
        <v>5.3985333822572228</v>
      </c>
      <c r="AF82" s="4">
        <f t="shared" si="10"/>
        <v>0.59981582474200845</v>
      </c>
      <c r="AG82" s="4">
        <f t="shared" si="11"/>
        <v>0.10315991637099134</v>
      </c>
    </row>
    <row r="83" spans="1:58" x14ac:dyDescent="0.35">
      <c r="A83">
        <v>71</v>
      </c>
      <c r="B83">
        <v>22</v>
      </c>
      <c r="C83" t="s">
        <v>78</v>
      </c>
      <c r="D83" t="s">
        <v>27</v>
      </c>
      <c r="E83" t="s">
        <v>28</v>
      </c>
      <c r="G83">
        <v>0.3</v>
      </c>
      <c r="H83">
        <v>0.3</v>
      </c>
      <c r="I83">
        <v>1820</v>
      </c>
      <c r="J83">
        <v>2351</v>
      </c>
      <c r="L83">
        <v>735</v>
      </c>
      <c r="M83">
        <v>3.49</v>
      </c>
      <c r="N83">
        <v>4.3449999999999998</v>
      </c>
      <c r="O83">
        <v>0.85499999999999998</v>
      </c>
      <c r="Q83">
        <v>0.126</v>
      </c>
      <c r="R83">
        <v>1</v>
      </c>
      <c r="S83">
        <v>0</v>
      </c>
      <c r="T83">
        <v>0</v>
      </c>
      <c r="V83">
        <v>0</v>
      </c>
      <c r="Y83" s="1">
        <v>44075</v>
      </c>
      <c r="Z83" s="2">
        <v>1.0150462962962964E-2</v>
      </c>
      <c r="AB83">
        <v>1</v>
      </c>
      <c r="AD83" s="4">
        <f t="shared" si="8"/>
        <v>5.9402116164643273</v>
      </c>
      <c r="AE83" s="4">
        <f t="shared" si="9"/>
        <v>5.388217016215318</v>
      </c>
      <c r="AF83" s="4">
        <f t="shared" si="10"/>
        <v>-0.55199460024900926</v>
      </c>
      <c r="AG83" s="4">
        <f t="shared" si="11"/>
        <v>8.4405279450269169E-2</v>
      </c>
      <c r="AJ83">
        <f>ABS(100*(AD83-AD84)/(AVERAGE(AD83:AD84)))</f>
        <v>0.94515919889626487</v>
      </c>
      <c r="AO83">
        <f>ABS(100*(AE83-AE84)/(AVERAGE(AE83:AE84)))</f>
        <v>1.0475233387984717</v>
      </c>
      <c r="AT83">
        <f>ABS(100*(AF83-AF84)/(AVERAGE(AF83:AF84)))</f>
        <v>5.961429259071218E-2</v>
      </c>
      <c r="AY83">
        <f>ABS(100*(AG83-AG84)/(AVERAGE(AG83:AG84)))</f>
        <v>14.590765998672714</v>
      </c>
      <c r="BC83" s="4">
        <f>AVERAGE(AD83:AD84)</f>
        <v>5.9684171382697562</v>
      </c>
      <c r="BD83" s="4">
        <f>AVERAGE(AE83:AE84)</f>
        <v>5.4165870228305577</v>
      </c>
      <c r="BE83" s="4">
        <f>AVERAGE(AF83:AF84)</f>
        <v>-0.55183011543919847</v>
      </c>
      <c r="BF83" s="4">
        <f>AVERAGE(AG83:AG84)</f>
        <v>9.104754669302495E-2</v>
      </c>
    </row>
    <row r="84" spans="1:58" x14ac:dyDescent="0.35">
      <c r="A84">
        <v>72</v>
      </c>
      <c r="B84">
        <v>22</v>
      </c>
      <c r="C84" t="s">
        <v>78</v>
      </c>
      <c r="D84" t="s">
        <v>27</v>
      </c>
      <c r="E84" t="s">
        <v>28</v>
      </c>
      <c r="G84">
        <v>0.3</v>
      </c>
      <c r="H84">
        <v>0.3</v>
      </c>
      <c r="I84">
        <v>1837</v>
      </c>
      <c r="J84">
        <v>2373</v>
      </c>
      <c r="L84">
        <v>786</v>
      </c>
      <c r="M84">
        <v>3.5209999999999999</v>
      </c>
      <c r="N84">
        <v>4.3849999999999998</v>
      </c>
      <c r="O84">
        <v>0.86399999999999999</v>
      </c>
      <c r="Q84">
        <v>0.13400000000000001</v>
      </c>
      <c r="R84">
        <v>1</v>
      </c>
      <c r="S84">
        <v>0</v>
      </c>
      <c r="T84">
        <v>0</v>
      </c>
      <c r="V84">
        <v>0</v>
      </c>
      <c r="Y84" s="1">
        <v>44075</v>
      </c>
      <c r="Z84" s="2">
        <v>1.6122685185185184E-2</v>
      </c>
      <c r="AB84">
        <v>1</v>
      </c>
      <c r="AD84" s="4">
        <f t="shared" si="8"/>
        <v>5.9966226600751851</v>
      </c>
      <c r="AE84" s="4">
        <f t="shared" si="9"/>
        <v>5.4449570294457974</v>
      </c>
      <c r="AF84" s="4">
        <f t="shared" si="10"/>
        <v>-0.55166563062938767</v>
      </c>
      <c r="AG84" s="4">
        <f t="shared" si="11"/>
        <v>9.7689813935780717E-2</v>
      </c>
    </row>
    <row r="85" spans="1:58" x14ac:dyDescent="0.35">
      <c r="A85">
        <v>73</v>
      </c>
      <c r="B85">
        <v>23</v>
      </c>
      <c r="C85" t="s">
        <v>79</v>
      </c>
      <c r="D85" t="s">
        <v>27</v>
      </c>
      <c r="E85" t="s">
        <v>28</v>
      </c>
      <c r="G85">
        <v>0.3</v>
      </c>
      <c r="H85">
        <v>0.3</v>
      </c>
      <c r="I85">
        <v>1514</v>
      </c>
      <c r="J85">
        <v>2568</v>
      </c>
      <c r="L85">
        <v>1365</v>
      </c>
      <c r="M85">
        <v>2.9319999999999999</v>
      </c>
      <c r="N85">
        <v>4.7439999999999998</v>
      </c>
      <c r="O85">
        <v>1.8120000000000001</v>
      </c>
      <c r="Q85">
        <v>0.247</v>
      </c>
      <c r="R85">
        <v>1</v>
      </c>
      <c r="S85">
        <v>0</v>
      </c>
      <c r="T85">
        <v>0</v>
      </c>
      <c r="V85">
        <v>0</v>
      </c>
      <c r="Y85" s="1">
        <v>44075</v>
      </c>
      <c r="Z85" s="2">
        <v>2.6863425925925926E-2</v>
      </c>
      <c r="AB85">
        <v>1</v>
      </c>
      <c r="AD85" s="4">
        <f t="shared" si="8"/>
        <v>4.9248128314688957</v>
      </c>
      <c r="AE85" s="4">
        <f t="shared" si="9"/>
        <v>5.94787987398868</v>
      </c>
      <c r="AF85" s="4">
        <f t="shared" si="10"/>
        <v>1.0230670425197843</v>
      </c>
      <c r="AG85" s="4">
        <f t="shared" si="11"/>
        <v>0.24850835250658826</v>
      </c>
    </row>
    <row r="86" spans="1:58" x14ac:dyDescent="0.35">
      <c r="A86">
        <v>74</v>
      </c>
      <c r="B86">
        <v>23</v>
      </c>
      <c r="C86" t="s">
        <v>79</v>
      </c>
      <c r="D86" t="s">
        <v>27</v>
      </c>
      <c r="E86" t="s">
        <v>28</v>
      </c>
      <c r="G86">
        <v>0.3</v>
      </c>
      <c r="H86">
        <v>0.3</v>
      </c>
      <c r="I86">
        <v>1300</v>
      </c>
      <c r="J86">
        <v>2571</v>
      </c>
      <c r="L86">
        <v>1354</v>
      </c>
      <c r="M86">
        <v>2.5430000000000001</v>
      </c>
      <c r="N86">
        <v>4.7510000000000003</v>
      </c>
      <c r="O86">
        <v>2.2080000000000002</v>
      </c>
      <c r="Q86">
        <v>0.245</v>
      </c>
      <c r="R86">
        <v>1</v>
      </c>
      <c r="S86">
        <v>0</v>
      </c>
      <c r="T86">
        <v>0</v>
      </c>
      <c r="V86">
        <v>0</v>
      </c>
      <c r="Y86" s="1">
        <v>44075</v>
      </c>
      <c r="Z86" s="2">
        <v>3.24537037037037E-2</v>
      </c>
      <c r="AB86">
        <v>1</v>
      </c>
      <c r="AD86" s="4">
        <f t="shared" si="8"/>
        <v>4.2146973413086908</v>
      </c>
      <c r="AE86" s="4">
        <f t="shared" si="9"/>
        <v>5.9556171485201084</v>
      </c>
      <c r="AF86" s="4">
        <f t="shared" si="10"/>
        <v>1.7409198072114176</v>
      </c>
      <c r="AG86" s="4">
        <f t="shared" si="11"/>
        <v>0.24564306075481121</v>
      </c>
      <c r="AJ86">
        <f>ABS(100*(AD86-AD87)/(AVERAGE(AD86:AD87)))</f>
        <v>4.0156165971734801</v>
      </c>
      <c r="AO86">
        <f>ABS(100*(AE86-AE87)/(AVERAGE(AE86:AE87)))</f>
        <v>0.6474749703610394</v>
      </c>
      <c r="AT86">
        <f>ABS(100*(AF86-AF87)/(AVERAGE(AF86:AF87)))</f>
        <v>11.100202972388042</v>
      </c>
      <c r="AY86">
        <f>ABS(100*(AG86-AG87)/(AVERAGE(AG86:AG87)))</f>
        <v>3.6437983548413766</v>
      </c>
      <c r="BC86" s="4">
        <f>AVERAGE(AD86:AD87)</f>
        <v>4.1317399242339015</v>
      </c>
      <c r="BD86" s="4">
        <f>AVERAGE(AE86:AE87)</f>
        <v>5.9749603348486815</v>
      </c>
      <c r="BE86" s="4">
        <f>AVERAGE(AF86:AF87)</f>
        <v>1.84322041061478</v>
      </c>
      <c r="BF86" s="4">
        <f>AVERAGE(AG86:AG87)</f>
        <v>0.25020147945082011</v>
      </c>
    </row>
    <row r="87" spans="1:58" x14ac:dyDescent="0.35">
      <c r="A87">
        <v>75</v>
      </c>
      <c r="B87">
        <v>23</v>
      </c>
      <c r="C87" t="s">
        <v>79</v>
      </c>
      <c r="D87" t="s">
        <v>27</v>
      </c>
      <c r="E87" t="s">
        <v>28</v>
      </c>
      <c r="G87">
        <v>0.3</v>
      </c>
      <c r="H87">
        <v>0.3</v>
      </c>
      <c r="I87">
        <v>1250</v>
      </c>
      <c r="J87">
        <v>2586</v>
      </c>
      <c r="L87">
        <v>1389</v>
      </c>
      <c r="M87">
        <v>2.452</v>
      </c>
      <c r="N87">
        <v>4.7770000000000001</v>
      </c>
      <c r="O87">
        <v>2.3250000000000002</v>
      </c>
      <c r="Q87">
        <v>0.252</v>
      </c>
      <c r="R87">
        <v>1</v>
      </c>
      <c r="S87">
        <v>0</v>
      </c>
      <c r="T87">
        <v>0</v>
      </c>
      <c r="V87">
        <v>0</v>
      </c>
      <c r="Y87" s="1">
        <v>44075</v>
      </c>
      <c r="Z87" s="2">
        <v>3.8460648148148147E-2</v>
      </c>
      <c r="AB87">
        <v>1</v>
      </c>
      <c r="AD87" s="4">
        <f t="shared" si="8"/>
        <v>4.0487825071591113</v>
      </c>
      <c r="AE87" s="4">
        <f t="shared" si="9"/>
        <v>5.9943035211772537</v>
      </c>
      <c r="AF87" s="4">
        <f t="shared" si="10"/>
        <v>1.9455210140181425</v>
      </c>
      <c r="AG87" s="4">
        <f t="shared" si="11"/>
        <v>0.25475989814682898</v>
      </c>
    </row>
    <row r="88" spans="1:58" x14ac:dyDescent="0.35">
      <c r="A88">
        <v>76</v>
      </c>
      <c r="B88">
        <v>24</v>
      </c>
      <c r="C88" t="s">
        <v>80</v>
      </c>
      <c r="D88" t="s">
        <v>27</v>
      </c>
      <c r="E88" t="s">
        <v>28</v>
      </c>
      <c r="G88">
        <v>0.3</v>
      </c>
      <c r="H88">
        <v>0.3</v>
      </c>
      <c r="I88">
        <v>1396</v>
      </c>
      <c r="J88">
        <v>2777</v>
      </c>
      <c r="L88">
        <v>1118</v>
      </c>
      <c r="M88">
        <v>2.7170000000000001</v>
      </c>
      <c r="N88">
        <v>5.13</v>
      </c>
      <c r="O88">
        <v>2.4119999999999999</v>
      </c>
      <c r="Q88">
        <v>0.19800000000000001</v>
      </c>
      <c r="R88">
        <v>1</v>
      </c>
      <c r="S88">
        <v>0</v>
      </c>
      <c r="T88">
        <v>0</v>
      </c>
      <c r="V88">
        <v>0</v>
      </c>
      <c r="Y88" s="1">
        <v>44075</v>
      </c>
      <c r="Z88" s="2">
        <v>4.9178240740740738E-2</v>
      </c>
      <c r="AB88">
        <v>1</v>
      </c>
      <c r="AD88" s="4">
        <f t="shared" si="8"/>
        <v>4.5332538228758859</v>
      </c>
      <c r="AE88" s="4">
        <f t="shared" si="9"/>
        <v>6.4869099996782325</v>
      </c>
      <c r="AF88" s="4">
        <f t="shared" si="10"/>
        <v>1.9536561768023466</v>
      </c>
      <c r="AG88" s="4">
        <f t="shared" si="11"/>
        <v>0.1841695286257774</v>
      </c>
    </row>
    <row r="89" spans="1:58" x14ac:dyDescent="0.35">
      <c r="A89">
        <v>77</v>
      </c>
      <c r="B89">
        <v>24</v>
      </c>
      <c r="C89" t="s">
        <v>80</v>
      </c>
      <c r="D89" t="s">
        <v>27</v>
      </c>
      <c r="E89" t="s">
        <v>28</v>
      </c>
      <c r="G89">
        <v>0.3</v>
      </c>
      <c r="H89">
        <v>0.3</v>
      </c>
      <c r="I89">
        <v>1516</v>
      </c>
      <c r="J89">
        <v>2813</v>
      </c>
      <c r="L89">
        <v>1087</v>
      </c>
      <c r="M89">
        <v>2.9350000000000001</v>
      </c>
      <c r="N89">
        <v>5.1959999999999997</v>
      </c>
      <c r="O89">
        <v>2.2610000000000001</v>
      </c>
      <c r="Q89">
        <v>0.192</v>
      </c>
      <c r="R89">
        <v>1</v>
      </c>
      <c r="S89">
        <v>0</v>
      </c>
      <c r="T89">
        <v>0</v>
      </c>
      <c r="V89">
        <v>0</v>
      </c>
      <c r="Y89" s="1">
        <v>44075</v>
      </c>
      <c r="Z89" s="2">
        <v>5.4722222222222228E-2</v>
      </c>
      <c r="AB89">
        <v>1</v>
      </c>
      <c r="AD89" s="4">
        <f t="shared" si="8"/>
        <v>4.931449424834879</v>
      </c>
      <c r="AE89" s="4">
        <f t="shared" si="9"/>
        <v>6.5797572940553808</v>
      </c>
      <c r="AF89" s="4">
        <f t="shared" si="10"/>
        <v>1.6483078692205018</v>
      </c>
      <c r="AG89" s="4">
        <f t="shared" si="11"/>
        <v>0.17609461550713318</v>
      </c>
      <c r="AJ89">
        <f>ABS(100*(AD89-AD90)/(AVERAGE(AD89:AD90)))</f>
        <v>3.3087629181359763</v>
      </c>
      <c r="AO89">
        <f>ABS(100*(AE89-AE90)/(AVERAGE(AE89:AE90)))</f>
        <v>1.1828758049568808</v>
      </c>
      <c r="AT89">
        <f>ABS(100*(AF89-AF90)/(AVERAGE(AF89:AF90)))</f>
        <v>15.935894656365514</v>
      </c>
      <c r="AY89">
        <f>ABS(100*(AG89-AG90)/(AVERAGE(AG89:AG90)))</f>
        <v>0.29628043402919868</v>
      </c>
      <c r="BC89" s="4">
        <f>AVERAGE(AD89:AD90)</f>
        <v>5.0144068419096692</v>
      </c>
      <c r="BD89" s="4">
        <f>AVERAGE(AE89:AE90)</f>
        <v>6.5410709213982354</v>
      </c>
      <c r="BE89" s="4">
        <f>AVERAGE(AF89:AF90)</f>
        <v>1.5266640794885666</v>
      </c>
      <c r="BF89" s="4">
        <f>AVERAGE(AG89:AG90)</f>
        <v>0.17583413443878981</v>
      </c>
    </row>
    <row r="90" spans="1:58" x14ac:dyDescent="0.35">
      <c r="A90">
        <v>78</v>
      </c>
      <c r="B90">
        <v>24</v>
      </c>
      <c r="C90" t="s">
        <v>80</v>
      </c>
      <c r="D90" t="s">
        <v>27</v>
      </c>
      <c r="E90" t="s">
        <v>28</v>
      </c>
      <c r="G90">
        <v>0.3</v>
      </c>
      <c r="H90">
        <v>0.3</v>
      </c>
      <c r="I90">
        <v>1566</v>
      </c>
      <c r="J90">
        <v>2783</v>
      </c>
      <c r="L90">
        <v>1085</v>
      </c>
      <c r="M90">
        <v>3.0259999999999998</v>
      </c>
      <c r="N90">
        <v>5.1390000000000002</v>
      </c>
      <c r="O90">
        <v>2.113</v>
      </c>
      <c r="Q90">
        <v>0.192</v>
      </c>
      <c r="R90">
        <v>1</v>
      </c>
      <c r="S90">
        <v>0</v>
      </c>
      <c r="T90">
        <v>0</v>
      </c>
      <c r="V90">
        <v>0</v>
      </c>
      <c r="Y90" s="1">
        <v>44075</v>
      </c>
      <c r="Z90" s="2">
        <v>6.0740740740740741E-2</v>
      </c>
      <c r="AB90">
        <v>1</v>
      </c>
      <c r="AD90" s="4">
        <f t="shared" si="8"/>
        <v>5.0973642589844594</v>
      </c>
      <c r="AE90" s="4">
        <f t="shared" si="9"/>
        <v>6.502384548741091</v>
      </c>
      <c r="AF90" s="4">
        <f t="shared" si="10"/>
        <v>1.4050202897566315</v>
      </c>
      <c r="AG90" s="4">
        <f t="shared" si="11"/>
        <v>0.17557365337044645</v>
      </c>
    </row>
    <row r="91" spans="1:58" x14ac:dyDescent="0.35">
      <c r="A91">
        <v>79</v>
      </c>
      <c r="B91">
        <v>25</v>
      </c>
      <c r="C91" t="s">
        <v>81</v>
      </c>
      <c r="D91" t="s">
        <v>27</v>
      </c>
      <c r="E91" t="s">
        <v>28</v>
      </c>
      <c r="G91">
        <v>0.3</v>
      </c>
      <c r="H91">
        <v>0.3</v>
      </c>
      <c r="I91">
        <v>1260</v>
      </c>
      <c r="J91">
        <v>2634</v>
      </c>
      <c r="L91">
        <v>800</v>
      </c>
      <c r="M91">
        <v>2.4700000000000002</v>
      </c>
      <c r="N91">
        <v>4.8659999999999997</v>
      </c>
      <c r="O91">
        <v>2.3959999999999999</v>
      </c>
      <c r="Q91">
        <v>0.13700000000000001</v>
      </c>
      <c r="R91">
        <v>1</v>
      </c>
      <c r="S91">
        <v>0</v>
      </c>
      <c r="T91">
        <v>0</v>
      </c>
      <c r="V91">
        <v>0</v>
      </c>
      <c r="Y91" s="1">
        <v>44075</v>
      </c>
      <c r="Z91" s="2">
        <v>7.1469907407407399E-2</v>
      </c>
      <c r="AB91">
        <v>1</v>
      </c>
      <c r="AD91" s="4">
        <f t="shared" si="8"/>
        <v>4.081965473989027</v>
      </c>
      <c r="AE91" s="4">
        <f t="shared" si="9"/>
        <v>6.1180999136801173</v>
      </c>
      <c r="AF91" s="4">
        <f t="shared" si="10"/>
        <v>2.0361344396910903</v>
      </c>
      <c r="AG91" s="4">
        <f t="shared" si="11"/>
        <v>0.10133654889258777</v>
      </c>
    </row>
    <row r="92" spans="1:58" x14ac:dyDescent="0.35">
      <c r="A92">
        <v>80</v>
      </c>
      <c r="B92">
        <v>25</v>
      </c>
      <c r="C92" t="s">
        <v>81</v>
      </c>
      <c r="D92" t="s">
        <v>27</v>
      </c>
      <c r="E92" t="s">
        <v>28</v>
      </c>
      <c r="G92">
        <v>0.3</v>
      </c>
      <c r="H92">
        <v>0.3</v>
      </c>
      <c r="I92">
        <v>1115</v>
      </c>
      <c r="J92">
        <v>2687</v>
      </c>
      <c r="L92">
        <v>827</v>
      </c>
      <c r="M92">
        <v>2.2050000000000001</v>
      </c>
      <c r="N92">
        <v>4.9630000000000001</v>
      </c>
      <c r="O92">
        <v>2.758</v>
      </c>
      <c r="Q92">
        <v>0.14099999999999999</v>
      </c>
      <c r="R92">
        <v>1</v>
      </c>
      <c r="S92">
        <v>0</v>
      </c>
      <c r="T92">
        <v>0</v>
      </c>
      <c r="V92">
        <v>0</v>
      </c>
      <c r="Y92" s="1">
        <v>44075</v>
      </c>
      <c r="Z92" s="2">
        <v>7.7106481481481484E-2</v>
      </c>
      <c r="AB92">
        <v>1</v>
      </c>
      <c r="AD92" s="4">
        <f t="shared" si="8"/>
        <v>3.6008124549552432</v>
      </c>
      <c r="AE92" s="4">
        <f t="shared" si="9"/>
        <v>6.2547917637353629</v>
      </c>
      <c r="AF92" s="4">
        <f t="shared" si="10"/>
        <v>2.6539793087801198</v>
      </c>
      <c r="AG92" s="4">
        <f t="shared" si="11"/>
        <v>0.10836953773785861</v>
      </c>
      <c r="AJ92">
        <f>ABS(100*(AD92-AD93)/(AVERAGE(AD92:AD93)))</f>
        <v>6.0770717468694917</v>
      </c>
      <c r="AO92">
        <f>ABS(100*(AE92-AE93)/(AVERAGE(AE92:AE93)))</f>
        <v>0.74497394937572814</v>
      </c>
      <c r="AT92">
        <f>ABS(100*(AF92-AF93)/(AVERAGE(AF92:AF93)))</f>
        <v>6.0632148887336657</v>
      </c>
      <c r="AY92">
        <f>ABS(100*(AG92-AG93)/(AVERAGE(AG92:AG93)))</f>
        <v>15.542586319946238</v>
      </c>
      <c r="BC92" s="4">
        <f>AVERAGE(AD92:AD93)</f>
        <v>3.4946269610995122</v>
      </c>
      <c r="BD92" s="4">
        <f>AVERAGE(AE92:AE93)</f>
        <v>6.2315799401410761</v>
      </c>
      <c r="BE92" s="4">
        <f>AVERAGE(AF92:AF93)</f>
        <v>2.7369529790415639</v>
      </c>
      <c r="BF92" s="4">
        <f>AVERAGE(AG92:AG93)</f>
        <v>0.1005551056875577</v>
      </c>
    </row>
    <row r="93" spans="1:58" x14ac:dyDescent="0.35">
      <c r="A93">
        <v>81</v>
      </c>
      <c r="B93">
        <v>25</v>
      </c>
      <c r="C93" t="s">
        <v>81</v>
      </c>
      <c r="D93" t="s">
        <v>27</v>
      </c>
      <c r="E93" t="s">
        <v>28</v>
      </c>
      <c r="G93">
        <v>0.3</v>
      </c>
      <c r="H93">
        <v>0.3</v>
      </c>
      <c r="I93">
        <v>1051</v>
      </c>
      <c r="J93">
        <v>2669</v>
      </c>
      <c r="L93">
        <v>767</v>
      </c>
      <c r="M93">
        <v>2.089</v>
      </c>
      <c r="N93">
        <v>4.931</v>
      </c>
      <c r="O93">
        <v>2.8420000000000001</v>
      </c>
      <c r="Q93">
        <v>0.13100000000000001</v>
      </c>
      <c r="R93">
        <v>1</v>
      </c>
      <c r="S93">
        <v>0</v>
      </c>
      <c r="T93">
        <v>0</v>
      </c>
      <c r="V93">
        <v>0</v>
      </c>
      <c r="Y93" s="1">
        <v>44075</v>
      </c>
      <c r="Z93" s="2">
        <v>8.3171296296296285E-2</v>
      </c>
      <c r="AB93">
        <v>1</v>
      </c>
      <c r="AD93" s="4">
        <f t="shared" si="8"/>
        <v>3.3884414672437808</v>
      </c>
      <c r="AE93" s="4">
        <f t="shared" si="9"/>
        <v>6.2083681165467883</v>
      </c>
      <c r="AF93" s="4">
        <f t="shared" si="10"/>
        <v>2.8199266493030075</v>
      </c>
      <c r="AG93" s="4">
        <f t="shared" si="11"/>
        <v>9.2740673637256785E-2</v>
      </c>
    </row>
    <row r="94" spans="1:58" x14ac:dyDescent="0.35">
      <c r="A94">
        <v>82</v>
      </c>
      <c r="B94">
        <v>26</v>
      </c>
      <c r="C94" t="s">
        <v>82</v>
      </c>
      <c r="D94" t="s">
        <v>27</v>
      </c>
      <c r="E94" t="s">
        <v>28</v>
      </c>
      <c r="G94">
        <v>0.3</v>
      </c>
      <c r="H94">
        <v>0.3</v>
      </c>
      <c r="I94">
        <v>1092</v>
      </c>
      <c r="J94">
        <v>1987</v>
      </c>
      <c r="L94">
        <v>434</v>
      </c>
      <c r="M94">
        <v>2.1629999999999998</v>
      </c>
      <c r="N94">
        <v>3.6749999999999998</v>
      </c>
      <c r="O94">
        <v>1.512</v>
      </c>
      <c r="Q94">
        <v>7.3999999999999996E-2</v>
      </c>
      <c r="R94">
        <v>1</v>
      </c>
      <c r="S94">
        <v>0</v>
      </c>
      <c r="T94">
        <v>0</v>
      </c>
      <c r="V94">
        <v>0</v>
      </c>
      <c r="Y94" s="1">
        <v>44075</v>
      </c>
      <c r="Z94" s="2">
        <v>9.3784722222222228E-2</v>
      </c>
      <c r="AB94">
        <v>1</v>
      </c>
      <c r="AD94" s="4">
        <f t="shared" si="8"/>
        <v>3.5244916312464358</v>
      </c>
      <c r="AE94" s="4">
        <f t="shared" si="9"/>
        <v>4.4494277064019352</v>
      </c>
      <c r="AF94" s="4">
        <f t="shared" si="10"/>
        <v>0.92493607515549936</v>
      </c>
      <c r="AG94" s="4">
        <f t="shared" si="11"/>
        <v>6.00047787891671E-3</v>
      </c>
    </row>
    <row r="95" spans="1:58" x14ac:dyDescent="0.35">
      <c r="A95">
        <v>83</v>
      </c>
      <c r="B95">
        <v>26</v>
      </c>
      <c r="C95" t="s">
        <v>82</v>
      </c>
      <c r="D95" t="s">
        <v>27</v>
      </c>
      <c r="E95" t="s">
        <v>28</v>
      </c>
      <c r="G95">
        <v>0.3</v>
      </c>
      <c r="H95">
        <v>0.3</v>
      </c>
      <c r="I95">
        <v>1117</v>
      </c>
      <c r="J95">
        <v>1988</v>
      </c>
      <c r="L95">
        <v>412</v>
      </c>
      <c r="M95">
        <v>2.2090000000000001</v>
      </c>
      <c r="N95">
        <v>3.6760000000000002</v>
      </c>
      <c r="O95">
        <v>1.4670000000000001</v>
      </c>
      <c r="Q95">
        <v>7.0000000000000007E-2</v>
      </c>
      <c r="R95">
        <v>1</v>
      </c>
      <c r="S95">
        <v>0</v>
      </c>
      <c r="T95">
        <v>0</v>
      </c>
      <c r="V95">
        <v>0</v>
      </c>
      <c r="Y95" s="1">
        <v>44075</v>
      </c>
      <c r="Z95" s="2">
        <v>9.9293981481481483E-2</v>
      </c>
      <c r="AB95">
        <v>1</v>
      </c>
      <c r="AD95" s="4">
        <f t="shared" si="8"/>
        <v>3.6074490483212269</v>
      </c>
      <c r="AE95" s="4">
        <f t="shared" si="9"/>
        <v>4.4520067979124116</v>
      </c>
      <c r="AF95" s="4">
        <f t="shared" si="10"/>
        <v>0.84455774959118468</v>
      </c>
      <c r="AG95" s="4">
        <f t="shared" si="11"/>
        <v>2.6989437536270849E-4</v>
      </c>
      <c r="AJ95">
        <f>ABS(100*(AD95-AD96)/(AVERAGE(AD95:AD96)))</f>
        <v>3.2575093962857813</v>
      </c>
      <c r="AO95">
        <f>ABS(100*(AE95-AE96)/(AVERAGE(AE95:AE96)))</f>
        <v>0.17394411441357654</v>
      </c>
      <c r="AT95">
        <f>ABS(100*(AF95-AF96)/(AVERAGE(AF95:AF96)))</f>
        <v>16.287132791518058</v>
      </c>
      <c r="AY95">
        <f>ABS(100*(AG95-AG96)/(AVERAGE(AG95:AG96)))</f>
        <v>65.098311128728923</v>
      </c>
      <c r="BC95" s="4">
        <f>AVERAGE(AD95:AD96)</f>
        <v>3.6671783886150759</v>
      </c>
      <c r="BD95" s="4">
        <f>AVERAGE(AE95:AE96)</f>
        <v>4.448138160646697</v>
      </c>
      <c r="BE95" s="4">
        <f>AVERAGE(AF95:AF96)</f>
        <v>0.78095977203162126</v>
      </c>
      <c r="BF95" s="4">
        <f>AVERAGE(AG95:AG96)</f>
        <v>4.0013490953438418E-4</v>
      </c>
    </row>
    <row r="96" spans="1:58" x14ac:dyDescent="0.35">
      <c r="A96">
        <v>84</v>
      </c>
      <c r="B96">
        <v>26</v>
      </c>
      <c r="C96" t="s">
        <v>82</v>
      </c>
      <c r="D96" t="s">
        <v>27</v>
      </c>
      <c r="E96" t="s">
        <v>28</v>
      </c>
      <c r="G96">
        <v>0.3</v>
      </c>
      <c r="H96">
        <v>0.3</v>
      </c>
      <c r="I96">
        <v>1153</v>
      </c>
      <c r="J96">
        <v>1985</v>
      </c>
      <c r="L96">
        <v>413</v>
      </c>
      <c r="M96">
        <v>2.274</v>
      </c>
      <c r="N96">
        <v>3.6709999999999998</v>
      </c>
      <c r="O96">
        <v>1.397</v>
      </c>
      <c r="Q96">
        <v>7.0999999999999994E-2</v>
      </c>
      <c r="R96">
        <v>1</v>
      </c>
      <c r="S96">
        <v>0</v>
      </c>
      <c r="T96">
        <v>0</v>
      </c>
      <c r="V96">
        <v>0</v>
      </c>
      <c r="Y96" s="1">
        <v>44075</v>
      </c>
      <c r="Z96" s="2">
        <v>0.10528935185185184</v>
      </c>
      <c r="AB96">
        <v>1</v>
      </c>
      <c r="AD96" s="4">
        <f t="shared" si="8"/>
        <v>3.7269077289089245</v>
      </c>
      <c r="AE96" s="4">
        <f t="shared" si="9"/>
        <v>4.4442695233809824</v>
      </c>
      <c r="AF96" s="4">
        <f t="shared" si="10"/>
        <v>0.71736179447205783</v>
      </c>
      <c r="AG96" s="4">
        <f t="shared" si="11"/>
        <v>5.3037544370605988E-4</v>
      </c>
    </row>
    <row r="97" spans="1:58" x14ac:dyDescent="0.35">
      <c r="A97">
        <v>85</v>
      </c>
      <c r="B97">
        <v>27</v>
      </c>
      <c r="C97" t="s">
        <v>83</v>
      </c>
      <c r="D97" t="s">
        <v>27</v>
      </c>
      <c r="E97" t="s">
        <v>28</v>
      </c>
      <c r="G97">
        <v>0.3</v>
      </c>
      <c r="H97">
        <v>0.3</v>
      </c>
      <c r="I97">
        <v>1037</v>
      </c>
      <c r="J97">
        <v>2159</v>
      </c>
      <c r="L97">
        <v>699</v>
      </c>
      <c r="M97">
        <v>2.0630000000000002</v>
      </c>
      <c r="N97">
        <v>3.9929999999999999</v>
      </c>
      <c r="O97">
        <v>1.93</v>
      </c>
      <c r="Q97">
        <v>0.11899999999999999</v>
      </c>
      <c r="R97">
        <v>1</v>
      </c>
      <c r="S97">
        <v>0</v>
      </c>
      <c r="T97">
        <v>0</v>
      </c>
      <c r="V97">
        <v>0</v>
      </c>
      <c r="Y97" s="1">
        <v>44075</v>
      </c>
      <c r="Z97" s="2">
        <v>0.1158912037037037</v>
      </c>
      <c r="AB97">
        <v>1</v>
      </c>
      <c r="AD97" s="4">
        <f t="shared" si="8"/>
        <v>3.3419853136818984</v>
      </c>
      <c r="AE97" s="4">
        <f t="shared" si="9"/>
        <v>4.8930314462038629</v>
      </c>
      <c r="AF97" s="4">
        <f t="shared" si="10"/>
        <v>1.5510461325219644</v>
      </c>
      <c r="AG97" s="4">
        <f t="shared" si="11"/>
        <v>7.5027960989908063E-2</v>
      </c>
    </row>
    <row r="98" spans="1:58" x14ac:dyDescent="0.35">
      <c r="A98">
        <v>86</v>
      </c>
      <c r="B98">
        <v>27</v>
      </c>
      <c r="C98" t="s">
        <v>83</v>
      </c>
      <c r="D98" t="s">
        <v>27</v>
      </c>
      <c r="E98" t="s">
        <v>28</v>
      </c>
      <c r="G98">
        <v>0.3</v>
      </c>
      <c r="H98">
        <v>0.3</v>
      </c>
      <c r="I98">
        <v>995</v>
      </c>
      <c r="J98">
        <v>2174</v>
      </c>
      <c r="L98">
        <v>667</v>
      </c>
      <c r="M98">
        <v>1.986</v>
      </c>
      <c r="N98">
        <v>4.0190000000000001</v>
      </c>
      <c r="O98">
        <v>2.0329999999999999</v>
      </c>
      <c r="Q98">
        <v>0.114</v>
      </c>
      <c r="R98">
        <v>1</v>
      </c>
      <c r="S98">
        <v>0</v>
      </c>
      <c r="T98">
        <v>0</v>
      </c>
      <c r="V98">
        <v>0</v>
      </c>
      <c r="Y98" s="1">
        <v>44075</v>
      </c>
      <c r="Z98" s="2">
        <v>0.12144675925925925</v>
      </c>
      <c r="AB98">
        <v>1</v>
      </c>
      <c r="AD98" s="4">
        <f t="shared" si="8"/>
        <v>3.20261685299625</v>
      </c>
      <c r="AE98" s="4">
        <f t="shared" si="9"/>
        <v>4.9317178188610082</v>
      </c>
      <c r="AF98" s="4">
        <f t="shared" si="10"/>
        <v>1.7291009658647583</v>
      </c>
      <c r="AG98" s="4">
        <f t="shared" si="11"/>
        <v>6.6692566802920433E-2</v>
      </c>
      <c r="AJ98">
        <f>ABS(100*(AD98-AD99)/(AVERAGE(AD98:AD99)))</f>
        <v>2.5179963500375129</v>
      </c>
      <c r="AO98">
        <f>ABS(100*(AE98-AE99)/(AVERAGE(AE98:AE99)))</f>
        <v>1.2472768631632467</v>
      </c>
      <c r="AT98">
        <f>ABS(100*(AF98-AF99)/(AVERAGE(AF98:AF99)))</f>
        <v>7.8637538375709806</v>
      </c>
      <c r="AY98">
        <f>ABS(100*(AG98-AG99)/(AVERAGE(AG98:AG99)))</f>
        <v>4.9516992559642414</v>
      </c>
      <c r="BC98" s="4">
        <f>AVERAGE(AD98:AD99)</f>
        <v>3.1627972928003509</v>
      </c>
      <c r="BD98" s="4">
        <f>AVERAGE(AE98:AE99)</f>
        <v>4.9626669169867244</v>
      </c>
      <c r="BE98" s="4">
        <f>AVERAGE(AF98:AF99)</f>
        <v>1.7998696241863734</v>
      </c>
      <c r="BF98" s="4">
        <f>AVERAGE(AG98:AG99)</f>
        <v>6.8385693747152296E-2</v>
      </c>
    </row>
    <row r="99" spans="1:58" x14ac:dyDescent="0.35">
      <c r="A99">
        <v>87</v>
      </c>
      <c r="B99">
        <v>27</v>
      </c>
      <c r="C99" t="s">
        <v>83</v>
      </c>
      <c r="D99" t="s">
        <v>27</v>
      </c>
      <c r="E99" t="s">
        <v>28</v>
      </c>
      <c r="G99">
        <v>0.3</v>
      </c>
      <c r="H99">
        <v>0.3</v>
      </c>
      <c r="I99">
        <v>971</v>
      </c>
      <c r="J99">
        <v>2198</v>
      </c>
      <c r="L99">
        <v>680</v>
      </c>
      <c r="M99">
        <v>1.944</v>
      </c>
      <c r="N99">
        <v>4.0640000000000001</v>
      </c>
      <c r="O99">
        <v>2.12</v>
      </c>
      <c r="Q99">
        <v>0.11600000000000001</v>
      </c>
      <c r="R99">
        <v>1</v>
      </c>
      <c r="S99">
        <v>0</v>
      </c>
      <c r="T99">
        <v>0</v>
      </c>
      <c r="V99">
        <v>0</v>
      </c>
      <c r="Y99" s="1">
        <v>44075</v>
      </c>
      <c r="Z99" s="2">
        <v>0.12741898148148148</v>
      </c>
      <c r="AB99">
        <v>1</v>
      </c>
      <c r="AD99" s="4">
        <f t="shared" si="8"/>
        <v>3.1229777326044519</v>
      </c>
      <c r="AE99" s="4">
        <f t="shared" si="9"/>
        <v>4.9936160151124405</v>
      </c>
      <c r="AF99" s="4">
        <f t="shared" si="10"/>
        <v>1.8706382825079886</v>
      </c>
      <c r="AG99" s="4">
        <f t="shared" si="11"/>
        <v>7.0078820691384158E-2</v>
      </c>
    </row>
    <row r="100" spans="1:58" x14ac:dyDescent="0.35">
      <c r="A100">
        <v>88</v>
      </c>
      <c r="B100">
        <v>28</v>
      </c>
      <c r="C100" t="s">
        <v>84</v>
      </c>
      <c r="D100" t="s">
        <v>27</v>
      </c>
      <c r="E100" t="s">
        <v>28</v>
      </c>
      <c r="G100">
        <v>0.3</v>
      </c>
      <c r="H100">
        <v>0.3</v>
      </c>
      <c r="I100">
        <v>927</v>
      </c>
      <c r="J100">
        <v>2008</v>
      </c>
      <c r="L100">
        <v>582</v>
      </c>
      <c r="M100">
        <v>1.8640000000000001</v>
      </c>
      <c r="N100">
        <v>3.714</v>
      </c>
      <c r="O100">
        <v>1.85</v>
      </c>
      <c r="Q100">
        <v>9.9000000000000005E-2</v>
      </c>
      <c r="R100">
        <v>1</v>
      </c>
      <c r="S100">
        <v>0</v>
      </c>
      <c r="T100">
        <v>0</v>
      </c>
      <c r="V100">
        <v>0</v>
      </c>
      <c r="Y100" s="1">
        <v>44075</v>
      </c>
      <c r="Z100" s="2">
        <v>0.1380787037037037</v>
      </c>
      <c r="AB100">
        <v>1</v>
      </c>
      <c r="AD100" s="4">
        <f t="shared" si="8"/>
        <v>2.976972678552821</v>
      </c>
      <c r="AE100" s="4">
        <f t="shared" si="9"/>
        <v>4.5035886281219382</v>
      </c>
      <c r="AF100" s="4">
        <f t="shared" si="10"/>
        <v>1.5266159495691172</v>
      </c>
      <c r="AG100" s="4">
        <f t="shared" si="11"/>
        <v>4.4551675993734524E-2</v>
      </c>
    </row>
    <row r="101" spans="1:58" x14ac:dyDescent="0.35">
      <c r="A101">
        <v>89</v>
      </c>
      <c r="B101">
        <v>28</v>
      </c>
      <c r="C101" t="s">
        <v>84</v>
      </c>
      <c r="D101" t="s">
        <v>27</v>
      </c>
      <c r="E101" t="s">
        <v>28</v>
      </c>
      <c r="G101">
        <v>0.3</v>
      </c>
      <c r="H101">
        <v>0.3</v>
      </c>
      <c r="I101">
        <v>864</v>
      </c>
      <c r="J101">
        <v>1992</v>
      </c>
      <c r="L101">
        <v>598</v>
      </c>
      <c r="M101">
        <v>1.748</v>
      </c>
      <c r="N101">
        <v>3.6840000000000002</v>
      </c>
      <c r="O101">
        <v>1.9359999999999999</v>
      </c>
      <c r="Q101">
        <v>0.10199999999999999</v>
      </c>
      <c r="R101">
        <v>1</v>
      </c>
      <c r="S101">
        <v>0</v>
      </c>
      <c r="T101">
        <v>0</v>
      </c>
      <c r="V101">
        <v>0</v>
      </c>
      <c r="Y101" s="1">
        <v>44075</v>
      </c>
      <c r="Z101" s="2">
        <v>0.14353009259259261</v>
      </c>
      <c r="AB101">
        <v>1</v>
      </c>
      <c r="AD101" s="4">
        <f t="shared" si="8"/>
        <v>2.7679199875243494</v>
      </c>
      <c r="AE101" s="4">
        <f t="shared" si="9"/>
        <v>4.4623231639543173</v>
      </c>
      <c r="AF101" s="4">
        <f t="shared" si="10"/>
        <v>1.6944031764299678</v>
      </c>
      <c r="AG101" s="4">
        <f t="shared" si="11"/>
        <v>4.8719373087228346E-2</v>
      </c>
      <c r="AJ101">
        <f>ABS(100*(AD101-AD102)/(AVERAGE(AD101:AD102)))</f>
        <v>2.6031227298257917</v>
      </c>
      <c r="AO101">
        <f>ABS(100*(AE101-AE102)/(AVERAGE(AE101:AE102)))</f>
        <v>0.17324098193263371</v>
      </c>
      <c r="AT101">
        <f>ABS(100*(AF101-AF102)/(AVERAGE(AF101:AF102)))</f>
        <v>3.9274527092328682</v>
      </c>
      <c r="AY101">
        <f>ABS(100*(AG101-AG102)/(AVERAGE(AG101:AG102)))</f>
        <v>14.323681194785101</v>
      </c>
      <c r="BC101" s="4">
        <f>AVERAGE(AD101:AD102)</f>
        <v>2.8044212510372573</v>
      </c>
      <c r="BD101" s="4">
        <f>AVERAGE(AE101:AE102)</f>
        <v>4.466191801220031</v>
      </c>
      <c r="BE101" s="4">
        <f>AVERAGE(AF101:AF102)</f>
        <v>1.6617705501827742</v>
      </c>
      <c r="BF101" s="4">
        <f>AVERAGE(AG101:AG102)</f>
        <v>4.5463359732936297E-2</v>
      </c>
    </row>
    <row r="102" spans="1:58" x14ac:dyDescent="0.35">
      <c r="A102">
        <v>90</v>
      </c>
      <c r="B102">
        <v>28</v>
      </c>
      <c r="C102" t="s">
        <v>84</v>
      </c>
      <c r="D102" t="s">
        <v>27</v>
      </c>
      <c r="E102" t="s">
        <v>28</v>
      </c>
      <c r="G102">
        <v>0.3</v>
      </c>
      <c r="H102">
        <v>0.3</v>
      </c>
      <c r="I102">
        <v>886</v>
      </c>
      <c r="J102">
        <v>1995</v>
      </c>
      <c r="L102">
        <v>573</v>
      </c>
      <c r="M102">
        <v>1.7889999999999999</v>
      </c>
      <c r="N102">
        <v>3.69</v>
      </c>
      <c r="O102">
        <v>1.901</v>
      </c>
      <c r="Q102">
        <v>9.8000000000000004E-2</v>
      </c>
      <c r="R102">
        <v>1</v>
      </c>
      <c r="S102">
        <v>0</v>
      </c>
      <c r="T102">
        <v>0</v>
      </c>
      <c r="V102">
        <v>0</v>
      </c>
      <c r="Y102" s="1">
        <v>44075</v>
      </c>
      <c r="Z102" s="2">
        <v>0.14953703703703705</v>
      </c>
      <c r="AB102">
        <v>1</v>
      </c>
      <c r="AD102" s="4">
        <f t="shared" si="8"/>
        <v>2.8409225145501651</v>
      </c>
      <c r="AE102" s="4">
        <f t="shared" si="9"/>
        <v>4.4700604384857456</v>
      </c>
      <c r="AF102" s="4">
        <f t="shared" si="10"/>
        <v>1.6291379239355805</v>
      </c>
      <c r="AG102" s="4">
        <f t="shared" si="11"/>
        <v>4.2207346378644248E-2</v>
      </c>
      <c r="BB102" s="5"/>
    </row>
    <row r="103" spans="1:58" x14ac:dyDescent="0.35">
      <c r="A103">
        <v>91</v>
      </c>
      <c r="B103">
        <v>29</v>
      </c>
      <c r="C103" t="s">
        <v>85</v>
      </c>
      <c r="D103" t="s">
        <v>27</v>
      </c>
      <c r="E103" t="s">
        <v>28</v>
      </c>
      <c r="G103">
        <v>0.3</v>
      </c>
      <c r="H103">
        <v>0.3</v>
      </c>
      <c r="I103">
        <v>995</v>
      </c>
      <c r="J103">
        <v>1891</v>
      </c>
      <c r="L103">
        <v>478</v>
      </c>
      <c r="M103">
        <v>1.986</v>
      </c>
      <c r="N103">
        <v>3.4969999999999999</v>
      </c>
      <c r="O103">
        <v>1.5109999999999999</v>
      </c>
      <c r="Q103">
        <v>8.2000000000000003E-2</v>
      </c>
      <c r="R103">
        <v>1</v>
      </c>
      <c r="S103">
        <v>0</v>
      </c>
      <c r="T103">
        <v>0</v>
      </c>
      <c r="V103">
        <v>0</v>
      </c>
      <c r="Y103" s="1">
        <v>44075</v>
      </c>
      <c r="Z103" s="2">
        <v>0.16016203703703705</v>
      </c>
      <c r="AB103">
        <v>1</v>
      </c>
      <c r="AD103" s="4">
        <f t="shared" si="8"/>
        <v>3.20261685299625</v>
      </c>
      <c r="AE103" s="4">
        <f t="shared" si="9"/>
        <v>4.2018349213962072</v>
      </c>
      <c r="AF103" s="4">
        <f t="shared" si="10"/>
        <v>0.99921806839995719</v>
      </c>
      <c r="AG103" s="4">
        <f t="shared" si="11"/>
        <v>1.7461644886024714E-2</v>
      </c>
      <c r="BB103" s="5"/>
    </row>
    <row r="104" spans="1:58" x14ac:dyDescent="0.35">
      <c r="A104">
        <v>92</v>
      </c>
      <c r="B104">
        <v>29</v>
      </c>
      <c r="C104" t="s">
        <v>85</v>
      </c>
      <c r="D104" t="s">
        <v>27</v>
      </c>
      <c r="E104" t="s">
        <v>28</v>
      </c>
      <c r="G104">
        <v>0.3</v>
      </c>
      <c r="H104">
        <v>0.3</v>
      </c>
      <c r="I104">
        <v>1061</v>
      </c>
      <c r="J104">
        <v>1889</v>
      </c>
      <c r="L104">
        <v>457</v>
      </c>
      <c r="M104">
        <v>2.1070000000000002</v>
      </c>
      <c r="N104">
        <v>3.4950000000000001</v>
      </c>
      <c r="O104">
        <v>1.387</v>
      </c>
      <c r="Q104">
        <v>7.8E-2</v>
      </c>
      <c r="R104">
        <v>1</v>
      </c>
      <c r="S104">
        <v>0</v>
      </c>
      <c r="T104">
        <v>0</v>
      </c>
      <c r="V104">
        <v>0</v>
      </c>
      <c r="Y104" s="1">
        <v>44075</v>
      </c>
      <c r="Z104" s="2">
        <v>0.16567129629629629</v>
      </c>
      <c r="AB104">
        <v>1</v>
      </c>
      <c r="AD104" s="4">
        <f t="shared" si="8"/>
        <v>3.4216244340736965</v>
      </c>
      <c r="AE104" s="4">
        <f t="shared" si="9"/>
        <v>4.1966767383752552</v>
      </c>
      <c r="AF104" s="4">
        <f t="shared" si="10"/>
        <v>0.77505230430155869</v>
      </c>
      <c r="AG104" s="4">
        <f t="shared" si="11"/>
        <v>1.1991542450814064E-2</v>
      </c>
      <c r="AJ104">
        <f>ABS(100*(AD104-AD105)/(AVERAGE(AD104:AD105)))</f>
        <v>2.3007484888861751</v>
      </c>
      <c r="AO104">
        <f>ABS(100*(AE104-AE105)/(AVERAGE(AE104:AE105)))</f>
        <v>1.2367116338149962</v>
      </c>
      <c r="AT104">
        <f>ABS(100*(AF104-AF105)/(AVERAGE(AF104:AF105)))</f>
        <v>18.496365062957096</v>
      </c>
      <c r="AY104">
        <f>ABS(100*(AG104-AG105)/(AVERAGE(AG104:AG105)))</f>
        <v>51.582836953016162</v>
      </c>
      <c r="BC104" s="4">
        <f>AVERAGE(AD104:AD105)</f>
        <v>3.461443994269596</v>
      </c>
      <c r="BD104" s="4">
        <f>AVERAGE(AE104:AE105)</f>
        <v>4.170885823270492</v>
      </c>
      <c r="BE104" s="4">
        <f>AVERAGE(AF104:AF105)</f>
        <v>0.70944182900089592</v>
      </c>
      <c r="BF104" s="4">
        <f>AVERAGE(AG104:AG105)</f>
        <v>1.6159239544307889E-2</v>
      </c>
    </row>
    <row r="105" spans="1:58" x14ac:dyDescent="0.35">
      <c r="A105">
        <v>93</v>
      </c>
      <c r="B105">
        <v>29</v>
      </c>
      <c r="C105" t="s">
        <v>85</v>
      </c>
      <c r="D105" t="s">
        <v>27</v>
      </c>
      <c r="E105" t="s">
        <v>28</v>
      </c>
      <c r="G105">
        <v>0.3</v>
      </c>
      <c r="H105">
        <v>0.3</v>
      </c>
      <c r="I105">
        <v>1085</v>
      </c>
      <c r="J105">
        <v>1869</v>
      </c>
      <c r="L105">
        <v>489</v>
      </c>
      <c r="M105">
        <v>2.15</v>
      </c>
      <c r="N105">
        <v>3.4580000000000002</v>
      </c>
      <c r="O105">
        <v>1.3080000000000001</v>
      </c>
      <c r="Q105">
        <v>8.4000000000000005E-2</v>
      </c>
      <c r="R105">
        <v>1</v>
      </c>
      <c r="S105">
        <v>0</v>
      </c>
      <c r="T105">
        <v>0</v>
      </c>
      <c r="V105">
        <v>0</v>
      </c>
      <c r="Y105" s="1">
        <v>44075</v>
      </c>
      <c r="Z105" s="2">
        <v>0.17157407407407407</v>
      </c>
      <c r="AB105">
        <v>1</v>
      </c>
      <c r="AD105" s="4">
        <f t="shared" si="8"/>
        <v>3.5012635544654955</v>
      </c>
      <c r="AE105" s="4">
        <f t="shared" si="9"/>
        <v>4.1450949081657287</v>
      </c>
      <c r="AF105" s="4">
        <f t="shared" si="10"/>
        <v>0.64383135370023314</v>
      </c>
      <c r="AG105" s="4">
        <f t="shared" si="11"/>
        <v>2.0326936637801715E-2</v>
      </c>
    </row>
    <row r="106" spans="1:58" x14ac:dyDescent="0.35">
      <c r="A106">
        <v>94</v>
      </c>
      <c r="B106">
        <v>30</v>
      </c>
      <c r="C106" t="s">
        <v>86</v>
      </c>
      <c r="D106" t="s">
        <v>27</v>
      </c>
      <c r="E106" t="s">
        <v>28</v>
      </c>
      <c r="G106">
        <v>0.3</v>
      </c>
      <c r="H106">
        <v>0.3</v>
      </c>
      <c r="I106">
        <v>1141</v>
      </c>
      <c r="J106">
        <v>2491</v>
      </c>
      <c r="L106">
        <v>1063</v>
      </c>
      <c r="M106">
        <v>2.2530000000000001</v>
      </c>
      <c r="N106">
        <v>4.6040000000000001</v>
      </c>
      <c r="O106">
        <v>2.351</v>
      </c>
      <c r="Q106">
        <v>0.187</v>
      </c>
      <c r="R106">
        <v>1</v>
      </c>
      <c r="S106">
        <v>0</v>
      </c>
      <c r="T106">
        <v>0</v>
      </c>
      <c r="V106">
        <v>0</v>
      </c>
      <c r="Y106" s="1">
        <v>44075</v>
      </c>
      <c r="Z106" s="2">
        <v>0.18225694444444443</v>
      </c>
      <c r="AB106">
        <v>1</v>
      </c>
      <c r="AD106" s="4">
        <f t="shared" si="8"/>
        <v>3.687088168713025</v>
      </c>
      <c r="AE106" s="4">
        <f t="shared" si="9"/>
        <v>5.7492898276820039</v>
      </c>
      <c r="AF106" s="4">
        <f t="shared" si="10"/>
        <v>2.0622016589689789</v>
      </c>
      <c r="AG106" s="4">
        <f t="shared" si="11"/>
        <v>0.16984306986689243</v>
      </c>
    </row>
    <row r="107" spans="1:58" x14ac:dyDescent="0.35">
      <c r="A107">
        <v>95</v>
      </c>
      <c r="B107">
        <v>30</v>
      </c>
      <c r="C107" t="s">
        <v>86</v>
      </c>
      <c r="D107" t="s">
        <v>27</v>
      </c>
      <c r="E107" t="s">
        <v>28</v>
      </c>
      <c r="G107">
        <v>0.3</v>
      </c>
      <c r="H107">
        <v>0.3</v>
      </c>
      <c r="I107">
        <v>1239</v>
      </c>
      <c r="J107">
        <v>2479</v>
      </c>
      <c r="L107">
        <v>1041</v>
      </c>
      <c r="M107">
        <v>2.4319999999999999</v>
      </c>
      <c r="N107">
        <v>4.5810000000000004</v>
      </c>
      <c r="O107">
        <v>2.149</v>
      </c>
      <c r="Q107">
        <v>0.183</v>
      </c>
      <c r="R107">
        <v>1</v>
      </c>
      <c r="S107">
        <v>0</v>
      </c>
      <c r="T107">
        <v>0</v>
      </c>
      <c r="V107">
        <v>0</v>
      </c>
      <c r="Y107" s="1">
        <v>44075</v>
      </c>
      <c r="Z107" s="2">
        <v>0.18777777777777779</v>
      </c>
      <c r="AB107">
        <v>1</v>
      </c>
      <c r="AD107" s="4">
        <f t="shared" si="8"/>
        <v>4.0122812436462034</v>
      </c>
      <c r="AE107" s="4">
        <f t="shared" si="9"/>
        <v>5.7183407295562869</v>
      </c>
      <c r="AF107" s="4">
        <f t="shared" si="10"/>
        <v>1.7060594859100835</v>
      </c>
      <c r="AG107" s="4">
        <f t="shared" si="11"/>
        <v>0.16411248636333842</v>
      </c>
      <c r="AJ107">
        <f>ABS(100*(AD107-AD108)/(AVERAGE(AD107:AD108)))</f>
        <v>0.33136206255934619</v>
      </c>
      <c r="AO107">
        <f>ABS(100*(AE107-AE108)/(AVERAGE(AE107:AE108)))</f>
        <v>0.36016699445434064</v>
      </c>
      <c r="AT107">
        <f>ABS(100*(AF107-AF108)/(AVERAGE(AF107:AF108)))</f>
        <v>1.9678278533571956</v>
      </c>
      <c r="AY107">
        <f>ABS(100*(AG107-AG108)/(AVERAGE(AG107:AG108)))</f>
        <v>0.7904686702216972</v>
      </c>
      <c r="BC107" s="4">
        <f>AVERAGE(AD107:AD108)</f>
        <v>4.0056446502802201</v>
      </c>
      <c r="BD107" s="4">
        <f>AVERAGE(AE107:AE108)</f>
        <v>5.7286570955981926</v>
      </c>
      <c r="BE107" s="4">
        <f>AVERAGE(AF107:AF108)</f>
        <v>1.7230124453179725</v>
      </c>
      <c r="BF107" s="4">
        <f>AVERAGE(AG107:AG108)</f>
        <v>0.16476368903419683</v>
      </c>
    </row>
    <row r="108" spans="1:58" x14ac:dyDescent="0.35">
      <c r="A108">
        <v>96</v>
      </c>
      <c r="B108">
        <v>30</v>
      </c>
      <c r="C108" t="s">
        <v>86</v>
      </c>
      <c r="D108" t="s">
        <v>27</v>
      </c>
      <c r="E108" t="s">
        <v>28</v>
      </c>
      <c r="G108">
        <v>0.3</v>
      </c>
      <c r="H108">
        <v>0.3</v>
      </c>
      <c r="I108">
        <v>1235</v>
      </c>
      <c r="J108">
        <v>2487</v>
      </c>
      <c r="L108">
        <v>1046</v>
      </c>
      <c r="M108">
        <v>2.423</v>
      </c>
      <c r="N108">
        <v>4.5960000000000001</v>
      </c>
      <c r="O108">
        <v>2.173</v>
      </c>
      <c r="Q108">
        <v>0.184</v>
      </c>
      <c r="R108">
        <v>1</v>
      </c>
      <c r="S108">
        <v>0</v>
      </c>
      <c r="T108">
        <v>0</v>
      </c>
      <c r="V108">
        <v>0</v>
      </c>
      <c r="Y108" s="1">
        <v>44075</v>
      </c>
      <c r="Z108" s="2">
        <v>0.19376157407407404</v>
      </c>
      <c r="AB108">
        <v>1</v>
      </c>
      <c r="AD108" s="4">
        <f t="shared" si="8"/>
        <v>3.9990080569142368</v>
      </c>
      <c r="AE108" s="4">
        <f t="shared" si="9"/>
        <v>5.7389734616400983</v>
      </c>
      <c r="AF108" s="4">
        <f t="shared" si="10"/>
        <v>1.7399654047258615</v>
      </c>
      <c r="AG108" s="4">
        <f t="shared" si="11"/>
        <v>0.16541489170505524</v>
      </c>
    </row>
    <row r="109" spans="1:58" x14ac:dyDescent="0.35">
      <c r="A109">
        <v>97</v>
      </c>
      <c r="B109">
        <v>31</v>
      </c>
      <c r="C109" t="s">
        <v>87</v>
      </c>
      <c r="D109" t="s">
        <v>27</v>
      </c>
      <c r="E109" t="s">
        <v>28</v>
      </c>
      <c r="G109">
        <v>0.3</v>
      </c>
      <c r="H109">
        <v>0.3</v>
      </c>
      <c r="I109">
        <v>1672</v>
      </c>
      <c r="J109">
        <v>4919</v>
      </c>
      <c r="L109">
        <v>1969</v>
      </c>
      <c r="M109">
        <v>3.2189999999999999</v>
      </c>
      <c r="N109">
        <v>9.048</v>
      </c>
      <c r="O109">
        <v>5.8280000000000003</v>
      </c>
      <c r="Q109">
        <v>0.36699999999999999</v>
      </c>
      <c r="R109">
        <v>1</v>
      </c>
      <c r="S109">
        <v>0</v>
      </c>
      <c r="T109">
        <v>0</v>
      </c>
      <c r="V109">
        <v>0</v>
      </c>
      <c r="Y109" s="1">
        <v>44075</v>
      </c>
      <c r="Z109" s="2">
        <v>0.20471064814814813</v>
      </c>
      <c r="AB109">
        <v>1</v>
      </c>
      <c r="AD109" s="4">
        <f t="shared" si="8"/>
        <v>5.4491037073815694</v>
      </c>
      <c r="AE109" s="4">
        <f t="shared" si="9"/>
        <v>12.01132401511852</v>
      </c>
      <c r="AF109" s="4">
        <f t="shared" si="10"/>
        <v>6.5622203077369505</v>
      </c>
      <c r="AG109" s="4">
        <f t="shared" si="11"/>
        <v>0.40583891778597986</v>
      </c>
    </row>
    <row r="110" spans="1:58" x14ac:dyDescent="0.35">
      <c r="A110">
        <v>98</v>
      </c>
      <c r="B110">
        <v>31</v>
      </c>
      <c r="C110" t="s">
        <v>87</v>
      </c>
      <c r="D110" t="s">
        <v>27</v>
      </c>
      <c r="E110" t="s">
        <v>28</v>
      </c>
      <c r="G110">
        <v>0.3</v>
      </c>
      <c r="H110">
        <v>0.3</v>
      </c>
      <c r="I110">
        <v>2064</v>
      </c>
      <c r="J110">
        <v>4909</v>
      </c>
      <c r="L110">
        <v>1978</v>
      </c>
      <c r="M110">
        <v>3.9329999999999998</v>
      </c>
      <c r="N110">
        <v>9.0280000000000005</v>
      </c>
      <c r="O110">
        <v>5.0949999999999998</v>
      </c>
      <c r="Q110">
        <v>0.36799999999999999</v>
      </c>
      <c r="R110">
        <v>1</v>
      </c>
      <c r="S110">
        <v>0</v>
      </c>
      <c r="T110">
        <v>0</v>
      </c>
      <c r="V110">
        <v>0</v>
      </c>
      <c r="Y110" s="1">
        <v>44075</v>
      </c>
      <c r="Z110" s="2">
        <v>0.21048611111111112</v>
      </c>
      <c r="AB110">
        <v>1</v>
      </c>
      <c r="AD110" s="4">
        <f t="shared" si="8"/>
        <v>6.7498760071142794</v>
      </c>
      <c r="AE110" s="4">
        <f t="shared" si="9"/>
        <v>11.985533100013757</v>
      </c>
      <c r="AF110" s="4">
        <f t="shared" si="10"/>
        <v>5.2356570928994781</v>
      </c>
      <c r="AG110" s="4">
        <f t="shared" si="11"/>
        <v>0.40818324740107015</v>
      </c>
      <c r="AJ110">
        <f>ABS(100*(AD110-AD111)/(AVERAGE(AD110:AD111)))</f>
        <v>0.34353488098949342</v>
      </c>
      <c r="AL110">
        <f>100*((AVERAGE(AD110:AD111)*50)-(AVERAGE(AD92:AD93)*50))/(1000*0.15)</f>
        <v>108.89543614684129</v>
      </c>
      <c r="AO110">
        <f>ABS(100*(AE110-AE111)/(AVERAGE(AE110:AE111)))</f>
        <v>1.5797815727962263</v>
      </c>
      <c r="AQ110">
        <f>100*((AVERAGE(AE110:AE111)*50)-(AVERAGE(AE92:AE93)*50))/(2000*0.15)</f>
        <v>97.48965909600507</v>
      </c>
      <c r="AT110">
        <f>ABS(100*(AF110-AF111)/(AVERAGE(AF110:AF111)))</f>
        <v>3.151154393732321</v>
      </c>
      <c r="AV110">
        <f>100*((AVERAGE(AF110:AF111)*50)-(AVERAGE(AF92:AF93)*50))/(1000*0.15)</f>
        <v>86.083882045168892</v>
      </c>
      <c r="AY110">
        <f>ABS(100*(AG110-AG111)/(AVERAGE(AG110:AG111)))</f>
        <v>2.8930160073705298</v>
      </c>
      <c r="BA110">
        <f>100*((AVERAGE(AG110:AG111)*50)-(AVERAGE(AG92:AG93)*50))/(100*0.15)</f>
        <v>104.53973542846992</v>
      </c>
      <c r="BC110" s="4">
        <f>AVERAGE(AD110:AD111)</f>
        <v>6.7614900455047504</v>
      </c>
      <c r="BD110" s="4">
        <f>AVERAGE(AE110:AE111)</f>
        <v>12.080959485901381</v>
      </c>
      <c r="BE110" s="4">
        <f>AVERAGE(AF110:AF111)</f>
        <v>5.3194694403966309</v>
      </c>
      <c r="BF110" s="4">
        <f>AVERAGE(AG110:AG111)</f>
        <v>0.4141743119729675</v>
      </c>
    </row>
    <row r="111" spans="1:58" x14ac:dyDescent="0.35">
      <c r="A111">
        <v>99</v>
      </c>
      <c r="B111">
        <v>31</v>
      </c>
      <c r="C111" t="s">
        <v>87</v>
      </c>
      <c r="D111" t="s">
        <v>27</v>
      </c>
      <c r="E111" t="s">
        <v>28</v>
      </c>
      <c r="G111">
        <v>0.3</v>
      </c>
      <c r="H111">
        <v>0.3</v>
      </c>
      <c r="I111">
        <v>2071</v>
      </c>
      <c r="J111">
        <v>4983</v>
      </c>
      <c r="L111">
        <v>2024</v>
      </c>
      <c r="M111">
        <v>3.9460000000000002</v>
      </c>
      <c r="N111">
        <v>9.1639999999999997</v>
      </c>
      <c r="O111">
        <v>5.218</v>
      </c>
      <c r="Q111">
        <v>0.377</v>
      </c>
      <c r="R111">
        <v>1</v>
      </c>
      <c r="S111">
        <v>0</v>
      </c>
      <c r="T111">
        <v>0</v>
      </c>
      <c r="V111">
        <v>0</v>
      </c>
      <c r="Y111" s="1">
        <v>44075</v>
      </c>
      <c r="Z111" s="2">
        <v>0.21671296296296297</v>
      </c>
      <c r="AB111">
        <v>1</v>
      </c>
      <c r="AD111" s="4">
        <f t="shared" si="8"/>
        <v>6.7731040838952206</v>
      </c>
      <c r="AE111" s="4">
        <f t="shared" si="9"/>
        <v>12.176385871789005</v>
      </c>
      <c r="AF111" s="4">
        <f t="shared" si="10"/>
        <v>5.4032817878937847</v>
      </c>
      <c r="AG111" s="4">
        <f t="shared" si="11"/>
        <v>0.42016537654486485</v>
      </c>
    </row>
    <row r="112" spans="1:58" x14ac:dyDescent="0.35">
      <c r="A112">
        <v>100</v>
      </c>
      <c r="B112">
        <v>32</v>
      </c>
      <c r="C112" t="s">
        <v>88</v>
      </c>
      <c r="D112" t="s">
        <v>27</v>
      </c>
      <c r="E112" t="s">
        <v>28</v>
      </c>
      <c r="G112">
        <v>0.3</v>
      </c>
      <c r="H112">
        <v>0.3</v>
      </c>
      <c r="I112">
        <v>1577</v>
      </c>
      <c r="J112">
        <v>2579</v>
      </c>
      <c r="L112">
        <v>1173</v>
      </c>
      <c r="M112">
        <v>3.0470000000000002</v>
      </c>
      <c r="N112">
        <v>4.7640000000000002</v>
      </c>
      <c r="O112">
        <v>1.718</v>
      </c>
      <c r="Q112">
        <v>0.20899999999999999</v>
      </c>
      <c r="R112">
        <v>1</v>
      </c>
      <c r="S112">
        <v>0</v>
      </c>
      <c r="T112">
        <v>0</v>
      </c>
      <c r="V112">
        <v>0</v>
      </c>
      <c r="Y112" s="1">
        <v>44075</v>
      </c>
      <c r="Z112" s="2">
        <v>0.22758101851851853</v>
      </c>
      <c r="AB112">
        <v>1</v>
      </c>
      <c r="AD112" s="4">
        <f t="shared" si="8"/>
        <v>5.1338655224973664</v>
      </c>
      <c r="AE112" s="4">
        <f t="shared" si="9"/>
        <v>5.9762498806039188</v>
      </c>
      <c r="AF112" s="4">
        <f t="shared" si="10"/>
        <v>0.84238435810655243</v>
      </c>
      <c r="AG112" s="4">
        <f t="shared" si="11"/>
        <v>0.19849598738466243</v>
      </c>
    </row>
    <row r="113" spans="1:58" x14ac:dyDescent="0.35">
      <c r="A113">
        <v>101</v>
      </c>
      <c r="B113">
        <v>32</v>
      </c>
      <c r="C113" t="s">
        <v>88</v>
      </c>
      <c r="D113" t="s">
        <v>27</v>
      </c>
      <c r="E113" t="s">
        <v>28</v>
      </c>
      <c r="G113">
        <v>0.3</v>
      </c>
      <c r="H113">
        <v>0.3</v>
      </c>
      <c r="I113">
        <v>1289</v>
      </c>
      <c r="J113">
        <v>2551</v>
      </c>
      <c r="L113">
        <v>1162</v>
      </c>
      <c r="M113">
        <v>2.5230000000000001</v>
      </c>
      <c r="N113">
        <v>4.7130000000000001</v>
      </c>
      <c r="O113">
        <v>2.1909999999999998</v>
      </c>
      <c r="Q113">
        <v>0.20699999999999999</v>
      </c>
      <c r="R113">
        <v>1</v>
      </c>
      <c r="S113">
        <v>0</v>
      </c>
      <c r="T113">
        <v>0</v>
      </c>
      <c r="V113">
        <v>0</v>
      </c>
      <c r="Y113" s="1">
        <v>44075</v>
      </c>
      <c r="Z113" s="2">
        <v>0.23313657407407407</v>
      </c>
      <c r="AB113">
        <v>1</v>
      </c>
      <c r="AD113" s="4">
        <f t="shared" si="8"/>
        <v>4.1781960777957829</v>
      </c>
      <c r="AE113" s="4">
        <f t="shared" si="9"/>
        <v>5.9040353183105827</v>
      </c>
      <c r="AF113" s="4">
        <f t="shared" si="10"/>
        <v>1.7258392405147998</v>
      </c>
      <c r="AG113" s="4">
        <f t="shared" si="11"/>
        <v>0.1956306956328854</v>
      </c>
      <c r="AJ113">
        <f>ABS(100*(AD113-AD114)/(AVERAGE(AD113:AD114)))</f>
        <v>5.5503915498698193</v>
      </c>
      <c r="AK113">
        <f>ABS(100*((AVERAGE(AD113:AD114)-AVERAGE(AD107:AD108))/(AVERAGE(AD107:AD108,AD113:AD114))))</f>
        <v>1.4800942223452973</v>
      </c>
      <c r="AO113">
        <f>ABS(100*(AE113-AE114)/(AVERAGE(AE113:AE114)))</f>
        <v>0.17458162504885058</v>
      </c>
      <c r="AP113">
        <f>ABS(100*((AVERAGE(AE113:AE114)-AVERAGE(AE107:AE108))/(AVERAGE(AE107:AE108,AE113:AE114))))</f>
        <v>3.1025730091598125</v>
      </c>
      <c r="AT113">
        <f>ABS(100*(AF113-AF114)/(AVERAGE(AF113:AF114)))</f>
        <v>12.797377352211569</v>
      </c>
      <c r="AU113">
        <f>ABS(100*((AVERAGE(AF113:AF114)-AVERAGE(AF107:AF108))/(AVERAGE(AF107:AF108,AF113:AF114))))</f>
        <v>6.7739140462573149</v>
      </c>
      <c r="AY113">
        <f>ABS(100*(AG113-AG114)/(AVERAGE(AG113:AG114)))</f>
        <v>1.7160897474202961</v>
      </c>
      <c r="AZ113">
        <f>ABS(100*((AVERAGE(AG113:AG114)-AVERAGE(AG107:AG108))/(AVERAGE(AG107:AG108,AG113:AG114))))</f>
        <v>17.984676355185869</v>
      </c>
      <c r="BC113" s="4">
        <f>AVERAGE(AD113:AD114)</f>
        <v>4.0653739905740682</v>
      </c>
      <c r="BD113" s="4">
        <f>AVERAGE(AE113:AE114)</f>
        <v>5.9091935013315355</v>
      </c>
      <c r="BE113" s="4">
        <f>AVERAGE(AF113:AF114)</f>
        <v>1.8438195107574669</v>
      </c>
      <c r="BF113" s="4">
        <f>AVERAGE(AG113:AG114)</f>
        <v>0.19732382257711728</v>
      </c>
    </row>
    <row r="114" spans="1:58" x14ac:dyDescent="0.35">
      <c r="A114">
        <v>102</v>
      </c>
      <c r="B114">
        <v>32</v>
      </c>
      <c r="C114" t="s">
        <v>88</v>
      </c>
      <c r="D114" t="s">
        <v>27</v>
      </c>
      <c r="E114" t="s">
        <v>28</v>
      </c>
      <c r="G114">
        <v>0.3</v>
      </c>
      <c r="H114">
        <v>0.3</v>
      </c>
      <c r="I114">
        <v>1221</v>
      </c>
      <c r="J114">
        <v>2555</v>
      </c>
      <c r="L114">
        <v>1175</v>
      </c>
      <c r="M114">
        <v>2.399</v>
      </c>
      <c r="N114">
        <v>4.7210000000000001</v>
      </c>
      <c r="O114">
        <v>2.323</v>
      </c>
      <c r="Q114">
        <v>0.21</v>
      </c>
      <c r="R114">
        <v>1</v>
      </c>
      <c r="S114">
        <v>0</v>
      </c>
      <c r="T114">
        <v>0</v>
      </c>
      <c r="V114">
        <v>0</v>
      </c>
      <c r="Y114" s="1">
        <v>44075</v>
      </c>
      <c r="Z114" s="2">
        <v>0.23910879629629631</v>
      </c>
      <c r="AB114">
        <v>1</v>
      </c>
      <c r="AD114" s="4">
        <f t="shared" si="8"/>
        <v>3.9525519033523544</v>
      </c>
      <c r="AE114" s="4">
        <f t="shared" si="9"/>
        <v>5.9143516843524884</v>
      </c>
      <c r="AF114" s="4">
        <f t="shared" si="10"/>
        <v>1.961799781000134</v>
      </c>
      <c r="AG114" s="4">
        <f t="shared" si="11"/>
        <v>0.19901694952134913</v>
      </c>
    </row>
    <row r="115" spans="1:58" x14ac:dyDescent="0.35">
      <c r="A115">
        <v>103</v>
      </c>
      <c r="B115">
        <v>2</v>
      </c>
      <c r="D115" t="s">
        <v>29</v>
      </c>
      <c r="Y115" s="1">
        <v>44075</v>
      </c>
      <c r="Z115" s="2">
        <v>0.24320601851851853</v>
      </c>
      <c r="AB115">
        <v>1</v>
      </c>
      <c r="AD115" s="4" t="e">
        <f t="shared" si="8"/>
        <v>#DIV/0!</v>
      </c>
      <c r="AE115" s="4" t="e">
        <f t="shared" si="9"/>
        <v>#DIV/0!</v>
      </c>
      <c r="AF115" s="4" t="e">
        <f t="shared" si="10"/>
        <v>#DIV/0!</v>
      </c>
      <c r="AG115" s="4" t="e">
        <f t="shared" si="11"/>
        <v>#DIV/0!</v>
      </c>
    </row>
    <row r="116" spans="1:58" x14ac:dyDescent="0.35">
      <c r="A116">
        <v>104</v>
      </c>
      <c r="B116">
        <v>3</v>
      </c>
      <c r="C116" t="s">
        <v>30</v>
      </c>
      <c r="D116" t="s">
        <v>27</v>
      </c>
      <c r="E116" t="s">
        <v>28</v>
      </c>
      <c r="G116">
        <v>0.3</v>
      </c>
      <c r="H116">
        <v>0.3</v>
      </c>
      <c r="I116">
        <v>118</v>
      </c>
      <c r="J116">
        <v>88</v>
      </c>
      <c r="L116">
        <v>127</v>
      </c>
      <c r="M116">
        <v>0.24099999999999999</v>
      </c>
      <c r="N116">
        <v>0.16400000000000001</v>
      </c>
      <c r="O116">
        <v>0</v>
      </c>
      <c r="Q116">
        <v>2.1999999999999999E-2</v>
      </c>
      <c r="R116">
        <v>1</v>
      </c>
      <c r="S116">
        <v>0</v>
      </c>
      <c r="T116">
        <v>0</v>
      </c>
      <c r="V116">
        <v>0</v>
      </c>
      <c r="Y116" s="1">
        <v>44075</v>
      </c>
      <c r="Z116" s="2">
        <v>0.25362268518518521</v>
      </c>
      <c r="AB116">
        <v>1</v>
      </c>
      <c r="AD116" s="4">
        <f t="shared" si="8"/>
        <v>0.29247066201260941</v>
      </c>
      <c r="AE116" s="4">
        <f t="shared" si="9"/>
        <v>-0.44826707199260596</v>
      </c>
      <c r="AF116" s="4">
        <f t="shared" si="10"/>
        <v>-0.74073773400521536</v>
      </c>
      <c r="AG116" s="4">
        <f t="shared" si="11"/>
        <v>-7.396721010249592E-2</v>
      </c>
    </row>
    <row r="117" spans="1:58" x14ac:dyDescent="0.35">
      <c r="A117">
        <v>105</v>
      </c>
      <c r="B117">
        <v>3</v>
      </c>
      <c r="C117" t="s">
        <v>30</v>
      </c>
      <c r="D117" t="s">
        <v>27</v>
      </c>
      <c r="E117" t="s">
        <v>28</v>
      </c>
      <c r="G117">
        <v>0.3</v>
      </c>
      <c r="H117">
        <v>0.3</v>
      </c>
      <c r="I117">
        <v>21</v>
      </c>
      <c r="J117">
        <v>75</v>
      </c>
      <c r="L117">
        <v>154</v>
      </c>
      <c r="M117">
        <v>4.2999999999999997E-2</v>
      </c>
      <c r="N117">
        <v>0.13900000000000001</v>
      </c>
      <c r="O117">
        <v>9.6000000000000002E-2</v>
      </c>
      <c r="Q117">
        <v>2.5999999999999999E-2</v>
      </c>
      <c r="R117">
        <v>1</v>
      </c>
      <c r="S117">
        <v>0</v>
      </c>
      <c r="T117">
        <v>0</v>
      </c>
      <c r="V117">
        <v>0</v>
      </c>
      <c r="Y117" s="1">
        <v>44075</v>
      </c>
      <c r="Z117" s="2">
        <v>0.25865740740740739</v>
      </c>
      <c r="AB117">
        <v>1</v>
      </c>
      <c r="AD117" s="4">
        <f t="shared" si="8"/>
        <v>-2.9404116237576671E-2</v>
      </c>
      <c r="AE117" s="4">
        <f t="shared" si="9"/>
        <v>-0.48179526162879815</v>
      </c>
      <c r="AF117" s="4">
        <f t="shared" si="10"/>
        <v>-0.45239114539122149</v>
      </c>
      <c r="AG117" s="4">
        <f t="shared" si="11"/>
        <v>-6.6934221257225118E-2</v>
      </c>
      <c r="AJ117">
        <f>ABS(100*(AD117-AD118)/(AVERAGE(AD117:AD118)))</f>
        <v>62.202556433516506</v>
      </c>
      <c r="AO117">
        <f>ABS(100*(AE117-AE118)/(AVERAGE(AE117:AE118)))</f>
        <v>1.5931335536861846</v>
      </c>
      <c r="AT117">
        <f>ABS(100*(AF117-AF118)/(AVERAGE(AF117:AF118)))</f>
        <v>4.2459747327636057</v>
      </c>
      <c r="AY117">
        <f>ABS(100*(AG117-AG118)/(AVERAGE(AG117:AG118)))</f>
        <v>0</v>
      </c>
      <c r="BC117" s="4">
        <f>AVERAGE(AD117:AD118)</f>
        <v>-4.2677302969543106E-2</v>
      </c>
      <c r="BD117" s="4">
        <f>AVERAGE(AE117:AE118)</f>
        <v>-0.48566389889451267</v>
      </c>
      <c r="BE117" s="4">
        <f>AVERAGE(AF117:AF118)</f>
        <v>-0.44298659592496958</v>
      </c>
      <c r="BF117" s="4">
        <f>AVERAGE(AG117:AG118)</f>
        <v>-6.6934221257225118E-2</v>
      </c>
    </row>
    <row r="118" spans="1:58" ht="16.5" customHeight="1" x14ac:dyDescent="0.35">
      <c r="A118">
        <v>106</v>
      </c>
      <c r="B118">
        <v>3</v>
      </c>
      <c r="C118" t="s">
        <v>30</v>
      </c>
      <c r="D118" t="s">
        <v>27</v>
      </c>
      <c r="E118" t="s">
        <v>28</v>
      </c>
      <c r="G118">
        <v>0.3</v>
      </c>
      <c r="H118">
        <v>0.3</v>
      </c>
      <c r="I118">
        <v>13</v>
      </c>
      <c r="J118">
        <v>72</v>
      </c>
      <c r="L118">
        <v>154</v>
      </c>
      <c r="M118">
        <v>2.7E-2</v>
      </c>
      <c r="N118">
        <v>0.13400000000000001</v>
      </c>
      <c r="O118">
        <v>0.107</v>
      </c>
      <c r="Q118">
        <v>2.5999999999999999E-2</v>
      </c>
      <c r="R118">
        <v>1</v>
      </c>
      <c r="S118">
        <v>0</v>
      </c>
      <c r="T118">
        <v>0</v>
      </c>
      <c r="V118">
        <v>0</v>
      </c>
      <c r="Y118" s="1">
        <v>44075</v>
      </c>
      <c r="Z118" s="2">
        <v>0.26406250000000003</v>
      </c>
      <c r="AB118">
        <v>1</v>
      </c>
      <c r="AD118" s="4">
        <f t="shared" si="8"/>
        <v>-5.5950489701509537E-2</v>
      </c>
      <c r="AE118" s="4">
        <f t="shared" si="9"/>
        <v>-0.48953253616022718</v>
      </c>
      <c r="AF118" s="4">
        <f t="shared" si="10"/>
        <v>-0.43358204645871767</v>
      </c>
      <c r="AG118" s="4">
        <f t="shared" si="11"/>
        <v>-6.6934221257225118E-2</v>
      </c>
    </row>
    <row r="119" spans="1:58" x14ac:dyDescent="0.35">
      <c r="A119">
        <v>107</v>
      </c>
      <c r="B119">
        <v>1</v>
      </c>
      <c r="C119" t="s">
        <v>31</v>
      </c>
      <c r="D119" t="s">
        <v>27</v>
      </c>
      <c r="E119" t="s">
        <v>28</v>
      </c>
      <c r="G119">
        <v>0.3</v>
      </c>
      <c r="H119">
        <v>0.3</v>
      </c>
      <c r="I119">
        <v>388</v>
      </c>
      <c r="J119">
        <v>1206</v>
      </c>
      <c r="L119">
        <v>4848</v>
      </c>
      <c r="M119">
        <v>0.79</v>
      </c>
      <c r="N119">
        <v>2.234</v>
      </c>
      <c r="O119">
        <v>1.444</v>
      </c>
      <c r="Q119">
        <v>0.91300000000000003</v>
      </c>
      <c r="R119">
        <v>1</v>
      </c>
      <c r="S119">
        <v>0</v>
      </c>
      <c r="T119">
        <v>0</v>
      </c>
      <c r="V119">
        <v>0</v>
      </c>
      <c r="Y119" s="1">
        <v>44075</v>
      </c>
      <c r="Z119" s="2">
        <v>0.27402777777777776</v>
      </c>
      <c r="AB119">
        <v>1</v>
      </c>
      <c r="AD119" s="4">
        <f t="shared" si="8"/>
        <v>1.1884107664203438</v>
      </c>
      <c r="AE119" s="4">
        <f t="shared" si="9"/>
        <v>2.4351572367199257</v>
      </c>
      <c r="AF119" s="4">
        <f t="shared" si="10"/>
        <v>1.2467464702995819</v>
      </c>
      <c r="AG119" s="4">
        <f t="shared" si="11"/>
        <v>1.1557639135465236</v>
      </c>
      <c r="BC119" s="4"/>
      <c r="BD119" s="4"/>
      <c r="BE119" s="4"/>
      <c r="BF119" s="4"/>
    </row>
    <row r="120" spans="1:58" x14ac:dyDescent="0.35">
      <c r="A120">
        <v>108</v>
      </c>
      <c r="B120">
        <v>1</v>
      </c>
      <c r="C120" t="s">
        <v>31</v>
      </c>
      <c r="D120" t="s">
        <v>27</v>
      </c>
      <c r="E120" t="s">
        <v>28</v>
      </c>
      <c r="G120">
        <v>0.3</v>
      </c>
      <c r="H120">
        <v>0.3</v>
      </c>
      <c r="I120">
        <v>688</v>
      </c>
      <c r="J120">
        <v>1220</v>
      </c>
      <c r="L120">
        <v>4942</v>
      </c>
      <c r="M120">
        <v>1.401</v>
      </c>
      <c r="N120">
        <v>2.2599999999999998</v>
      </c>
      <c r="O120">
        <v>0.85899999999999999</v>
      </c>
      <c r="Q120">
        <v>0.93</v>
      </c>
      <c r="R120">
        <v>1</v>
      </c>
      <c r="S120">
        <v>0</v>
      </c>
      <c r="T120">
        <v>0</v>
      </c>
      <c r="V120">
        <v>0</v>
      </c>
      <c r="Y120" s="1">
        <v>44075</v>
      </c>
      <c r="Z120" s="2">
        <v>0.27942129629629631</v>
      </c>
      <c r="AB120">
        <v>1</v>
      </c>
      <c r="AD120" s="4">
        <f t="shared" si="8"/>
        <v>2.1838997713178268</v>
      </c>
      <c r="AE120" s="4">
        <f t="shared" si="9"/>
        <v>2.4712645178665942</v>
      </c>
      <c r="AF120" s="4">
        <f t="shared" si="10"/>
        <v>0.28736474654876742</v>
      </c>
      <c r="AG120" s="4">
        <f t="shared" si="11"/>
        <v>1.1802491339707997</v>
      </c>
      <c r="AJ120">
        <f>ABS(100*(AD120-AD121)/(AVERAGE(AD120:AD121)))</f>
        <v>1.840099092762095</v>
      </c>
      <c r="AO120">
        <f>ABS(100*(AE120-AE121)/(AVERAGE(AE120:AE121)))</f>
        <v>2.3226550704154123</v>
      </c>
      <c r="AT120">
        <f>ABS(100*(AF120-AF121)/(AVERAGE(AF120:AF121)))</f>
        <v>6.0667546846032598</v>
      </c>
      <c r="AY120">
        <f>ABS(100*(AG120-AG121)/(AVERAGE(AG120:AG121)))</f>
        <v>3.256596246764583</v>
      </c>
      <c r="BC120" s="4">
        <f>AVERAGE(AD120:AD121)</f>
        <v>2.1639899912198768</v>
      </c>
      <c r="BD120" s="4">
        <f>AVERAGE(AE120:AE121)</f>
        <v>2.4428945112513545</v>
      </c>
      <c r="BE120" s="4">
        <f>AVERAGE(AF120:AF121)</f>
        <v>0.27890452003147748</v>
      </c>
      <c r="BF120" s="4">
        <f>AVERAGE(AG120:AG121)</f>
        <v>1.1997852140965519</v>
      </c>
    </row>
    <row r="121" spans="1:58" x14ac:dyDescent="0.35">
      <c r="A121">
        <v>109</v>
      </c>
      <c r="B121">
        <v>1</v>
      </c>
      <c r="C121" t="s">
        <v>31</v>
      </c>
      <c r="D121" t="s">
        <v>27</v>
      </c>
      <c r="E121" t="s">
        <v>28</v>
      </c>
      <c r="G121">
        <v>0.3</v>
      </c>
      <c r="H121">
        <v>0.3</v>
      </c>
      <c r="I121">
        <v>676</v>
      </c>
      <c r="J121">
        <v>1198</v>
      </c>
      <c r="L121">
        <v>5092</v>
      </c>
      <c r="M121">
        <v>1.375</v>
      </c>
      <c r="N121">
        <v>2.2189999999999999</v>
      </c>
      <c r="O121">
        <v>0.84399999999999997</v>
      </c>
      <c r="Q121">
        <v>0.95699999999999996</v>
      </c>
      <c r="R121">
        <v>1</v>
      </c>
      <c r="S121">
        <v>0</v>
      </c>
      <c r="T121">
        <v>0</v>
      </c>
      <c r="V121">
        <v>0</v>
      </c>
      <c r="Y121" s="1">
        <v>44075</v>
      </c>
      <c r="Z121" s="2">
        <v>0.2852662037037037</v>
      </c>
      <c r="AB121">
        <v>1</v>
      </c>
      <c r="AD121" s="4">
        <f t="shared" si="8"/>
        <v>2.1440802111219273</v>
      </c>
      <c r="AE121" s="4">
        <f t="shared" si="9"/>
        <v>2.4145245046361148</v>
      </c>
      <c r="AF121" s="4">
        <f t="shared" si="10"/>
        <v>0.27044429351418753</v>
      </c>
      <c r="AG121" s="4">
        <f t="shared" si="11"/>
        <v>1.2193212942223044</v>
      </c>
    </row>
    <row r="122" spans="1:58" x14ac:dyDescent="0.35">
      <c r="A122">
        <v>110</v>
      </c>
      <c r="B122">
        <v>4</v>
      </c>
      <c r="C122" t="s">
        <v>66</v>
      </c>
      <c r="D122" t="s">
        <v>27</v>
      </c>
      <c r="E122" t="s">
        <v>28</v>
      </c>
      <c r="G122">
        <v>0.3</v>
      </c>
      <c r="H122">
        <v>0.3</v>
      </c>
      <c r="I122">
        <v>524</v>
      </c>
      <c r="J122">
        <v>1798</v>
      </c>
      <c r="L122">
        <v>1473</v>
      </c>
      <c r="M122">
        <v>1.0669999999999999</v>
      </c>
      <c r="N122">
        <v>3.327</v>
      </c>
      <c r="O122">
        <v>2.2589999999999999</v>
      </c>
      <c r="Q122">
        <v>0.26900000000000002</v>
      </c>
      <c r="R122">
        <v>1</v>
      </c>
      <c r="S122">
        <v>0</v>
      </c>
      <c r="T122">
        <v>0</v>
      </c>
      <c r="V122">
        <v>0</v>
      </c>
      <c r="Y122" s="1">
        <v>44075</v>
      </c>
      <c r="Z122" s="2">
        <v>0.29599537037037038</v>
      </c>
      <c r="AB122">
        <v>1</v>
      </c>
      <c r="AD122" s="4">
        <f t="shared" si="8"/>
        <v>1.6396991153072025</v>
      </c>
      <c r="AE122" s="4">
        <f t="shared" si="9"/>
        <v>3.9619794109219097</v>
      </c>
      <c r="AF122" s="4">
        <f t="shared" si="10"/>
        <v>2.3222802956147071</v>
      </c>
      <c r="AG122" s="4">
        <f t="shared" si="11"/>
        <v>0.27664030788767152</v>
      </c>
      <c r="BC122" s="4"/>
      <c r="BD122" s="4"/>
      <c r="BE122" s="4"/>
      <c r="BF122" s="4"/>
    </row>
    <row r="123" spans="1:58" x14ac:dyDescent="0.35">
      <c r="A123">
        <v>111</v>
      </c>
      <c r="B123">
        <v>4</v>
      </c>
      <c r="C123" t="s">
        <v>66</v>
      </c>
      <c r="D123" t="s">
        <v>27</v>
      </c>
      <c r="E123" t="s">
        <v>28</v>
      </c>
      <c r="G123">
        <v>0.3</v>
      </c>
      <c r="H123">
        <v>0.3</v>
      </c>
      <c r="I123">
        <v>378</v>
      </c>
      <c r="J123">
        <v>1807</v>
      </c>
      <c r="L123">
        <v>1512</v>
      </c>
      <c r="M123">
        <v>0.77</v>
      </c>
      <c r="N123">
        <v>3.3439999999999999</v>
      </c>
      <c r="O123">
        <v>2.5739999999999998</v>
      </c>
      <c r="Q123">
        <v>0.27600000000000002</v>
      </c>
      <c r="R123">
        <v>1</v>
      </c>
      <c r="S123">
        <v>0</v>
      </c>
      <c r="T123">
        <v>0</v>
      </c>
      <c r="V123">
        <v>0</v>
      </c>
      <c r="Y123" s="1">
        <v>44075</v>
      </c>
      <c r="Z123" s="2">
        <v>0.30138888888888887</v>
      </c>
      <c r="AB123">
        <v>1</v>
      </c>
      <c r="AD123" s="4">
        <f t="shared" si="8"/>
        <v>1.1552277995904279</v>
      </c>
      <c r="AE123" s="4">
        <f t="shared" si="9"/>
        <v>3.9851912345161966</v>
      </c>
      <c r="AF123" s="4">
        <f t="shared" si="10"/>
        <v>2.8299634349257685</v>
      </c>
      <c r="AG123" s="4">
        <f t="shared" si="11"/>
        <v>0.28679906955306272</v>
      </c>
      <c r="AI123">
        <f>ABS(100*(AVERAGE(AD123:AD124)-3)/3)</f>
        <v>61.990151182767818</v>
      </c>
      <c r="AJ123">
        <f>ABS(100*(AD123-AD124)/(AVERAGE(AD123:AD124)))</f>
        <v>2.619029109229646</v>
      </c>
      <c r="AN123">
        <f>ABS(100*(AVERAGE(AE123:AE124)-6)/6)</f>
        <v>33.21477479407924</v>
      </c>
      <c r="AO123">
        <f>ABS(100*(AE123-AE124)/(AVERAGE(AE123:AE124)))</f>
        <v>1.0941680474713431</v>
      </c>
      <c r="AS123">
        <f>ABS(100*(AVERAGE(AF123:AF124)-3)/3)</f>
        <v>4.439398405390671</v>
      </c>
      <c r="AT123">
        <f>ABS(100*(AF123-AF124)/(AVERAGE(AF123:AF124)))</f>
        <v>2.5711162897346429</v>
      </c>
      <c r="AX123">
        <f>ABS(100*(AVERAGE(AG123:AG124)-0.3)/0.33)</f>
        <v>4.5922843816704475</v>
      </c>
      <c r="AY123">
        <f>ABS(100*(AG123-AG124)/(AVERAGE(AG123:AG124)))</f>
        <v>1.3716967804295235</v>
      </c>
      <c r="BC123" s="4">
        <f>AVERAGE(AD123:AD124)</f>
        <v>1.1402954645169654</v>
      </c>
      <c r="BD123" s="4">
        <f>AVERAGE(AE123:AE124)</f>
        <v>4.0071135123552457</v>
      </c>
      <c r="BE123" s="4">
        <f>AVERAGE(AF123:AF124)</f>
        <v>2.8668180478382799</v>
      </c>
      <c r="BF123" s="4">
        <f>AVERAGE(AG123:AG124)</f>
        <v>0.28484546154048751</v>
      </c>
    </row>
    <row r="124" spans="1:58" x14ac:dyDescent="0.35">
      <c r="A124">
        <v>112</v>
      </c>
      <c r="B124">
        <v>4</v>
      </c>
      <c r="C124" t="s">
        <v>66</v>
      </c>
      <c r="D124" t="s">
        <v>27</v>
      </c>
      <c r="E124" t="s">
        <v>28</v>
      </c>
      <c r="G124">
        <v>0.3</v>
      </c>
      <c r="H124">
        <v>0.3</v>
      </c>
      <c r="I124">
        <v>369</v>
      </c>
      <c r="J124">
        <v>1824</v>
      </c>
      <c r="L124">
        <v>1497</v>
      </c>
      <c r="M124">
        <v>0.751</v>
      </c>
      <c r="N124">
        <v>3.3740000000000001</v>
      </c>
      <c r="O124">
        <v>2.6230000000000002</v>
      </c>
      <c r="Q124">
        <v>0.27400000000000002</v>
      </c>
      <c r="R124">
        <v>1</v>
      </c>
      <c r="S124">
        <v>0</v>
      </c>
      <c r="T124">
        <v>0</v>
      </c>
      <c r="V124">
        <v>0</v>
      </c>
      <c r="Y124" s="1">
        <v>44075</v>
      </c>
      <c r="Z124" s="2">
        <v>0.30716435185185187</v>
      </c>
      <c r="AB124">
        <v>1</v>
      </c>
      <c r="AD124" s="4">
        <f t="shared" si="8"/>
        <v>1.1253631294435031</v>
      </c>
      <c r="AE124" s="4">
        <f t="shared" si="9"/>
        <v>4.0290357901942944</v>
      </c>
      <c r="AF124" s="4">
        <f t="shared" si="10"/>
        <v>2.9036726607507912</v>
      </c>
      <c r="AG124" s="4">
        <f t="shared" si="11"/>
        <v>0.28289185352791224</v>
      </c>
    </row>
    <row r="125" spans="1:58" x14ac:dyDescent="0.35">
      <c r="A125">
        <v>113</v>
      </c>
      <c r="B125">
        <v>2</v>
      </c>
      <c r="D125" t="s">
        <v>29</v>
      </c>
      <c r="Y125" s="1">
        <v>44075</v>
      </c>
      <c r="Z125" s="2">
        <v>0.31119212962962967</v>
      </c>
      <c r="AB125">
        <v>1</v>
      </c>
      <c r="AD125" s="4" t="e">
        <f t="shared" si="8"/>
        <v>#DIV/0!</v>
      </c>
      <c r="AE125" s="4" t="e">
        <f t="shared" si="9"/>
        <v>#DIV/0!</v>
      </c>
      <c r="AF125" s="4" t="e">
        <f t="shared" si="10"/>
        <v>#DIV/0!</v>
      </c>
      <c r="AG125" s="4" t="e">
        <f t="shared" si="11"/>
        <v>#DIV/0!</v>
      </c>
    </row>
    <row r="126" spans="1:58" x14ac:dyDescent="0.35">
      <c r="A126">
        <v>114</v>
      </c>
      <c r="B126">
        <v>8</v>
      </c>
      <c r="R126">
        <v>1</v>
      </c>
    </row>
  </sheetData>
  <conditionalFormatting sqref="AL115:AM115 AV115 BA115">
    <cfRule type="cellIs" dxfId="2068" priority="350" operator="between">
      <formula>80</formula>
      <formula>120</formula>
    </cfRule>
  </conditionalFormatting>
  <conditionalFormatting sqref="AL53:AM53">
    <cfRule type="cellIs" dxfId="2067" priority="347" operator="between">
      <formula>80</formula>
      <formula>120</formula>
    </cfRule>
  </conditionalFormatting>
  <conditionalFormatting sqref="AZ47">
    <cfRule type="cellIs" dxfId="2066" priority="334" operator="greaterThan">
      <formula>20</formula>
    </cfRule>
  </conditionalFormatting>
  <conditionalFormatting sqref="AL47:AM47">
    <cfRule type="cellIs" dxfId="2065" priority="333" operator="between">
      <formula>80</formula>
      <formula>120</formula>
    </cfRule>
  </conditionalFormatting>
  <conditionalFormatting sqref="AV47">
    <cfRule type="cellIs" dxfId="2064" priority="332" operator="between">
      <formula>80</formula>
      <formula>120</formula>
    </cfRule>
  </conditionalFormatting>
  <conditionalFormatting sqref="AV47">
    <cfRule type="cellIs" dxfId="2063" priority="331" operator="between">
      <formula>80</formula>
      <formula>120</formula>
    </cfRule>
  </conditionalFormatting>
  <conditionalFormatting sqref="AZ77 AY78:AZ78">
    <cfRule type="cellIs" dxfId="2062" priority="310" operator="greaterThan">
      <formula>20</formula>
    </cfRule>
  </conditionalFormatting>
  <conditionalFormatting sqref="BA77:BA78">
    <cfRule type="cellIs" dxfId="2061" priority="309" operator="between">
      <formula>80</formula>
      <formula>120</formula>
    </cfRule>
  </conditionalFormatting>
  <conditionalFormatting sqref="AO29">
    <cfRule type="cellIs" dxfId="2060" priority="374" operator="greaterThan">
      <formula>20</formula>
    </cfRule>
  </conditionalFormatting>
  <conditionalFormatting sqref="AY29">
    <cfRule type="cellIs" dxfId="2059" priority="372" operator="greaterThan">
      <formula>20</formula>
    </cfRule>
  </conditionalFormatting>
  <conditionalFormatting sqref="AR31 AW31 AJ31:AK31 AT31:AU31 AY31:AZ31">
    <cfRule type="cellIs" dxfId="2058" priority="371" operator="greaterThan">
      <formula>20</formula>
    </cfRule>
  </conditionalFormatting>
  <conditionalFormatting sqref="AL31:AM31 BA31 AV31">
    <cfRule type="cellIs" dxfId="2057" priority="370" operator="between">
      <formula>80</formula>
      <formula>120</formula>
    </cfRule>
  </conditionalFormatting>
  <conditionalFormatting sqref="AK32 AU32 AZ32 AW56:AW57 AR56:AR57 AW115 AK54 AK115 AT51:AU53 AU56:AU57 AR115:AU115 AY51:AZ53 AZ56:AZ57 AY115:AZ115 AJ33:AK41 AK42 AK44:AK45 AK47:AK48 AJ51:AK53 AK50 AT33:AU41 AU42 AU44:AU45 AU54 AY33:AZ41 AZ42 AZ44:AZ45 AZ54">
    <cfRule type="cellIs" dxfId="2056" priority="367" operator="greaterThan">
      <formula>20</formula>
    </cfRule>
  </conditionalFormatting>
  <conditionalFormatting sqref="AV56:AV57 BA56:BA57 AL115:AM115 AV115 BA115 AL51:AM54 AV51:AV54 BA51:BA54">
    <cfRule type="cellIs" dxfId="2055" priority="366" operator="between">
      <formula>80</formula>
      <formula>120</formula>
    </cfRule>
  </conditionalFormatting>
  <conditionalFormatting sqref="AO31:AP31">
    <cfRule type="cellIs" dxfId="2054" priority="369" operator="greaterThan">
      <formula>20</formula>
    </cfRule>
  </conditionalFormatting>
  <conditionalFormatting sqref="AQ31">
    <cfRule type="cellIs" dxfId="2053" priority="368" operator="between">
      <formula>80</formula>
      <formula>120</formula>
    </cfRule>
  </conditionalFormatting>
  <conditionalFormatting sqref="AK115 AR115:AU115 AW115 AY115:AZ115">
    <cfRule type="cellIs" dxfId="2052" priority="365" operator="greaterThan">
      <formula>20</formula>
    </cfRule>
  </conditionalFormatting>
  <conditionalFormatting sqref="AL115:AM115 AV115 BA115">
    <cfRule type="cellIs" dxfId="2051" priority="364" operator="between">
      <formula>80</formula>
      <formula>120</formula>
    </cfRule>
  </conditionalFormatting>
  <conditionalFormatting sqref="AK115 AR115:AU115 AW115 AY115:AZ115">
    <cfRule type="cellIs" dxfId="2050" priority="363" operator="greaterThan">
      <formula>20</formula>
    </cfRule>
  </conditionalFormatting>
  <conditionalFormatting sqref="AK115 AR115:AU115 AW115 AY115:AZ115">
    <cfRule type="cellIs" dxfId="2049" priority="361" operator="greaterThan">
      <formula>20</formula>
    </cfRule>
  </conditionalFormatting>
  <conditionalFormatting sqref="AK115 AR115:AU115 AW115 AY115:AZ115">
    <cfRule type="cellIs" dxfId="2048" priority="359" operator="greaterThan">
      <formula>20</formula>
    </cfRule>
  </conditionalFormatting>
  <conditionalFormatting sqref="AK115 AR115:AU115 AW115 AY115:AZ115">
    <cfRule type="cellIs" dxfId="2047" priority="357" operator="greaterThan">
      <formula>20</formula>
    </cfRule>
  </conditionalFormatting>
  <conditionalFormatting sqref="AL115:AM115 AV115 BA115">
    <cfRule type="cellIs" dxfId="2046" priority="356" operator="between">
      <formula>80</formula>
      <formula>120</formula>
    </cfRule>
  </conditionalFormatting>
  <conditionalFormatting sqref="AL115:AM115 AV115 BA115">
    <cfRule type="cellIs" dxfId="2045" priority="354" operator="between">
      <formula>80</formula>
      <formula>120</formula>
    </cfRule>
  </conditionalFormatting>
  <conditionalFormatting sqref="AL115:AM115 AV115 BA115">
    <cfRule type="cellIs" dxfId="2044" priority="352" operator="between">
      <formula>80</formula>
      <formula>120</formula>
    </cfRule>
  </conditionalFormatting>
  <conditionalFormatting sqref="AK115 AR115:AU115 AW115 AY115:AZ115">
    <cfRule type="cellIs" dxfId="2043" priority="351" operator="greaterThan">
      <formula>20</formula>
    </cfRule>
  </conditionalFormatting>
  <conditionalFormatting sqref="AK53">
    <cfRule type="cellIs" dxfId="2042" priority="348" operator="greaterThan">
      <formula>20</formula>
    </cfRule>
  </conditionalFormatting>
  <conditionalFormatting sqref="AK56">
    <cfRule type="cellIs" dxfId="2041" priority="346" operator="greaterThan">
      <formula>20</formula>
    </cfRule>
  </conditionalFormatting>
  <conditionalFormatting sqref="AW50">
    <cfRule type="cellIs" dxfId="2040" priority="344" operator="greaterThan">
      <formula>20</formula>
    </cfRule>
  </conditionalFormatting>
  <conditionalFormatting sqref="BA47">
    <cfRule type="cellIs" dxfId="2039" priority="330" operator="between">
      <formula>80</formula>
      <formula>120</formula>
    </cfRule>
  </conditionalFormatting>
  <conditionalFormatting sqref="BA47">
    <cfRule type="cellIs" dxfId="2038" priority="329" operator="between">
      <formula>80</formula>
      <formula>120</formula>
    </cfRule>
  </conditionalFormatting>
  <conditionalFormatting sqref="AU50">
    <cfRule type="cellIs" dxfId="2037" priority="328" operator="greaterThan">
      <formula>20</formula>
    </cfRule>
  </conditionalFormatting>
  <conditionalFormatting sqref="AZ50">
    <cfRule type="cellIs" dxfId="2036" priority="327" operator="greaterThan">
      <formula>20</formula>
    </cfRule>
  </conditionalFormatting>
  <conditionalFormatting sqref="AL62:AM62">
    <cfRule type="cellIs" dxfId="2035" priority="326" operator="between">
      <formula>80</formula>
      <formula>120</formula>
    </cfRule>
  </conditionalFormatting>
  <conditionalFormatting sqref="AK77 AR77:AR78 AJ78:AK78">
    <cfRule type="cellIs" dxfId="2034" priority="324" operator="greaterThan">
      <formula>20</formula>
    </cfRule>
  </conditionalFormatting>
  <conditionalFormatting sqref="AV62">
    <cfRule type="cellIs" dxfId="2033" priority="321" operator="between">
      <formula>80</formula>
      <formula>120</formula>
    </cfRule>
  </conditionalFormatting>
  <conditionalFormatting sqref="AT68">
    <cfRule type="cellIs" dxfId="2032" priority="320" operator="greaterThan">
      <formula>20</formula>
    </cfRule>
  </conditionalFormatting>
  <conditionalFormatting sqref="AY68">
    <cfRule type="cellIs" dxfId="2031" priority="316" operator="greaterThan">
      <formula>20</formula>
    </cfRule>
  </conditionalFormatting>
  <conditionalFormatting sqref="AU77 AT78:AU78">
    <cfRule type="cellIs" dxfId="2030" priority="318" operator="greaterThan">
      <formula>20</formula>
    </cfRule>
  </conditionalFormatting>
  <conditionalFormatting sqref="AV77:AV78">
    <cfRule type="cellIs" dxfId="2029" priority="317" operator="between">
      <formula>80</formula>
      <formula>120</formula>
    </cfRule>
  </conditionalFormatting>
  <conditionalFormatting sqref="BA63:BA64">
    <cfRule type="cellIs" dxfId="2028" priority="313" operator="between">
      <formula>80</formula>
      <formula>120</formula>
    </cfRule>
  </conditionalFormatting>
  <conditionalFormatting sqref="BA62">
    <cfRule type="cellIs" dxfId="2027" priority="311" operator="between">
      <formula>80</formula>
      <formula>120</formula>
    </cfRule>
  </conditionalFormatting>
  <conditionalFormatting sqref="AP32 AO51:AP53 AP56:AP57 AN115:AP115 AO33:AP41 AP42 AP44:AP45 AP54">
    <cfRule type="cellIs" dxfId="2026" priority="308" operator="greaterThan">
      <formula>20</formula>
    </cfRule>
  </conditionalFormatting>
  <conditionalFormatting sqref="AN115:AP115">
    <cfRule type="cellIs" dxfId="2025" priority="306" operator="greaterThan">
      <formula>20</formula>
    </cfRule>
  </conditionalFormatting>
  <conditionalFormatting sqref="AQ115">
    <cfRule type="cellIs" dxfId="2024" priority="303" operator="between">
      <formula>80</formula>
      <formula>120</formula>
    </cfRule>
  </conditionalFormatting>
  <conditionalFormatting sqref="AQ115">
    <cfRule type="cellIs" dxfId="2023" priority="301" operator="between">
      <formula>80</formula>
      <formula>120</formula>
    </cfRule>
  </conditionalFormatting>
  <conditionalFormatting sqref="AN115:AP115">
    <cfRule type="cellIs" dxfId="2022" priority="300" operator="greaterThan">
      <formula>20</formula>
    </cfRule>
  </conditionalFormatting>
  <conditionalFormatting sqref="AQ115">
    <cfRule type="cellIs" dxfId="2021" priority="299" operator="between">
      <formula>80</formula>
      <formula>120</formula>
    </cfRule>
  </conditionalFormatting>
  <conditionalFormatting sqref="AO63:AO64 AP59:AP60 AO66:AP69 AO77:AP77 AO71:AP72 AO74:AP75">
    <cfRule type="cellIs" dxfId="2020" priority="290" operator="greaterThan">
      <formula>20</formula>
    </cfRule>
  </conditionalFormatting>
  <conditionalFormatting sqref="AQ59:AQ60 AQ66:AQ69 AQ77 AQ71:AQ72 AQ74:AQ75">
    <cfRule type="cellIs" dxfId="2019" priority="289" operator="between">
      <formula>80</formula>
      <formula>120</formula>
    </cfRule>
  </conditionalFormatting>
  <conditionalFormatting sqref="AO60:AP62">
    <cfRule type="cellIs" dxfId="2018" priority="286" operator="greaterThan">
      <formula>20</formula>
    </cfRule>
  </conditionalFormatting>
  <conditionalFormatting sqref="AQ60:AQ62">
    <cfRule type="cellIs" dxfId="2017" priority="285" operator="between">
      <formula>80</formula>
      <formula>120</formula>
    </cfRule>
  </conditionalFormatting>
  <conditionalFormatting sqref="AQ47">
    <cfRule type="cellIs" dxfId="2016" priority="280" operator="between">
      <formula>80</formula>
      <formula>120</formula>
    </cfRule>
  </conditionalFormatting>
  <conditionalFormatting sqref="AP50">
    <cfRule type="cellIs" dxfId="2015" priority="279" operator="greaterThan">
      <formula>20</formula>
    </cfRule>
  </conditionalFormatting>
  <conditionalFormatting sqref="AK100">
    <cfRule type="cellIs" dxfId="2014" priority="206" operator="greaterThan">
      <formula>20</formula>
    </cfRule>
  </conditionalFormatting>
  <conditionalFormatting sqref="AL100:AM100">
    <cfRule type="cellIs" dxfId="2013" priority="205" operator="between">
      <formula>80</formula>
      <formula>120</formula>
    </cfRule>
  </conditionalFormatting>
  <conditionalFormatting sqref="AK103">
    <cfRule type="cellIs" dxfId="2012" priority="204" operator="greaterThan">
      <formula>20</formula>
    </cfRule>
  </conditionalFormatting>
  <conditionalFormatting sqref="AL103:AM103">
    <cfRule type="cellIs" dxfId="2011" priority="203" operator="between">
      <formula>80</formula>
      <formula>120</formula>
    </cfRule>
  </conditionalFormatting>
  <conditionalFormatting sqref="AQ62">
    <cfRule type="cellIs" dxfId="2010" priority="272" operator="between">
      <formula>80</formula>
      <formula>120</formula>
    </cfRule>
  </conditionalFormatting>
  <conditionalFormatting sqref="AO62 AO59 AO56 AO53 AO50 AO47 AO44 AO41 AO38 AO35 AO32">
    <cfRule type="cellIs" dxfId="2009" priority="268" operator="greaterThan">
      <formula>20</formula>
    </cfRule>
  </conditionalFormatting>
  <conditionalFormatting sqref="AR32 AW32 AJ32:AK32 AT32:AU32 AY32:AZ32">
    <cfRule type="cellIs" dxfId="2008" priority="256" operator="greaterThan">
      <formula>20</formula>
    </cfRule>
  </conditionalFormatting>
  <conditionalFormatting sqref="AL32:AM32 BA32 AV32">
    <cfRule type="cellIs" dxfId="2007" priority="255" operator="between">
      <formula>80</formula>
      <formula>120</formula>
    </cfRule>
  </conditionalFormatting>
  <conditionalFormatting sqref="AT77 AT74 AT71 AT62 AT59 AT56 AT53 AT50 AT47 AT44 AT41 AT38 AT35 AT32">
    <cfRule type="cellIs" dxfId="2006" priority="266" operator="greaterThan">
      <formula>20</formula>
    </cfRule>
  </conditionalFormatting>
  <conditionalFormatting sqref="AR20:AR24 AJ20:AK24 AT20:AU24">
    <cfRule type="cellIs" dxfId="2005" priority="264" operator="greaterThan">
      <formula>20</formula>
    </cfRule>
  </conditionalFormatting>
  <conditionalFormatting sqref="AL20:AM24 AV20:AV24">
    <cfRule type="cellIs" dxfId="2004" priority="263" operator="between">
      <formula>80</formula>
      <formula>120</formula>
    </cfRule>
  </conditionalFormatting>
  <conditionalFormatting sqref="AV94">
    <cfRule type="cellIs" dxfId="2003" priority="190" operator="between">
      <formula>80</formula>
      <formula>120</formula>
    </cfRule>
  </conditionalFormatting>
  <conditionalFormatting sqref="AJ30">
    <cfRule type="cellIs" dxfId="2002" priority="260" operator="greaterThan">
      <formula>20</formula>
    </cfRule>
  </conditionalFormatting>
  <conditionalFormatting sqref="AT30">
    <cfRule type="cellIs" dxfId="2001" priority="258" operator="greaterThan">
      <formula>20</formula>
    </cfRule>
  </conditionalFormatting>
  <conditionalFormatting sqref="AU48">
    <cfRule type="cellIs" dxfId="2000" priority="247" operator="greaterThan">
      <formula>20</formula>
    </cfRule>
  </conditionalFormatting>
  <conditionalFormatting sqref="AV48">
    <cfRule type="cellIs" dxfId="1999" priority="244" operator="between">
      <formula>80</formula>
      <formula>120</formula>
    </cfRule>
  </conditionalFormatting>
  <conditionalFormatting sqref="BA48">
    <cfRule type="cellIs" dxfId="1998" priority="242" operator="between">
      <formula>80</formula>
      <formula>120</formula>
    </cfRule>
  </conditionalFormatting>
  <conditionalFormatting sqref="AZ51">
    <cfRule type="cellIs" dxfId="1997" priority="239" operator="greaterThan">
      <formula>20</formula>
    </cfRule>
  </conditionalFormatting>
  <conditionalFormatting sqref="AL63:AM63">
    <cfRule type="cellIs" dxfId="1996" priority="238" operator="between">
      <formula>80</formula>
      <formula>120</formula>
    </cfRule>
  </conditionalFormatting>
  <conditionalFormatting sqref="AK66">
    <cfRule type="cellIs" dxfId="1995" priority="237" operator="greaterThan">
      <formula>20</formula>
    </cfRule>
  </conditionalFormatting>
  <conditionalFormatting sqref="AV63">
    <cfRule type="cellIs" dxfId="1994" priority="234" operator="between">
      <formula>80</formula>
      <formula>120</formula>
    </cfRule>
  </conditionalFormatting>
  <conditionalFormatting sqref="AT69">
    <cfRule type="cellIs" dxfId="1993" priority="233" operator="greaterThan">
      <formula>20</formula>
    </cfRule>
  </conditionalFormatting>
  <conditionalFormatting sqref="AY69">
    <cfRule type="cellIs" dxfId="1992" priority="231" operator="greaterThan">
      <formula>20</formula>
    </cfRule>
  </conditionalFormatting>
  <conditionalFormatting sqref="AZ66">
    <cfRule type="cellIs" dxfId="1991" priority="229" operator="greaterThan">
      <formula>20</formula>
    </cfRule>
  </conditionalFormatting>
  <conditionalFormatting sqref="BA63">
    <cfRule type="cellIs" dxfId="1990" priority="228" operator="between">
      <formula>80</formula>
      <formula>120</formula>
    </cfRule>
  </conditionalFormatting>
  <conditionalFormatting sqref="AO69">
    <cfRule type="cellIs" dxfId="1989" priority="222" operator="greaterThan">
      <formula>20</formula>
    </cfRule>
  </conditionalFormatting>
  <conditionalFormatting sqref="AQ63">
    <cfRule type="cellIs" dxfId="1988" priority="219" operator="between">
      <formula>80</formula>
      <formula>120</formula>
    </cfRule>
  </conditionalFormatting>
  <conditionalFormatting sqref="AV95">
    <cfRule type="cellIs" dxfId="1987" priority="143" operator="between">
      <formula>80</formula>
      <formula>120</formula>
    </cfRule>
  </conditionalFormatting>
  <conditionalFormatting sqref="AT78 AT75 AT72 AT66 AT63 AT60 AT57 AT54 AT51 AT48 AT45 AT42 AT39 AT36 AT33">
    <cfRule type="cellIs" dxfId="1986" priority="213" operator="greaterThan">
      <formula>20</formula>
    </cfRule>
  </conditionalFormatting>
  <conditionalFormatting sqref="AR79:AR101 AW79:AW101 AJ89:AK97 AT89:AU97 AY89:AZ97 AO89:AP97">
    <cfRule type="cellIs" dxfId="1985" priority="211" operator="greaterThan">
      <formula>20</formula>
    </cfRule>
  </conditionalFormatting>
  <conditionalFormatting sqref="AL79:AM97 BA79:BA97 AV79:AV97 AQ79:AQ97">
    <cfRule type="cellIs" dxfId="1984" priority="210" operator="between">
      <formula>80</formula>
      <formula>120</formula>
    </cfRule>
  </conditionalFormatting>
  <conditionalFormatting sqref="AK79 AU79 AZ79 AW103:AW104 AR103:AR104 AK101 AT98:AU100 AU103:AU104 AY98:AZ100 AZ103:AZ104 AJ80:AK88 AK89 AK91:AK92 AK94:AK95 AJ98:AK100 AK97 AT80:AU88 AU89 AU91:AU92 AU101 AY80:AZ88 AZ89 AZ91:AZ92 AZ101">
    <cfRule type="cellIs" dxfId="1983" priority="209" operator="greaterThan">
      <formula>20</formula>
    </cfRule>
  </conditionalFormatting>
  <conditionalFormatting sqref="AV103:AV104 BA103:BA104 AL98:AM101 AV98:AV101 BA98:BA101">
    <cfRule type="cellIs" dxfId="1982" priority="208" operator="between">
      <formula>80</formula>
      <formula>120</formula>
    </cfRule>
  </conditionalFormatting>
  <conditionalFormatting sqref="BA110">
    <cfRule type="cellIs" dxfId="1981" priority="130" operator="between">
      <formula>80</formula>
      <formula>120</formula>
    </cfRule>
  </conditionalFormatting>
  <conditionalFormatting sqref="AV94">
    <cfRule type="cellIs" dxfId="1980" priority="189" operator="between">
      <formula>80</formula>
      <formula>120</formula>
    </cfRule>
  </conditionalFormatting>
  <conditionalFormatting sqref="AZ94">
    <cfRule type="cellIs" dxfId="1979" priority="192" operator="greaterThan">
      <formula>20</formula>
    </cfRule>
  </conditionalFormatting>
  <conditionalFormatting sqref="AL94:AM94">
    <cfRule type="cellIs" dxfId="1978" priority="191" operator="between">
      <formula>80</formula>
      <formula>120</formula>
    </cfRule>
  </conditionalFormatting>
  <conditionalFormatting sqref="BA94">
    <cfRule type="cellIs" dxfId="1977" priority="187" operator="between">
      <formula>80</formula>
      <formula>120</formula>
    </cfRule>
  </conditionalFormatting>
  <conditionalFormatting sqref="AU97">
    <cfRule type="cellIs" dxfId="1976" priority="186" operator="greaterThan">
      <formula>20</formula>
    </cfRule>
  </conditionalFormatting>
  <conditionalFormatting sqref="AV109">
    <cfRule type="cellIs" dxfId="1975" priority="183" operator="between">
      <formula>80</formula>
      <formula>120</formula>
    </cfRule>
  </conditionalFormatting>
  <conditionalFormatting sqref="BA110:BA111">
    <cfRule type="cellIs" dxfId="1974" priority="181" operator="between">
      <formula>80</formula>
      <formula>120</formula>
    </cfRule>
  </conditionalFormatting>
  <conditionalFormatting sqref="AK70">
    <cfRule type="cellIs" dxfId="1973" priority="109" operator="greaterThan">
      <formula>20</formula>
    </cfRule>
  </conditionalFormatting>
  <conditionalFormatting sqref="AL70:AM70">
    <cfRule type="cellIs" dxfId="1972" priority="108" operator="between">
      <formula>80</formula>
      <formula>120</formula>
    </cfRule>
  </conditionalFormatting>
  <conditionalFormatting sqref="AQ94">
    <cfRule type="cellIs" dxfId="1971" priority="166" operator="between">
      <formula>80</formula>
      <formula>120</formula>
    </cfRule>
  </conditionalFormatting>
  <conditionalFormatting sqref="AP97">
    <cfRule type="cellIs" dxfId="1970" priority="164" operator="greaterThan">
      <formula>20</formula>
    </cfRule>
  </conditionalFormatting>
  <conditionalFormatting sqref="AQ109">
    <cfRule type="cellIs" dxfId="1969" priority="161" operator="between">
      <formula>80</formula>
      <formula>120</formula>
    </cfRule>
  </conditionalFormatting>
  <conditionalFormatting sqref="AO109 AO106 AO103 AO100 AO97 AO94 AO91 AO88 AO85 AO82 AO79">
    <cfRule type="cellIs" dxfId="1968" priority="158" operator="greaterThan">
      <formula>20</formula>
    </cfRule>
  </conditionalFormatting>
  <conditionalFormatting sqref="AY109 AY106 AY103 AY100 AY97 AY94 AY91 AY88 AY85 AY82 AY79">
    <cfRule type="cellIs" dxfId="1967" priority="156" operator="greaterThan">
      <formula>20</formula>
    </cfRule>
  </conditionalFormatting>
  <conditionalFormatting sqref="AQ79">
    <cfRule type="cellIs" dxfId="1966" priority="152" operator="between">
      <formula>80</formula>
      <formula>120</formula>
    </cfRule>
  </conditionalFormatting>
  <conditionalFormatting sqref="AK101">
    <cfRule type="cellIs" dxfId="1965" priority="151" operator="greaterThan">
      <formula>20</formula>
    </cfRule>
  </conditionalFormatting>
  <conditionalFormatting sqref="AK104">
    <cfRule type="cellIs" dxfId="1964" priority="149" operator="greaterThan">
      <formula>20</formula>
    </cfRule>
  </conditionalFormatting>
  <conditionalFormatting sqref="AU95">
    <cfRule type="cellIs" dxfId="1963" priority="146" operator="greaterThan">
      <formula>20</formula>
    </cfRule>
  </conditionalFormatting>
  <conditionalFormatting sqref="AL95:AM95">
    <cfRule type="cellIs" dxfId="1962" priority="144" operator="between">
      <formula>80</formula>
      <formula>120</formula>
    </cfRule>
  </conditionalFormatting>
  <conditionalFormatting sqref="AU98">
    <cfRule type="cellIs" dxfId="1961" priority="139" operator="greaterThan">
      <formula>20</formula>
    </cfRule>
  </conditionalFormatting>
  <conditionalFormatting sqref="AK113">
    <cfRule type="cellIs" dxfId="1960" priority="136" operator="greaterThan">
      <formula>20</formula>
    </cfRule>
  </conditionalFormatting>
  <conditionalFormatting sqref="AU113">
    <cfRule type="cellIs" dxfId="1959" priority="135" operator="greaterThan">
      <formula>20</formula>
    </cfRule>
  </conditionalFormatting>
  <conditionalFormatting sqref="AV110">
    <cfRule type="cellIs" dxfId="1958" priority="134" operator="between">
      <formula>80</formula>
      <formula>120</formula>
    </cfRule>
  </conditionalFormatting>
  <conditionalFormatting sqref="BA110">
    <cfRule type="cellIs" dxfId="1957" priority="131" operator="between">
      <formula>80</formula>
      <formula>120</formula>
    </cfRule>
  </conditionalFormatting>
  <conditionalFormatting sqref="AP95">
    <cfRule type="cellIs" dxfId="1956" priority="129" operator="greaterThan">
      <formula>20</formula>
    </cfRule>
  </conditionalFormatting>
  <conditionalFormatting sqref="AQ95">
    <cfRule type="cellIs" dxfId="1955" priority="127" operator="between">
      <formula>80</formula>
      <formula>120</formula>
    </cfRule>
  </conditionalFormatting>
  <conditionalFormatting sqref="AP98">
    <cfRule type="cellIs" dxfId="1954" priority="126" operator="greaterThan">
      <formula>20</formula>
    </cfRule>
  </conditionalFormatting>
  <conditionalFormatting sqref="AQ110">
    <cfRule type="cellIs" dxfId="1953" priority="124" operator="between">
      <formula>80</formula>
      <formula>120</formula>
    </cfRule>
  </conditionalFormatting>
  <conditionalFormatting sqref="AJ113 AJ110 AJ107 AJ104 AJ101 AJ98 AJ95 AJ92 AJ89 AJ86 AJ83 AJ80">
    <cfRule type="cellIs" dxfId="1952" priority="121" operator="greaterThan">
      <formula>20</formula>
    </cfRule>
  </conditionalFormatting>
  <conditionalFormatting sqref="AT113 AT110 AT107 AT104 AT101 AT98 AT95 AT92 AT89 AT86 AT83 AT80">
    <cfRule type="cellIs" dxfId="1951" priority="119" operator="greaterThan">
      <formula>20</formula>
    </cfRule>
  </conditionalFormatting>
  <conditionalFormatting sqref="AV70 BA70">
    <cfRule type="cellIs" dxfId="1950" priority="116" operator="between">
      <formula>80</formula>
      <formula>120</formula>
    </cfRule>
  </conditionalFormatting>
  <conditionalFormatting sqref="AJ70">
    <cfRule type="cellIs" dxfId="1949" priority="107" operator="greaterThan">
      <formula>20</formula>
    </cfRule>
  </conditionalFormatting>
  <conditionalFormatting sqref="AW73 AR73 AU73 AZ73">
    <cfRule type="cellIs" dxfId="1948" priority="103" operator="greaterThan">
      <formula>20</formula>
    </cfRule>
  </conditionalFormatting>
  <conditionalFormatting sqref="AW76 AR76 AJ76:AK76 AT76:AU76 AY76:AZ76">
    <cfRule type="cellIs" dxfId="1947" priority="87" operator="greaterThan">
      <formula>20</formula>
    </cfRule>
  </conditionalFormatting>
  <conditionalFormatting sqref="AO73:AP73">
    <cfRule type="cellIs" dxfId="1946" priority="97" operator="greaterThan">
      <formula>20</formula>
    </cfRule>
  </conditionalFormatting>
  <conditionalFormatting sqref="AQ73">
    <cfRule type="cellIs" dxfId="1945" priority="96" operator="between">
      <formula>80</formula>
      <formula>120</formula>
    </cfRule>
  </conditionalFormatting>
  <conditionalFormatting sqref="AK73">
    <cfRule type="cellIs" dxfId="1944" priority="95" operator="greaterThan">
      <formula>20</formula>
    </cfRule>
  </conditionalFormatting>
  <conditionalFormatting sqref="AL73:AM73">
    <cfRule type="cellIs" dxfId="1943" priority="94" operator="between">
      <formula>80</formula>
      <formula>120</formula>
    </cfRule>
  </conditionalFormatting>
  <conditionalFormatting sqref="AT73">
    <cfRule type="cellIs" dxfId="1942" priority="91" operator="greaterThan">
      <formula>20</formula>
    </cfRule>
  </conditionalFormatting>
  <conditionalFormatting sqref="AW76 AR76 AU76 AZ76">
    <cfRule type="cellIs" dxfId="1941" priority="89" operator="greaterThan">
      <formula>20</formula>
    </cfRule>
  </conditionalFormatting>
  <conditionalFormatting sqref="AV76 BA76">
    <cfRule type="cellIs" dxfId="1940" priority="88" operator="between">
      <formula>80</formula>
      <formula>120</formula>
    </cfRule>
  </conditionalFormatting>
  <conditionalFormatting sqref="AJ76">
    <cfRule type="cellIs" dxfId="1939" priority="79" operator="greaterThan">
      <formula>20</formula>
    </cfRule>
  </conditionalFormatting>
  <conditionalFormatting sqref="AT76">
    <cfRule type="cellIs" dxfId="1938" priority="77" operator="greaterThan">
      <formula>20</formula>
    </cfRule>
  </conditionalFormatting>
  <conditionalFormatting sqref="AP124">
    <cfRule type="cellIs" dxfId="1937" priority="61" operator="greaterThan">
      <formula>20</formula>
    </cfRule>
  </conditionalFormatting>
  <conditionalFormatting sqref="AJ124 AJ121 AJ118">
    <cfRule type="cellIs" dxfId="1936" priority="59" operator="greaterThan">
      <formula>20</formula>
    </cfRule>
  </conditionalFormatting>
  <conditionalFormatting sqref="AJ116:AK116 AY116:AZ116 AT116:AU116 AW116 AR116 AR124 AW124 AT124:AU124 AY124:AZ124 AJ124:AK124 AR118:AR119 AW118:AW119 AT118:AU119 AY118:AZ119 AJ118:AK119 AJ121:AK122 AY121:AZ122 AT121:AU122 AW121:AW122 AR121:AR122">
    <cfRule type="cellIs" dxfId="1935" priority="71" operator="greaterThan">
      <formula>20</formula>
    </cfRule>
  </conditionalFormatting>
  <conditionalFormatting sqref="AP117">
    <cfRule type="cellIs" dxfId="1934" priority="42" operator="greaterThan">
      <formula>20</formula>
    </cfRule>
  </conditionalFormatting>
  <conditionalFormatting sqref="AZ124">
    <cfRule type="cellIs" dxfId="1933" priority="65" operator="greaterThan">
      <formula>20</formula>
    </cfRule>
  </conditionalFormatting>
  <conditionalFormatting sqref="BA124">
    <cfRule type="cellIs" dxfId="1932" priority="64" operator="between">
      <formula>80</formula>
      <formula>120</formula>
    </cfRule>
  </conditionalFormatting>
  <conditionalFormatting sqref="AO116:AP116 AO124:AP124 AO118:AP119 AO121:AP122">
    <cfRule type="cellIs" dxfId="1931" priority="63" operator="greaterThan">
      <formula>20</formula>
    </cfRule>
  </conditionalFormatting>
  <conditionalFormatting sqref="AQ116 AQ124 AQ118:AQ119 AQ121:AQ122">
    <cfRule type="cellIs" dxfId="1930" priority="62" operator="between">
      <formula>80</formula>
      <formula>120</formula>
    </cfRule>
  </conditionalFormatting>
  <conditionalFormatting sqref="AO117">
    <cfRule type="cellIs" dxfId="1929" priority="35" operator="greaterThan">
      <formula>20</formula>
    </cfRule>
  </conditionalFormatting>
  <conditionalFormatting sqref="AT124 AT121 AT118">
    <cfRule type="cellIs" dxfId="1928" priority="57" operator="greaterThan">
      <formula>20</formula>
    </cfRule>
  </conditionalFormatting>
  <conditionalFormatting sqref="AY116">
    <cfRule type="cellIs" dxfId="1927" priority="52" operator="greaterThan">
      <formula>20</formula>
    </cfRule>
  </conditionalFormatting>
  <conditionalFormatting sqref="AJ122 AJ119">
    <cfRule type="cellIs" dxfId="1926" priority="50" operator="greaterThan">
      <formula>20</formula>
    </cfRule>
  </conditionalFormatting>
  <conditionalFormatting sqref="AY122 AY119">
    <cfRule type="cellIs" dxfId="1925" priority="47" operator="greaterThan">
      <formula>20</formula>
    </cfRule>
  </conditionalFormatting>
  <conditionalFormatting sqref="AW123 AR123 AJ123:AK123 AT123:AU123 AY123:AZ123">
    <cfRule type="cellIs" dxfId="1924" priority="16" operator="greaterThan">
      <formula>20</formula>
    </cfRule>
  </conditionalFormatting>
  <conditionalFormatting sqref="AP123">
    <cfRule type="cellIs" dxfId="1923" priority="14" operator="greaterThan">
      <formula>20</formula>
    </cfRule>
  </conditionalFormatting>
  <conditionalFormatting sqref="AK117">
    <cfRule type="cellIs" dxfId="1922" priority="38" operator="greaterThan">
      <formula>20</formula>
    </cfRule>
  </conditionalFormatting>
  <conditionalFormatting sqref="AL117:AM117">
    <cfRule type="cellIs" dxfId="1921" priority="37" operator="between">
      <formula>80</formula>
      <formula>120</formula>
    </cfRule>
  </conditionalFormatting>
  <conditionalFormatting sqref="AJ117">
    <cfRule type="cellIs" dxfId="1920" priority="36" operator="greaterThan">
      <formula>20</formula>
    </cfRule>
  </conditionalFormatting>
  <conditionalFormatting sqref="AT117">
    <cfRule type="cellIs" dxfId="1919" priority="34" operator="greaterThan">
      <formula>20</formula>
    </cfRule>
  </conditionalFormatting>
  <conditionalFormatting sqref="AW120 AR120 AU120 AZ120">
    <cfRule type="cellIs" dxfId="1918" priority="32" operator="greaterThan">
      <formula>20</formula>
    </cfRule>
  </conditionalFormatting>
  <conditionalFormatting sqref="AV120 BA120">
    <cfRule type="cellIs" dxfId="1917" priority="31" operator="between">
      <formula>80</formula>
      <formula>120</formula>
    </cfRule>
  </conditionalFormatting>
  <conditionalFormatting sqref="AW120 AR120 AJ120:AK120 AT120:AU120 AY120:AZ120">
    <cfRule type="cellIs" dxfId="1916" priority="30" operator="greaterThan">
      <formula>20</formula>
    </cfRule>
  </conditionalFormatting>
  <conditionalFormatting sqref="AP120">
    <cfRule type="cellIs" dxfId="1915" priority="28" operator="greaterThan">
      <formula>20</formula>
    </cfRule>
  </conditionalFormatting>
  <conditionalFormatting sqref="AO120:AP120">
    <cfRule type="cellIs" dxfId="1914" priority="26" operator="greaterThan">
      <formula>20</formula>
    </cfRule>
  </conditionalFormatting>
  <conditionalFormatting sqref="AO120">
    <cfRule type="cellIs" dxfId="1913" priority="21" operator="greaterThan">
      <formula>20</formula>
    </cfRule>
  </conditionalFormatting>
  <conditionalFormatting sqref="AY120">
    <cfRule type="cellIs" dxfId="1912" priority="19" operator="greaterThan">
      <formula>20</formula>
    </cfRule>
  </conditionalFormatting>
  <conditionalFormatting sqref="AO123:AP123">
    <cfRule type="cellIs" dxfId="1911" priority="12" operator="greaterThan">
      <formula>20</formula>
    </cfRule>
  </conditionalFormatting>
  <conditionalFormatting sqref="AQ123">
    <cfRule type="cellIs" dxfId="1910" priority="11" operator="between">
      <formula>80</formula>
      <formula>120</formula>
    </cfRule>
  </conditionalFormatting>
  <conditionalFormatting sqref="AK123">
    <cfRule type="cellIs" dxfId="1909" priority="10" operator="greaterThan">
      <formula>20</formula>
    </cfRule>
  </conditionalFormatting>
  <conditionalFormatting sqref="AL123:AM123">
    <cfRule type="cellIs" dxfId="1908" priority="9" operator="between">
      <formula>80</formula>
      <formula>120</formula>
    </cfRule>
  </conditionalFormatting>
  <conditionalFormatting sqref="AJ123">
    <cfRule type="cellIs" dxfId="1907" priority="8" operator="greaterThan">
      <formula>20</formula>
    </cfRule>
  </conditionalFormatting>
  <conditionalFormatting sqref="AT123">
    <cfRule type="cellIs" dxfId="1906" priority="6" operator="greaterThan">
      <formula>20</formula>
    </cfRule>
  </conditionalFormatting>
  <conditionalFormatting sqref="AR25:AR26 AW21:AW26 AJ25:AK26 AT25:AU26 AY21:AZ26 AO25:AP26 AR32:AR54 AW32:AW54 AJ42:AK50 AT42:AU50 AY42:AZ50 AO42:AP50">
    <cfRule type="cellIs" dxfId="1905" priority="377" operator="greaterThan">
      <formula>20</formula>
    </cfRule>
  </conditionalFormatting>
  <conditionalFormatting sqref="AL25:AM26 BA21:BA26 AV25:AV26 AQ25:AQ26 AL32:AM50 BA32:BA50 AV32:AV50 AQ32:AQ50">
    <cfRule type="cellIs" dxfId="1904" priority="376" operator="between">
      <formula>80</formula>
      <formula>120</formula>
    </cfRule>
  </conditionalFormatting>
  <conditionalFormatting sqref="AJ29">
    <cfRule type="cellIs" dxfId="1903" priority="375" operator="greaterThan">
      <formula>20</formula>
    </cfRule>
  </conditionalFormatting>
  <conditionalFormatting sqref="AT29">
    <cfRule type="cellIs" dxfId="1902" priority="373" operator="greaterThan">
      <formula>20</formula>
    </cfRule>
  </conditionalFormatting>
  <conditionalFormatting sqref="AL115:AM115 AV115 BA115">
    <cfRule type="cellIs" dxfId="1901" priority="362" operator="between">
      <formula>80</formula>
      <formula>120</formula>
    </cfRule>
  </conditionalFormatting>
  <conditionalFormatting sqref="AL115:AM115 AV115 BA115">
    <cfRule type="cellIs" dxfId="1900" priority="360" operator="between">
      <formula>80</formula>
      <formula>120</formula>
    </cfRule>
  </conditionalFormatting>
  <conditionalFormatting sqref="AL115:AM115 AV115 BA115">
    <cfRule type="cellIs" dxfId="1899" priority="358" operator="between">
      <formula>80</formula>
      <formula>120</formula>
    </cfRule>
  </conditionalFormatting>
  <conditionalFormatting sqref="AK115 AR115:AU115 AW115 AY115:AZ115">
    <cfRule type="cellIs" dxfId="1898" priority="355" operator="greaterThan">
      <formula>20</formula>
    </cfRule>
  </conditionalFormatting>
  <conditionalFormatting sqref="AK115 AR115:AU115 AW115 AY115:AZ115">
    <cfRule type="cellIs" dxfId="1897" priority="353" operator="greaterThan">
      <formula>20</formula>
    </cfRule>
  </conditionalFormatting>
  <conditionalFormatting sqref="BA54:BA56">
    <cfRule type="cellIs" dxfId="1896" priority="349" operator="between">
      <formula>80</formula>
      <formula>120</formula>
    </cfRule>
  </conditionalFormatting>
  <conditionalFormatting sqref="AL56:AM56">
    <cfRule type="cellIs" dxfId="1895" priority="345" operator="between">
      <formula>80</formula>
      <formula>120</formula>
    </cfRule>
  </conditionalFormatting>
  <conditionalFormatting sqref="AK62 AU62 AZ62 AW59:AW60 AR59:AR60 AK59:AK60 AR62:AR64 AW62:AW64 AU59:AU60 AZ59:AZ60 AT63:AU64 AY63:AZ64 AJ63:AK64 AJ66:AK69 AY66:AZ69 AT66:AU69 AW66:AW69 AR66:AR69 AR77 AW77:AW78 AT77:AU77 AY77:AZ77 AJ77:AK77 AR71:AR72 AW71:AW72 AT71:AU72 AY71:AZ72 AJ71:AK72 AJ74:AK75 AY74:AZ75 AT74:AU75 AW74:AW75 AR74:AR75">
    <cfRule type="cellIs" dxfId="1894" priority="343" operator="greaterThan">
      <formula>20</formula>
    </cfRule>
  </conditionalFormatting>
  <conditionalFormatting sqref="AV59:AV60 BA59:BA60 AL59:AM60 AL63:AM64 AV63:AV64 BA66:BA69 AV66:AV69 AL66:AM69 AL77:AM77 AV77 BA77 AL71:AM72 AV71:AV72 BA71:BA72 BA74:BA75 AV74:AV75 AL74:AM75">
    <cfRule type="cellIs" dxfId="1893" priority="342" operator="between">
      <formula>80</formula>
      <formula>120</formula>
    </cfRule>
  </conditionalFormatting>
  <conditionalFormatting sqref="AJ60:AK62 AR60:AR62 AW60:AW62 AT60:AU62 AY60:AZ62">
    <cfRule type="cellIs" dxfId="1892" priority="339" operator="greaterThan">
      <formula>20</formula>
    </cfRule>
  </conditionalFormatting>
  <conditionalFormatting sqref="AL60:AM62 BA60:BA62 AV60:AV62">
    <cfRule type="cellIs" dxfId="1891" priority="338" operator="between">
      <formula>80</formula>
      <formula>120</formula>
    </cfRule>
  </conditionalFormatting>
  <conditionalFormatting sqref="AW57:AW59 AR57:AR59 AJ57:AK59 AT57:AU59 AY57:AZ59">
    <cfRule type="cellIs" dxfId="1890" priority="341" operator="greaterThan">
      <formula>20</formula>
    </cfRule>
  </conditionalFormatting>
  <conditionalFormatting sqref="AV57:AV59 BA57:BA59 AL57:AM59">
    <cfRule type="cellIs" dxfId="1889" priority="340" operator="between">
      <formula>80</formula>
      <formula>120</formula>
    </cfRule>
  </conditionalFormatting>
  <conditionalFormatting sqref="AJ54:AK56 AR54:AR56 AW54:AW56 AT54:AU56 AY54:AZ56">
    <cfRule type="cellIs" dxfId="1888" priority="337" operator="greaterThan">
      <formula>20</formula>
    </cfRule>
  </conditionalFormatting>
  <conditionalFormatting sqref="AL54:AM56 AV54:AV56">
    <cfRule type="cellIs" dxfId="1887" priority="336" operator="between">
      <formula>80</formula>
      <formula>120</formula>
    </cfRule>
  </conditionalFormatting>
  <conditionalFormatting sqref="AU47">
    <cfRule type="cellIs" dxfId="1886" priority="335" operator="greaterThan">
      <formula>20</formula>
    </cfRule>
  </conditionalFormatting>
  <conditionalFormatting sqref="AJ115">
    <cfRule type="cellIs" dxfId="1885" priority="325" operator="greaterThan">
      <formula>20</formula>
    </cfRule>
  </conditionalFormatting>
  <conditionalFormatting sqref="AL77:AM78">
    <cfRule type="cellIs" dxfId="1884" priority="323" operator="between">
      <formula>80</formula>
      <formula>120</formula>
    </cfRule>
  </conditionalFormatting>
  <conditionalFormatting sqref="AV62">
    <cfRule type="cellIs" dxfId="1883" priority="322" operator="between">
      <formula>80</formula>
      <formula>120</formula>
    </cfRule>
  </conditionalFormatting>
  <conditionalFormatting sqref="AT68">
    <cfRule type="cellIs" dxfId="1882" priority="319" operator="greaterThan">
      <formula>20</formula>
    </cfRule>
  </conditionalFormatting>
  <conditionalFormatting sqref="AY68">
    <cfRule type="cellIs" dxfId="1881" priority="315" operator="greaterThan">
      <formula>20</formula>
    </cfRule>
  </conditionalFormatting>
  <conditionalFormatting sqref="BA63:BA64">
    <cfRule type="cellIs" dxfId="1880" priority="314" operator="between">
      <formula>80</formula>
      <formula>120</formula>
    </cfRule>
  </conditionalFormatting>
  <conditionalFormatting sqref="BA62">
    <cfRule type="cellIs" dxfId="1879" priority="312" operator="between">
      <formula>80</formula>
      <formula>120</formula>
    </cfRule>
  </conditionalFormatting>
  <conditionalFormatting sqref="AQ56:AQ57 AQ115 AQ51:AQ54">
    <cfRule type="cellIs" dxfId="1878" priority="307" operator="between">
      <formula>80</formula>
      <formula>120</formula>
    </cfRule>
  </conditionalFormatting>
  <conditionalFormatting sqref="AQ115">
    <cfRule type="cellIs" dxfId="1877" priority="305" operator="between">
      <formula>80</formula>
      <formula>120</formula>
    </cfRule>
  </conditionalFormatting>
  <conditionalFormatting sqref="AN115:AP115">
    <cfRule type="cellIs" dxfId="1876" priority="304" operator="greaterThan">
      <formula>20</formula>
    </cfRule>
  </conditionalFormatting>
  <conditionalFormatting sqref="AN115:AP115">
    <cfRule type="cellIs" dxfId="1875" priority="302" operator="greaterThan">
      <formula>20</formula>
    </cfRule>
  </conditionalFormatting>
  <conditionalFormatting sqref="AN115:AP115">
    <cfRule type="cellIs" dxfId="1874" priority="298" operator="greaterThan">
      <formula>20</formula>
    </cfRule>
  </conditionalFormatting>
  <conditionalFormatting sqref="AQ115">
    <cfRule type="cellIs" dxfId="1873" priority="297" operator="between">
      <formula>80</formula>
      <formula>120</formula>
    </cfRule>
  </conditionalFormatting>
  <conditionalFormatting sqref="AN115:AP115">
    <cfRule type="cellIs" dxfId="1872" priority="296" operator="greaterThan">
      <formula>20</formula>
    </cfRule>
  </conditionalFormatting>
  <conditionalFormatting sqref="AQ115">
    <cfRule type="cellIs" dxfId="1871" priority="295" operator="between">
      <formula>80</formula>
      <formula>120</formula>
    </cfRule>
  </conditionalFormatting>
  <conditionalFormatting sqref="AN115:AP115">
    <cfRule type="cellIs" dxfId="1870" priority="294" operator="greaterThan">
      <formula>20</formula>
    </cfRule>
  </conditionalFormatting>
  <conditionalFormatting sqref="AQ115">
    <cfRule type="cellIs" dxfId="1869" priority="293" operator="between">
      <formula>80</formula>
      <formula>120</formula>
    </cfRule>
  </conditionalFormatting>
  <conditionalFormatting sqref="AN115:AP115">
    <cfRule type="cellIs" dxfId="1868" priority="292" operator="greaterThan">
      <formula>20</formula>
    </cfRule>
  </conditionalFormatting>
  <conditionalFormatting sqref="AQ115">
    <cfRule type="cellIs" dxfId="1867" priority="291" operator="between">
      <formula>80</formula>
      <formula>120</formula>
    </cfRule>
  </conditionalFormatting>
  <conditionalFormatting sqref="AO57:AP59">
    <cfRule type="cellIs" dxfId="1866" priority="288" operator="greaterThan">
      <formula>20</formula>
    </cfRule>
  </conditionalFormatting>
  <conditionalFormatting sqref="AQ57:AQ59">
    <cfRule type="cellIs" dxfId="1865" priority="287" operator="between">
      <formula>80</formula>
      <formula>120</formula>
    </cfRule>
  </conditionalFormatting>
  <conditionalFormatting sqref="AO54:AP56">
    <cfRule type="cellIs" dxfId="1864" priority="284" operator="greaterThan">
      <formula>20</formula>
    </cfRule>
  </conditionalFormatting>
  <conditionalFormatting sqref="AQ54:AQ56">
    <cfRule type="cellIs" dxfId="1863" priority="283" operator="between">
      <formula>80</formula>
      <formula>120</formula>
    </cfRule>
  </conditionalFormatting>
  <conditionalFormatting sqref="AP47">
    <cfRule type="cellIs" dxfId="1862" priority="282" operator="greaterThan">
      <formula>20</formula>
    </cfRule>
  </conditionalFormatting>
  <conditionalFormatting sqref="AQ47">
    <cfRule type="cellIs" dxfId="1861" priority="281" operator="between">
      <formula>80</formula>
      <formula>120</formula>
    </cfRule>
  </conditionalFormatting>
  <conditionalFormatting sqref="AP77 AO78:AP78">
    <cfRule type="cellIs" dxfId="1860" priority="278" operator="greaterThan">
      <formula>20</formula>
    </cfRule>
  </conditionalFormatting>
  <conditionalFormatting sqref="AQ77:AQ78">
    <cfRule type="cellIs" dxfId="1859" priority="277" operator="between">
      <formula>80</formula>
      <formula>120</formula>
    </cfRule>
  </conditionalFormatting>
  <conditionalFormatting sqref="AO68">
    <cfRule type="cellIs" dxfId="1858" priority="276" operator="greaterThan">
      <formula>20</formula>
    </cfRule>
  </conditionalFormatting>
  <conditionalFormatting sqref="AP62:AP64">
    <cfRule type="cellIs" dxfId="1857" priority="275" operator="greaterThan">
      <formula>20</formula>
    </cfRule>
  </conditionalFormatting>
  <conditionalFormatting sqref="AQ63:AQ64 AQ66">
    <cfRule type="cellIs" dxfId="1856" priority="274" operator="between">
      <formula>80</formula>
      <formula>120</formula>
    </cfRule>
  </conditionalFormatting>
  <conditionalFormatting sqref="AQ62">
    <cfRule type="cellIs" dxfId="1855" priority="273" operator="between">
      <formula>80</formula>
      <formula>120</formula>
    </cfRule>
  </conditionalFormatting>
  <conditionalFormatting sqref="AI20:AI28 AN20:AN28 AS20:AS28 AX20:AX28">
    <cfRule type="cellIs" dxfId="1854" priority="271" operator="lessThan">
      <formula>20</formula>
    </cfRule>
  </conditionalFormatting>
  <conditionalFormatting sqref="AJ62 AJ59 AJ56 AJ53 AJ50 AJ47 AJ44 AJ41 AJ38 AJ35 AJ32">
    <cfRule type="cellIs" dxfId="1853" priority="270" operator="greaterThan">
      <formula>20</formula>
    </cfRule>
  </conditionalFormatting>
  <conditionalFormatting sqref="AJ77 AJ74 AJ71">
    <cfRule type="cellIs" dxfId="1852" priority="269" operator="greaterThan">
      <formula>20</formula>
    </cfRule>
  </conditionalFormatting>
  <conditionalFormatting sqref="AO77 AO74 AO71">
    <cfRule type="cellIs" dxfId="1851" priority="267" operator="greaterThan">
      <formula>20</formula>
    </cfRule>
  </conditionalFormatting>
  <conditionalFormatting sqref="AY77 AY74 AY71 AY62 AY59 AY56 AY53 AY50 AY47 AY44 AY41 AY38 AY35 AY32">
    <cfRule type="cellIs" dxfId="1850" priority="265" operator="greaterThan">
      <formula>20</formula>
    </cfRule>
  </conditionalFormatting>
  <conditionalFormatting sqref="AO20:AP24">
    <cfRule type="cellIs" dxfId="1849" priority="262" operator="greaterThan">
      <formula>20</formula>
    </cfRule>
  </conditionalFormatting>
  <conditionalFormatting sqref="AQ20:AQ24">
    <cfRule type="cellIs" dxfId="1848" priority="261" operator="between">
      <formula>80</formula>
      <formula>120</formula>
    </cfRule>
  </conditionalFormatting>
  <conditionalFormatting sqref="AO30">
    <cfRule type="cellIs" dxfId="1847" priority="259" operator="greaterThan">
      <formula>20</formula>
    </cfRule>
  </conditionalFormatting>
  <conditionalFormatting sqref="AY30">
    <cfRule type="cellIs" dxfId="1846" priority="257" operator="greaterThan">
      <formula>20</formula>
    </cfRule>
  </conditionalFormatting>
  <conditionalFormatting sqref="AO32:AP32">
    <cfRule type="cellIs" dxfId="1845" priority="254" operator="greaterThan">
      <formula>20</formula>
    </cfRule>
  </conditionalFormatting>
  <conditionalFormatting sqref="AQ32">
    <cfRule type="cellIs" dxfId="1844" priority="253" operator="between">
      <formula>80</formula>
      <formula>120</formula>
    </cfRule>
  </conditionalFormatting>
  <conditionalFormatting sqref="AK54">
    <cfRule type="cellIs" dxfId="1843" priority="252" operator="greaterThan">
      <formula>20</formula>
    </cfRule>
  </conditionalFormatting>
  <conditionalFormatting sqref="AL54:AM54">
    <cfRule type="cellIs" dxfId="1842" priority="251" operator="between">
      <formula>80</formula>
      <formula>120</formula>
    </cfRule>
  </conditionalFormatting>
  <conditionalFormatting sqref="AK57">
    <cfRule type="cellIs" dxfId="1841" priority="250" operator="greaterThan">
      <formula>20</formula>
    </cfRule>
  </conditionalFormatting>
  <conditionalFormatting sqref="AL57:AM57">
    <cfRule type="cellIs" dxfId="1840" priority="249" operator="between">
      <formula>80</formula>
      <formula>120</formula>
    </cfRule>
  </conditionalFormatting>
  <conditionalFormatting sqref="AW51">
    <cfRule type="cellIs" dxfId="1839" priority="248" operator="greaterThan">
      <formula>20</formula>
    </cfRule>
  </conditionalFormatting>
  <conditionalFormatting sqref="AZ48">
    <cfRule type="cellIs" dxfId="1838" priority="246" operator="greaterThan">
      <formula>20</formula>
    </cfRule>
  </conditionalFormatting>
  <conditionalFormatting sqref="AL48:AM48">
    <cfRule type="cellIs" dxfId="1837" priority="245" operator="between">
      <formula>80</formula>
      <formula>120</formula>
    </cfRule>
  </conditionalFormatting>
  <conditionalFormatting sqref="AV48">
    <cfRule type="cellIs" dxfId="1836" priority="243" operator="between">
      <formula>80</formula>
      <formula>120</formula>
    </cfRule>
  </conditionalFormatting>
  <conditionalFormatting sqref="BA48">
    <cfRule type="cellIs" dxfId="1835" priority="241" operator="between">
      <formula>80</formula>
      <formula>120</formula>
    </cfRule>
  </conditionalFormatting>
  <conditionalFormatting sqref="AU51">
    <cfRule type="cellIs" dxfId="1834" priority="240" operator="greaterThan">
      <formula>20</formula>
    </cfRule>
  </conditionalFormatting>
  <conditionalFormatting sqref="AU66">
    <cfRule type="cellIs" dxfId="1833" priority="236" operator="greaterThan">
      <formula>20</formula>
    </cfRule>
  </conditionalFormatting>
  <conditionalFormatting sqref="AV63">
    <cfRule type="cellIs" dxfId="1832" priority="235" operator="between">
      <formula>80</formula>
      <formula>120</formula>
    </cfRule>
  </conditionalFormatting>
  <conditionalFormatting sqref="AT69">
    <cfRule type="cellIs" dxfId="1831" priority="232" operator="greaterThan">
      <formula>20</formula>
    </cfRule>
  </conditionalFormatting>
  <conditionalFormatting sqref="AY69">
    <cfRule type="cellIs" dxfId="1830" priority="230" operator="greaterThan">
      <formula>20</formula>
    </cfRule>
  </conditionalFormatting>
  <conditionalFormatting sqref="BA63">
    <cfRule type="cellIs" dxfId="1829" priority="227" operator="between">
      <formula>80</formula>
      <formula>120</formula>
    </cfRule>
  </conditionalFormatting>
  <conditionalFormatting sqref="AP48">
    <cfRule type="cellIs" dxfId="1828" priority="226" operator="greaterThan">
      <formula>20</formula>
    </cfRule>
  </conditionalFormatting>
  <conditionalFormatting sqref="AQ48">
    <cfRule type="cellIs" dxfId="1827" priority="225" operator="between">
      <formula>80</formula>
      <formula>120</formula>
    </cfRule>
  </conditionalFormatting>
  <conditionalFormatting sqref="AQ48">
    <cfRule type="cellIs" dxfId="1826" priority="224" operator="between">
      <formula>80</formula>
      <formula>120</formula>
    </cfRule>
  </conditionalFormatting>
  <conditionalFormatting sqref="AP51">
    <cfRule type="cellIs" dxfId="1825" priority="223" operator="greaterThan">
      <formula>20</formula>
    </cfRule>
  </conditionalFormatting>
  <conditionalFormatting sqref="AP66">
    <cfRule type="cellIs" dxfId="1824" priority="221" operator="greaterThan">
      <formula>20</formula>
    </cfRule>
  </conditionalFormatting>
  <conditionalFormatting sqref="AQ63">
    <cfRule type="cellIs" dxfId="1823" priority="220" operator="between">
      <formula>80</formula>
      <formula>120</formula>
    </cfRule>
  </conditionalFormatting>
  <conditionalFormatting sqref="AK66 AP66 AU66 AZ66">
    <cfRule type="cellIs" dxfId="1822" priority="218" operator="lessThan">
      <formula>20</formula>
    </cfRule>
  </conditionalFormatting>
  <conditionalFormatting sqref="AJ66 AJ63 AJ60 AJ57 AJ54 AJ51 AJ48 AJ45 AJ42 AJ39 AJ36 AJ33">
    <cfRule type="cellIs" dxfId="1821" priority="217" operator="greaterThan">
      <formula>20</formula>
    </cfRule>
  </conditionalFormatting>
  <conditionalFormatting sqref="AJ78 AJ75 AJ72">
    <cfRule type="cellIs" dxfId="1820" priority="216" operator="greaterThan">
      <formula>20</formula>
    </cfRule>
  </conditionalFormatting>
  <conditionalFormatting sqref="AO66 AO63 AO60 AO57 AO54 AO51 AO48 AO45 AO42 AO39 AO36 AO33">
    <cfRule type="cellIs" dxfId="1819" priority="215" operator="greaterThan">
      <formula>20</formula>
    </cfRule>
  </conditionalFormatting>
  <conditionalFormatting sqref="AO78 AO75 AO72">
    <cfRule type="cellIs" dxfId="1818" priority="214" operator="greaterThan">
      <formula>20</formula>
    </cfRule>
  </conditionalFormatting>
  <conditionalFormatting sqref="AY78 AY75 AY72 AY66 AY63 AY60 AY57 AY54 AY51 AY48 AY45 AY42 AY39 AY36 AY33">
    <cfRule type="cellIs" dxfId="1817" priority="212" operator="greaterThan">
      <formula>20</formula>
    </cfRule>
  </conditionalFormatting>
  <conditionalFormatting sqref="BA101:BA103">
    <cfRule type="cellIs" dxfId="1816" priority="207" operator="between">
      <formula>80</formula>
      <formula>120</formula>
    </cfRule>
  </conditionalFormatting>
  <conditionalFormatting sqref="AW97">
    <cfRule type="cellIs" dxfId="1815" priority="202" operator="greaterThan">
      <formula>20</formula>
    </cfRule>
  </conditionalFormatting>
  <conditionalFormatting sqref="AK109 AU109 AZ109 AW106:AW107 AR106:AR107 AK106:AK107 AR109:AR111 AW109:AW111 AU106:AU107 AZ106:AZ107 AT110:AU111 AY110:AZ111 AJ110:AK111 AJ113:AK114 AY113:AZ114 AT113:AU114 AW113:AW114 AR113:AR114">
    <cfRule type="cellIs" dxfId="1814" priority="201" operator="greaterThan">
      <formula>20</formula>
    </cfRule>
  </conditionalFormatting>
  <conditionalFormatting sqref="AV106:AV107 BA106:BA107 AL106:AM107 AL110:AM111 AV110:AV111 BA113:BA114 AV113:AV114 AL113:AM114">
    <cfRule type="cellIs" dxfId="1813" priority="200" operator="between">
      <formula>80</formula>
      <formula>120</formula>
    </cfRule>
  </conditionalFormatting>
  <conditionalFormatting sqref="AJ107:AK109 AR107:AR109 AW107:AW109 AT107:AU109 AY107:AZ109">
    <cfRule type="cellIs" dxfId="1812" priority="197" operator="greaterThan">
      <formula>20</formula>
    </cfRule>
  </conditionalFormatting>
  <conditionalFormatting sqref="AL107:AM109 BA107:BA109 AV107:AV109">
    <cfRule type="cellIs" dxfId="1811" priority="196" operator="between">
      <formula>80</formula>
      <formula>120</formula>
    </cfRule>
  </conditionalFormatting>
  <conditionalFormatting sqref="AW104:AW106 AR104:AR106 AJ104:AK106 AT104:AU106 AY104:AZ106">
    <cfRule type="cellIs" dxfId="1810" priority="199" operator="greaterThan">
      <formula>20</formula>
    </cfRule>
  </conditionalFormatting>
  <conditionalFormatting sqref="AV104:AV106 BA104:BA106 AL104:AM106">
    <cfRule type="cellIs" dxfId="1809" priority="198" operator="between">
      <formula>80</formula>
      <formula>120</formula>
    </cfRule>
  </conditionalFormatting>
  <conditionalFormatting sqref="AJ101:AK103 AR101:AR103 AW101:AW103 AT101:AU103 AY101:AZ103">
    <cfRule type="cellIs" dxfId="1808" priority="195" operator="greaterThan">
      <formula>20</formula>
    </cfRule>
  </conditionalFormatting>
  <conditionalFormatting sqref="AL101:AM103 AV101:AV103">
    <cfRule type="cellIs" dxfId="1807" priority="194" operator="between">
      <formula>80</formula>
      <formula>120</formula>
    </cfRule>
  </conditionalFormatting>
  <conditionalFormatting sqref="AU94">
    <cfRule type="cellIs" dxfId="1806" priority="193" operator="greaterThan">
      <formula>20</formula>
    </cfRule>
  </conditionalFormatting>
  <conditionalFormatting sqref="BA94">
    <cfRule type="cellIs" dxfId="1805" priority="188" operator="between">
      <formula>80</formula>
      <formula>120</formula>
    </cfRule>
  </conditionalFormatting>
  <conditionalFormatting sqref="AZ97">
    <cfRule type="cellIs" dxfId="1804" priority="185" operator="greaterThan">
      <formula>20</formula>
    </cfRule>
  </conditionalFormatting>
  <conditionalFormatting sqref="AL109:AM109">
    <cfRule type="cellIs" dxfId="1803" priority="184" operator="between">
      <formula>80</formula>
      <formula>120</formula>
    </cfRule>
  </conditionalFormatting>
  <conditionalFormatting sqref="AV109">
    <cfRule type="cellIs" dxfId="1802" priority="182" operator="between">
      <formula>80</formula>
      <formula>120</formula>
    </cfRule>
  </conditionalFormatting>
  <conditionalFormatting sqref="BA110:BA111">
    <cfRule type="cellIs" dxfId="1801" priority="180" operator="between">
      <formula>80</formula>
      <formula>120</formula>
    </cfRule>
  </conditionalFormatting>
  <conditionalFormatting sqref="BA109">
    <cfRule type="cellIs" dxfId="1800" priority="179" operator="between">
      <formula>80</formula>
      <formula>120</formula>
    </cfRule>
  </conditionalFormatting>
  <conditionalFormatting sqref="BA109">
    <cfRule type="cellIs" dxfId="1799" priority="178" operator="between">
      <formula>80</formula>
      <formula>120</formula>
    </cfRule>
  </conditionalFormatting>
  <conditionalFormatting sqref="AP79 AO98:AP100 AP103:AP104 AO80:AP88 AP89 AP91:AP92 AP101">
    <cfRule type="cellIs" dxfId="1798" priority="177" operator="greaterThan">
      <formula>20</formula>
    </cfRule>
  </conditionalFormatting>
  <conditionalFormatting sqref="AQ103:AQ104 AQ98:AQ101">
    <cfRule type="cellIs" dxfId="1797" priority="176" operator="between">
      <formula>80</formula>
      <formula>120</formula>
    </cfRule>
  </conditionalFormatting>
  <conditionalFormatting sqref="AO110:AO111 AP106:AP107 AO113:AP114">
    <cfRule type="cellIs" dxfId="1796" priority="175" operator="greaterThan">
      <formula>20</formula>
    </cfRule>
  </conditionalFormatting>
  <conditionalFormatting sqref="AQ106:AQ107 AQ113:AQ114">
    <cfRule type="cellIs" dxfId="1795" priority="174" operator="between">
      <formula>80</formula>
      <formula>120</formula>
    </cfRule>
  </conditionalFormatting>
  <conditionalFormatting sqref="AO107:AP109">
    <cfRule type="cellIs" dxfId="1794" priority="171" operator="greaterThan">
      <formula>20</formula>
    </cfRule>
  </conditionalFormatting>
  <conditionalFormatting sqref="AQ107:AQ109">
    <cfRule type="cellIs" dxfId="1793" priority="170" operator="between">
      <formula>80</formula>
      <formula>120</formula>
    </cfRule>
  </conditionalFormatting>
  <conditionalFormatting sqref="AO104:AP106">
    <cfRule type="cellIs" dxfId="1792" priority="173" operator="greaterThan">
      <formula>20</formula>
    </cfRule>
  </conditionalFormatting>
  <conditionalFormatting sqref="AQ104:AQ106">
    <cfRule type="cellIs" dxfId="1791" priority="172" operator="between">
      <formula>80</formula>
      <formula>120</formula>
    </cfRule>
  </conditionalFormatting>
  <conditionalFormatting sqref="AO101:AP103">
    <cfRule type="cellIs" dxfId="1790" priority="169" operator="greaterThan">
      <formula>20</formula>
    </cfRule>
  </conditionalFormatting>
  <conditionalFormatting sqref="AQ101:AQ103">
    <cfRule type="cellIs" dxfId="1789" priority="168" operator="between">
      <formula>80</formula>
      <formula>120</formula>
    </cfRule>
  </conditionalFormatting>
  <conditionalFormatting sqref="AP94">
    <cfRule type="cellIs" dxfId="1788" priority="167" operator="greaterThan">
      <formula>20</formula>
    </cfRule>
  </conditionalFormatting>
  <conditionalFormatting sqref="AQ94">
    <cfRule type="cellIs" dxfId="1787" priority="165" operator="between">
      <formula>80</formula>
      <formula>120</formula>
    </cfRule>
  </conditionalFormatting>
  <conditionalFormatting sqref="AP109:AP111">
    <cfRule type="cellIs" dxfId="1786" priority="163" operator="greaterThan">
      <formula>20</formula>
    </cfRule>
  </conditionalFormatting>
  <conditionalFormatting sqref="AQ110:AQ111 AQ113">
    <cfRule type="cellIs" dxfId="1785" priority="162" operator="between">
      <formula>80</formula>
      <formula>120</formula>
    </cfRule>
  </conditionalFormatting>
  <conditionalFormatting sqref="AQ109">
    <cfRule type="cellIs" dxfId="1784" priority="160" operator="between">
      <formula>80</formula>
      <formula>120</formula>
    </cfRule>
  </conditionalFormatting>
  <conditionalFormatting sqref="AJ109 AJ106 AJ103 AJ100 AJ97 AJ94 AJ91 AJ88 AJ85 AJ82 AJ79">
    <cfRule type="cellIs" dxfId="1783" priority="159" operator="greaterThan">
      <formula>20</formula>
    </cfRule>
  </conditionalFormatting>
  <conditionalFormatting sqref="AT109 AT106 AT103 AT100 AT97 AT94 AT91 AT88 AT85 AT82 AT79">
    <cfRule type="cellIs" dxfId="1782" priority="157" operator="greaterThan">
      <formula>20</formula>
    </cfRule>
  </conditionalFormatting>
  <conditionalFormatting sqref="AR79 AW79 AJ79:AK79 AT79:AU79 AY79:AZ79">
    <cfRule type="cellIs" dxfId="1781" priority="155" operator="greaterThan">
      <formula>20</formula>
    </cfRule>
  </conditionalFormatting>
  <conditionalFormatting sqref="AL79:AM79 BA79 AV79">
    <cfRule type="cellIs" dxfId="1780" priority="154" operator="between">
      <formula>80</formula>
      <formula>120</formula>
    </cfRule>
  </conditionalFormatting>
  <conditionalFormatting sqref="AO79:AP79">
    <cfRule type="cellIs" dxfId="1779" priority="153" operator="greaterThan">
      <formula>20</formula>
    </cfRule>
  </conditionalFormatting>
  <conditionalFormatting sqref="AL101:AM101">
    <cfRule type="cellIs" dxfId="1778" priority="150" operator="between">
      <formula>80</formula>
      <formula>120</formula>
    </cfRule>
  </conditionalFormatting>
  <conditionalFormatting sqref="AL104:AM104">
    <cfRule type="cellIs" dxfId="1777" priority="148" operator="between">
      <formula>80</formula>
      <formula>120</formula>
    </cfRule>
  </conditionalFormatting>
  <conditionalFormatting sqref="AW98">
    <cfRule type="cellIs" dxfId="1776" priority="147" operator="greaterThan">
      <formula>20</formula>
    </cfRule>
  </conditionalFormatting>
  <conditionalFormatting sqref="AZ95">
    <cfRule type="cellIs" dxfId="1775" priority="145" operator="greaterThan">
      <formula>20</formula>
    </cfRule>
  </conditionalFormatting>
  <conditionalFormatting sqref="AV95">
    <cfRule type="cellIs" dxfId="1774" priority="142" operator="between">
      <formula>80</formula>
      <formula>120</formula>
    </cfRule>
  </conditionalFormatting>
  <conditionalFormatting sqref="BA95">
    <cfRule type="cellIs" dxfId="1773" priority="141" operator="between">
      <formula>80</formula>
      <formula>120</formula>
    </cfRule>
  </conditionalFormatting>
  <conditionalFormatting sqref="BA95">
    <cfRule type="cellIs" dxfId="1772" priority="140" operator="between">
      <formula>80</formula>
      <formula>120</formula>
    </cfRule>
  </conditionalFormatting>
  <conditionalFormatting sqref="AZ98">
    <cfRule type="cellIs" dxfId="1771" priority="138" operator="greaterThan">
      <formula>20</formula>
    </cfRule>
  </conditionalFormatting>
  <conditionalFormatting sqref="AL110:AM110">
    <cfRule type="cellIs" dxfId="1770" priority="137" operator="between">
      <formula>80</formula>
      <formula>120</formula>
    </cfRule>
  </conditionalFormatting>
  <conditionalFormatting sqref="AV110">
    <cfRule type="cellIs" dxfId="1769" priority="133" operator="between">
      <formula>80</formula>
      <formula>120</formula>
    </cfRule>
  </conditionalFormatting>
  <conditionalFormatting sqref="AZ113">
    <cfRule type="cellIs" dxfId="1768" priority="132" operator="greaterThan">
      <formula>20</formula>
    </cfRule>
  </conditionalFormatting>
  <conditionalFormatting sqref="AQ95">
    <cfRule type="cellIs" dxfId="1767" priority="128" operator="between">
      <formula>80</formula>
      <formula>120</formula>
    </cfRule>
  </conditionalFormatting>
  <conditionalFormatting sqref="AP113">
    <cfRule type="cellIs" dxfId="1766" priority="125" operator="greaterThan">
      <formula>20</formula>
    </cfRule>
  </conditionalFormatting>
  <conditionalFormatting sqref="AQ110">
    <cfRule type="cellIs" dxfId="1765" priority="123" operator="between">
      <formula>80</formula>
      <formula>120</formula>
    </cfRule>
  </conditionalFormatting>
  <conditionalFormatting sqref="AK113 AP113 AU113 AZ113">
    <cfRule type="cellIs" dxfId="1764" priority="122" operator="lessThan">
      <formula>20</formula>
    </cfRule>
  </conditionalFormatting>
  <conditionalFormatting sqref="AO113 AO110 AO107 AO104 AO101 AO98 AO95 AO92 AO89 AO86 AO83 AO80">
    <cfRule type="cellIs" dxfId="1763" priority="120" operator="greaterThan">
      <formula>20</formula>
    </cfRule>
  </conditionalFormatting>
  <conditionalFormatting sqref="AY113 AY110 AY107 AY104 AY101 AY98 AY95 AY92 AY89 AY86 AY83 AY80">
    <cfRule type="cellIs" dxfId="1762" priority="118" operator="greaterThan">
      <formula>20</formula>
    </cfRule>
  </conditionalFormatting>
  <conditionalFormatting sqref="AW70 AR70 AU70 AZ70">
    <cfRule type="cellIs" dxfId="1761" priority="117" operator="greaterThan">
      <formula>20</formula>
    </cfRule>
  </conditionalFormatting>
  <conditionalFormatting sqref="AW70 AR70 AJ70:AK70 AT70:AU70 AY70:AZ70">
    <cfRule type="cellIs" dxfId="1760" priority="115" operator="greaterThan">
      <formula>20</formula>
    </cfRule>
  </conditionalFormatting>
  <conditionalFormatting sqref="AV70 BA70 AL70:AM70">
    <cfRule type="cellIs" dxfId="1759" priority="114" operator="between">
      <formula>80</formula>
      <formula>120</formula>
    </cfRule>
  </conditionalFormatting>
  <conditionalFormatting sqref="AP70">
    <cfRule type="cellIs" dxfId="1758" priority="113" operator="greaterThan">
      <formula>20</formula>
    </cfRule>
  </conditionalFormatting>
  <conditionalFormatting sqref="AQ70">
    <cfRule type="cellIs" dxfId="1757" priority="112" operator="between">
      <formula>80</formula>
      <formula>120</formula>
    </cfRule>
  </conditionalFormatting>
  <conditionalFormatting sqref="AO70:AP70">
    <cfRule type="cellIs" dxfId="1756" priority="111" operator="greaterThan">
      <formula>20</formula>
    </cfRule>
  </conditionalFormatting>
  <conditionalFormatting sqref="AQ70">
    <cfRule type="cellIs" dxfId="1755" priority="110" operator="between">
      <formula>80</formula>
      <formula>120</formula>
    </cfRule>
  </conditionalFormatting>
  <conditionalFormatting sqref="AO70">
    <cfRule type="cellIs" dxfId="1754" priority="106" operator="greaterThan">
      <formula>20</formula>
    </cfRule>
  </conditionalFormatting>
  <conditionalFormatting sqref="AT70">
    <cfRule type="cellIs" dxfId="1753" priority="105" operator="greaterThan">
      <formula>20</formula>
    </cfRule>
  </conditionalFormatting>
  <conditionalFormatting sqref="AY70">
    <cfRule type="cellIs" dxfId="1752" priority="104" operator="greaterThan">
      <formula>20</formula>
    </cfRule>
  </conditionalFormatting>
  <conditionalFormatting sqref="AV73 BA73">
    <cfRule type="cellIs" dxfId="1751" priority="102" operator="between">
      <formula>80</formula>
      <formula>120</formula>
    </cfRule>
  </conditionalFormatting>
  <conditionalFormatting sqref="AW73 AR73 AJ73:AK73 AT73:AU73 AY73:AZ73">
    <cfRule type="cellIs" dxfId="1750" priority="101" operator="greaterThan">
      <formula>20</formula>
    </cfRule>
  </conditionalFormatting>
  <conditionalFormatting sqref="AV73 BA73 AL73:AM73">
    <cfRule type="cellIs" dxfId="1749" priority="100" operator="between">
      <formula>80</formula>
      <formula>120</formula>
    </cfRule>
  </conditionalFormatting>
  <conditionalFormatting sqref="AP73">
    <cfRule type="cellIs" dxfId="1748" priority="99" operator="greaterThan">
      <formula>20</formula>
    </cfRule>
  </conditionalFormatting>
  <conditionalFormatting sqref="AQ73">
    <cfRule type="cellIs" dxfId="1747" priority="98" operator="between">
      <formula>80</formula>
      <formula>120</formula>
    </cfRule>
  </conditionalFormatting>
  <conditionalFormatting sqref="AJ73">
    <cfRule type="cellIs" dxfId="1746" priority="93" operator="greaterThan">
      <formula>20</formula>
    </cfRule>
  </conditionalFormatting>
  <conditionalFormatting sqref="AO73">
    <cfRule type="cellIs" dxfId="1745" priority="92" operator="greaterThan">
      <formula>20</formula>
    </cfRule>
  </conditionalFormatting>
  <conditionalFormatting sqref="AY73">
    <cfRule type="cellIs" dxfId="1744" priority="90" operator="greaterThan">
      <formula>20</formula>
    </cfRule>
  </conditionalFormatting>
  <conditionalFormatting sqref="AV76 BA76 AL76:AM76">
    <cfRule type="cellIs" dxfId="1743" priority="86" operator="between">
      <formula>80</formula>
      <formula>120</formula>
    </cfRule>
  </conditionalFormatting>
  <conditionalFormatting sqref="AP76">
    <cfRule type="cellIs" dxfId="1742" priority="85" operator="greaterThan">
      <formula>20</formula>
    </cfRule>
  </conditionalFormatting>
  <conditionalFormatting sqref="AQ76">
    <cfRule type="cellIs" dxfId="1741" priority="84" operator="between">
      <formula>80</formula>
      <formula>120</formula>
    </cfRule>
  </conditionalFormatting>
  <conditionalFormatting sqref="AO76:AP76">
    <cfRule type="cellIs" dxfId="1740" priority="83" operator="greaterThan">
      <formula>20</formula>
    </cfRule>
  </conditionalFormatting>
  <conditionalFormatting sqref="AQ76">
    <cfRule type="cellIs" dxfId="1739" priority="82" operator="between">
      <formula>80</formula>
      <formula>120</formula>
    </cfRule>
  </conditionalFormatting>
  <conditionalFormatting sqref="AK76">
    <cfRule type="cellIs" dxfId="1738" priority="81" operator="greaterThan">
      <formula>20</formula>
    </cfRule>
  </conditionalFormatting>
  <conditionalFormatting sqref="AL76:AM76">
    <cfRule type="cellIs" dxfId="1737" priority="80" operator="between">
      <formula>80</formula>
      <formula>120</formula>
    </cfRule>
  </conditionalFormatting>
  <conditionalFormatting sqref="AO76">
    <cfRule type="cellIs" dxfId="1736" priority="78" operator="greaterThan">
      <formula>20</formula>
    </cfRule>
  </conditionalFormatting>
  <conditionalFormatting sqref="AY76">
    <cfRule type="cellIs" dxfId="1735" priority="76" operator="greaterThan">
      <formula>20</formula>
    </cfRule>
  </conditionalFormatting>
  <conditionalFormatting sqref="AI76">
    <cfRule type="cellIs" dxfId="1734" priority="75" operator="lessThan">
      <formula>20</formula>
    </cfRule>
  </conditionalFormatting>
  <conditionalFormatting sqref="AN76">
    <cfRule type="cellIs" dxfId="1733" priority="74" operator="lessThan">
      <formula>20</formula>
    </cfRule>
  </conditionalFormatting>
  <conditionalFormatting sqref="AS76">
    <cfRule type="cellIs" dxfId="1732" priority="73" operator="lessThan">
      <formula>20</formula>
    </cfRule>
  </conditionalFormatting>
  <conditionalFormatting sqref="AX76">
    <cfRule type="cellIs" dxfId="1731" priority="72" operator="lessThan">
      <formula>20</formula>
    </cfRule>
  </conditionalFormatting>
  <conditionalFormatting sqref="BA116 AV116 AL116:AM116 AL124:AM124 AV124 BA124 AL118:AM119 AV118:AV119 BA118:BA119 BA121:BA122 AV121:AV122 AL121:AM122">
    <cfRule type="cellIs" dxfId="1730" priority="70" operator="between">
      <formula>80</formula>
      <formula>120</formula>
    </cfRule>
  </conditionalFormatting>
  <conditionalFormatting sqref="AK124 AR124">
    <cfRule type="cellIs" dxfId="1729" priority="69" operator="greaterThan">
      <formula>20</formula>
    </cfRule>
  </conditionalFormatting>
  <conditionalFormatting sqref="AL124:AM124">
    <cfRule type="cellIs" dxfId="1728" priority="68" operator="between">
      <formula>80</formula>
      <formula>120</formula>
    </cfRule>
  </conditionalFormatting>
  <conditionalFormatting sqref="AU124">
    <cfRule type="cellIs" dxfId="1727" priority="67" operator="greaterThan">
      <formula>20</formula>
    </cfRule>
  </conditionalFormatting>
  <conditionalFormatting sqref="AV124">
    <cfRule type="cellIs" dxfId="1726" priority="66" operator="between">
      <formula>80</formula>
      <formula>120</formula>
    </cfRule>
  </conditionalFormatting>
  <conditionalFormatting sqref="AQ124">
    <cfRule type="cellIs" dxfId="1725" priority="60" operator="between">
      <formula>80</formula>
      <formula>120</formula>
    </cfRule>
  </conditionalFormatting>
  <conditionalFormatting sqref="AO124 AO121 AO118">
    <cfRule type="cellIs" dxfId="1724" priority="58" operator="greaterThan">
      <formula>20</formula>
    </cfRule>
  </conditionalFormatting>
  <conditionalFormatting sqref="AY124 AY121 AY118">
    <cfRule type="cellIs" dxfId="1723" priority="56" operator="greaterThan">
      <formula>20</formula>
    </cfRule>
  </conditionalFormatting>
  <conditionalFormatting sqref="AT116">
    <cfRule type="cellIs" dxfId="1722" priority="55" operator="greaterThan">
      <formula>20</formula>
    </cfRule>
  </conditionalFormatting>
  <conditionalFormatting sqref="AT116">
    <cfRule type="cellIs" dxfId="1721" priority="54" operator="greaterThan">
      <formula>20</formula>
    </cfRule>
  </conditionalFormatting>
  <conditionalFormatting sqref="AY116">
    <cfRule type="cellIs" dxfId="1720" priority="53" operator="greaterThan">
      <formula>20</formula>
    </cfRule>
  </conditionalFormatting>
  <conditionalFormatting sqref="AO116">
    <cfRule type="cellIs" dxfId="1719" priority="51" operator="greaterThan">
      <formula>20</formula>
    </cfRule>
  </conditionalFormatting>
  <conditionalFormatting sqref="AO122 AO119">
    <cfRule type="cellIs" dxfId="1718" priority="49" operator="greaterThan">
      <formula>20</formula>
    </cfRule>
  </conditionalFormatting>
  <conditionalFormatting sqref="AT122 AT119">
    <cfRule type="cellIs" dxfId="1717" priority="48" operator="greaterThan">
      <formula>20</formula>
    </cfRule>
  </conditionalFormatting>
  <conditionalFormatting sqref="AW117 AR117 AU117 AZ117">
    <cfRule type="cellIs" dxfId="1716" priority="46" operator="greaterThan">
      <formula>20</formula>
    </cfRule>
  </conditionalFormatting>
  <conditionalFormatting sqref="AV117 BA117">
    <cfRule type="cellIs" dxfId="1715" priority="45" operator="between">
      <formula>80</formula>
      <formula>120</formula>
    </cfRule>
  </conditionalFormatting>
  <conditionalFormatting sqref="AW117 AR117 AJ117:AK117 AT117:AU117 AY117:AZ117">
    <cfRule type="cellIs" dxfId="1714" priority="44" operator="greaterThan">
      <formula>20</formula>
    </cfRule>
  </conditionalFormatting>
  <conditionalFormatting sqref="AV117 BA117 AL117:AM117">
    <cfRule type="cellIs" dxfId="1713" priority="43" operator="between">
      <formula>80</formula>
      <formula>120</formula>
    </cfRule>
  </conditionalFormatting>
  <conditionalFormatting sqref="AQ117">
    <cfRule type="cellIs" dxfId="1712" priority="41" operator="between">
      <formula>80</formula>
      <formula>120</formula>
    </cfRule>
  </conditionalFormatting>
  <conditionalFormatting sqref="AO117:AP117">
    <cfRule type="cellIs" dxfId="1711" priority="40" operator="greaterThan">
      <formula>20</formula>
    </cfRule>
  </conditionalFormatting>
  <conditionalFormatting sqref="AQ117">
    <cfRule type="cellIs" dxfId="1710" priority="39" operator="between">
      <formula>80</formula>
      <formula>120</formula>
    </cfRule>
  </conditionalFormatting>
  <conditionalFormatting sqref="AY117">
    <cfRule type="cellIs" dxfId="1709" priority="33" operator="greaterThan">
      <formula>20</formula>
    </cfRule>
  </conditionalFormatting>
  <conditionalFormatting sqref="AV120 BA120 AL120:AM120">
    <cfRule type="cellIs" dxfId="1708" priority="29" operator="between">
      <formula>80</formula>
      <formula>120</formula>
    </cfRule>
  </conditionalFormatting>
  <conditionalFormatting sqref="AQ120">
    <cfRule type="cellIs" dxfId="1707" priority="27" operator="between">
      <formula>80</formula>
      <formula>120</formula>
    </cfRule>
  </conditionalFormatting>
  <conditionalFormatting sqref="AQ120">
    <cfRule type="cellIs" dxfId="1706" priority="25" operator="between">
      <formula>80</formula>
      <formula>120</formula>
    </cfRule>
  </conditionalFormatting>
  <conditionalFormatting sqref="AK120">
    <cfRule type="cellIs" dxfId="1705" priority="24" operator="greaterThan">
      <formula>20</formula>
    </cfRule>
  </conditionalFormatting>
  <conditionalFormatting sqref="AL120:AM120">
    <cfRule type="cellIs" dxfId="1704" priority="23" operator="between">
      <formula>80</formula>
      <formula>120</formula>
    </cfRule>
  </conditionalFormatting>
  <conditionalFormatting sqref="AJ120">
    <cfRule type="cellIs" dxfId="1703" priority="22" operator="greaterThan">
      <formula>20</formula>
    </cfRule>
  </conditionalFormatting>
  <conditionalFormatting sqref="AT120">
    <cfRule type="cellIs" dxfId="1702" priority="20" operator="greaterThan">
      <formula>20</formula>
    </cfRule>
  </conditionalFormatting>
  <conditionalFormatting sqref="AW123 AR123 AU123 AZ123">
    <cfRule type="cellIs" dxfId="1701" priority="18" operator="greaterThan">
      <formula>20</formula>
    </cfRule>
  </conditionalFormatting>
  <conditionalFormatting sqref="AV123 BA123">
    <cfRule type="cellIs" dxfId="1700" priority="17" operator="between">
      <formula>80</formula>
      <formula>120</formula>
    </cfRule>
  </conditionalFormatting>
  <conditionalFormatting sqref="AV123 BA123 AL123:AM123">
    <cfRule type="cellIs" dxfId="1699" priority="15" operator="between">
      <formula>80</formula>
      <formula>120</formula>
    </cfRule>
  </conditionalFormatting>
  <conditionalFormatting sqref="AQ123">
    <cfRule type="cellIs" dxfId="1698" priority="13" operator="between">
      <formula>80</formula>
      <formula>120</formula>
    </cfRule>
  </conditionalFormatting>
  <conditionalFormatting sqref="AO123">
    <cfRule type="cellIs" dxfId="1697" priority="7" operator="greaterThan">
      <formula>20</formula>
    </cfRule>
  </conditionalFormatting>
  <conditionalFormatting sqref="AY123">
    <cfRule type="cellIs" dxfId="1696" priority="5" operator="greaterThan">
      <formula>20</formula>
    </cfRule>
  </conditionalFormatting>
  <conditionalFormatting sqref="AI123">
    <cfRule type="cellIs" dxfId="1695" priority="4" operator="lessThan">
      <formula>20</formula>
    </cfRule>
  </conditionalFormatting>
  <conditionalFormatting sqref="AN123">
    <cfRule type="cellIs" dxfId="1694" priority="3" operator="lessThan">
      <formula>20</formula>
    </cfRule>
  </conditionalFormatting>
  <conditionalFormatting sqref="AS123">
    <cfRule type="cellIs" dxfId="1693" priority="2" operator="lessThan">
      <formula>20</formula>
    </cfRule>
  </conditionalFormatting>
  <conditionalFormatting sqref="AX123">
    <cfRule type="cellIs" dxfId="1692" priority="1" operator="lessThan">
      <formula>20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28"/>
  <sheetViews>
    <sheetView topLeftCell="AJ90" zoomScale="80" zoomScaleNormal="80" workbookViewId="0">
      <selection activeCell="BH126" sqref="A13:BH126"/>
    </sheetView>
  </sheetViews>
  <sheetFormatPr defaultRowHeight="14.5" x14ac:dyDescent="0.35"/>
  <cols>
    <col min="3" max="3" width="26.453125" customWidth="1"/>
    <col min="5" max="5" width="11.81640625" bestFit="1" customWidth="1"/>
    <col min="7" max="7" width="12" customWidth="1"/>
    <col min="9" max="9" width="11.54296875" customWidth="1"/>
  </cols>
  <sheetData>
    <row r="1" spans="1:58" x14ac:dyDescent="0.35">
      <c r="A1" t="s">
        <v>32</v>
      </c>
      <c r="D1" t="s">
        <v>33</v>
      </c>
      <c r="E1" s="3" t="s">
        <v>8</v>
      </c>
      <c r="F1" t="s">
        <v>34</v>
      </c>
      <c r="G1" s="3" t="s">
        <v>9</v>
      </c>
      <c r="H1" t="s">
        <v>35</v>
      </c>
      <c r="I1" s="3" t="s">
        <v>11</v>
      </c>
    </row>
    <row r="2" spans="1:58" x14ac:dyDescent="0.35">
      <c r="D2">
        <v>0</v>
      </c>
      <c r="E2">
        <f>I18</f>
        <v>38</v>
      </c>
      <c r="F2">
        <v>0</v>
      </c>
      <c r="G2" s="3">
        <f>J18</f>
        <v>105</v>
      </c>
      <c r="H2">
        <v>0</v>
      </c>
      <c r="I2" s="3">
        <f>L18</f>
        <v>0</v>
      </c>
    </row>
    <row r="3" spans="1:58" x14ac:dyDescent="0.35">
      <c r="D3">
        <v>0</v>
      </c>
      <c r="E3">
        <f>I19</f>
        <v>63</v>
      </c>
      <c r="F3">
        <v>0</v>
      </c>
      <c r="G3" s="3">
        <f>J19</f>
        <v>126</v>
      </c>
      <c r="H3">
        <v>0</v>
      </c>
      <c r="I3" s="3">
        <f>L19</f>
        <v>660</v>
      </c>
    </row>
    <row r="4" spans="1:58" x14ac:dyDescent="0.35">
      <c r="D4">
        <f>3*G21/1000</f>
        <v>6.0000000000000006E-4</v>
      </c>
      <c r="E4">
        <f>I21</f>
        <v>586</v>
      </c>
      <c r="F4">
        <f>6*H21/1000</f>
        <v>1.2000000000000001E-3</v>
      </c>
      <c r="G4" s="3">
        <f t="shared" ref="G4" si="0">J21</f>
        <v>1591</v>
      </c>
      <c r="H4">
        <f>0.3*H21/1000</f>
        <v>5.9999999999999995E-5</v>
      </c>
      <c r="I4" s="3">
        <f t="shared" ref="I4" si="1">L21</f>
        <v>986</v>
      </c>
    </row>
    <row r="5" spans="1:58" x14ac:dyDescent="0.35">
      <c r="D5">
        <f t="shared" ref="D5" si="2">3*G23/1000</f>
        <v>1.7999999999999997E-3</v>
      </c>
      <c r="E5">
        <f>I23</f>
        <v>1842</v>
      </c>
      <c r="F5">
        <f t="shared" ref="F5" si="3">6*H23/1000</f>
        <v>3.5999999999999995E-3</v>
      </c>
      <c r="G5" s="3">
        <f>J23</f>
        <v>5222</v>
      </c>
      <c r="H5">
        <f t="shared" ref="H5" si="4">0.3*H23/1000</f>
        <v>1.7999999999999998E-4</v>
      </c>
      <c r="I5" s="3">
        <f>L23</f>
        <v>3105</v>
      </c>
    </row>
    <row r="6" spans="1:58" x14ac:dyDescent="0.35">
      <c r="D6">
        <f>3*G25/1000</f>
        <v>3.0000000000000001E-3</v>
      </c>
      <c r="E6">
        <f>I25</f>
        <v>3027</v>
      </c>
      <c r="F6">
        <f>6*H25/1000</f>
        <v>6.0000000000000001E-3</v>
      </c>
      <c r="G6" s="3">
        <f>J25</f>
        <v>8723</v>
      </c>
      <c r="H6">
        <f>0.3*H25/1000</f>
        <v>2.9999999999999997E-4</v>
      </c>
      <c r="I6" s="3">
        <f>L25</f>
        <v>4706</v>
      </c>
    </row>
    <row r="7" spans="1:58" x14ac:dyDescent="0.35">
      <c r="D7">
        <f>3*G26/1000</f>
        <v>4.1999999999999989E-3</v>
      </c>
      <c r="E7">
        <f>I26</f>
        <v>4274</v>
      </c>
      <c r="F7">
        <f>6*H26/1000</f>
        <v>8.3999999999999977E-3</v>
      </c>
      <c r="G7" s="3">
        <f>J26</f>
        <v>11532</v>
      </c>
      <c r="H7">
        <f>0.3*H26/1000</f>
        <v>4.1999999999999996E-4</v>
      </c>
      <c r="I7" s="3">
        <f>L26</f>
        <v>6103</v>
      </c>
    </row>
    <row r="8" spans="1:58" x14ac:dyDescent="0.35">
      <c r="D8">
        <f>3*G27/1000</f>
        <v>5.4000000000000003E-3</v>
      </c>
      <c r="E8">
        <f>I27</f>
        <v>5447</v>
      </c>
      <c r="F8">
        <f>6*H27/1000</f>
        <v>1.0800000000000001E-2</v>
      </c>
      <c r="G8" s="3">
        <f>J27</f>
        <v>13307</v>
      </c>
      <c r="H8">
        <f>0.3*H27/1000</f>
        <v>5.4000000000000001E-4</v>
      </c>
      <c r="I8" s="3">
        <f>L27</f>
        <v>6512</v>
      </c>
    </row>
    <row r="9" spans="1:58" x14ac:dyDescent="0.35">
      <c r="C9" t="s">
        <v>36</v>
      </c>
      <c r="E9" s="6">
        <f>SLOPE(D2:D8,E2:E8)</f>
        <v>9.9548900489748262E-7</v>
      </c>
      <c r="F9" s="6"/>
      <c r="G9" s="6">
        <f>SLOPE(F2:F8,G2:G8)</f>
        <v>7.7372745314289748E-7</v>
      </c>
      <c r="H9" s="6"/>
      <c r="I9" s="6">
        <f>SLOPE(H2:H8,I2:I8)</f>
        <v>7.8144320503009084E-8</v>
      </c>
    </row>
    <row r="10" spans="1:58" x14ac:dyDescent="0.35">
      <c r="C10" t="s">
        <v>37</v>
      </c>
      <c r="E10" s="6">
        <f>INTERCEPT(D2:D8,E2:E8)</f>
        <v>-2.9726503974120133E-5</v>
      </c>
      <c r="F10" s="6"/>
      <c r="G10" s="6">
        <f>INTERCEPT(F2:F8,G2:G8)</f>
        <v>-2.0256813747435674E-4</v>
      </c>
      <c r="H10" s="6"/>
      <c r="I10" s="6">
        <f>INTERCEPT(H2:H8,I2:I8)</f>
        <v>-3.2114491734630931E-5</v>
      </c>
    </row>
    <row r="11" spans="1:58" x14ac:dyDescent="0.35">
      <c r="C11" t="s">
        <v>38</v>
      </c>
      <c r="E11" s="7">
        <f>RSQ(D2:D8,E2:E8)</f>
        <v>0.99984348667676692</v>
      </c>
      <c r="F11" s="7"/>
      <c r="G11" s="7">
        <f>RSQ(F2:F8,G2:G8)</f>
        <v>0.99071542440850546</v>
      </c>
      <c r="H11" s="7"/>
      <c r="I11" s="7">
        <f>RSQ(H2:H8,I2:I8)</f>
        <v>0.96898957423731236</v>
      </c>
    </row>
    <row r="12" spans="1:58" s="3" customFormat="1" ht="174" x14ac:dyDescent="0.3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15</v>
      </c>
      <c r="Q12" t="s">
        <v>16</v>
      </c>
      <c r="R12" t="s">
        <v>17</v>
      </c>
      <c r="S12" t="s">
        <v>18</v>
      </c>
      <c r="T12" t="s">
        <v>19</v>
      </c>
      <c r="U12" t="s">
        <v>20</v>
      </c>
      <c r="V12" t="s">
        <v>21</v>
      </c>
      <c r="W12" t="s">
        <v>22</v>
      </c>
      <c r="X12" t="s">
        <v>23</v>
      </c>
      <c r="Y12" t="s">
        <v>24</v>
      </c>
      <c r="Z12" t="s">
        <v>25</v>
      </c>
      <c r="AA12" s="3" t="s">
        <v>39</v>
      </c>
      <c r="AB12" s="3" t="s">
        <v>40</v>
      </c>
      <c r="AC12" s="3" t="s">
        <v>41</v>
      </c>
      <c r="AD12" s="3" t="s">
        <v>42</v>
      </c>
      <c r="AE12" s="3" t="s">
        <v>43</v>
      </c>
      <c r="AF12" s="3" t="s">
        <v>44</v>
      </c>
      <c r="AG12" s="3" t="s">
        <v>45</v>
      </c>
      <c r="AI12" s="3" t="s">
        <v>46</v>
      </c>
      <c r="AJ12" s="3" t="s">
        <v>47</v>
      </c>
      <c r="AK12" s="3" t="s">
        <v>48</v>
      </c>
      <c r="AL12" s="3" t="s">
        <v>49</v>
      </c>
      <c r="AN12" s="3" t="s">
        <v>50</v>
      </c>
      <c r="AO12" s="3" t="s">
        <v>51</v>
      </c>
      <c r="AP12" s="3" t="s">
        <v>52</v>
      </c>
      <c r="AQ12" s="3" t="s">
        <v>53</v>
      </c>
      <c r="AS12" s="3" t="s">
        <v>54</v>
      </c>
      <c r="AT12" s="3" t="s">
        <v>55</v>
      </c>
      <c r="AU12" s="3" t="s">
        <v>56</v>
      </c>
      <c r="AV12" s="3" t="s">
        <v>57</v>
      </c>
      <c r="AX12" s="3" t="s">
        <v>58</v>
      </c>
      <c r="AY12" s="3" t="s">
        <v>59</v>
      </c>
      <c r="AZ12" s="3" t="s">
        <v>60</v>
      </c>
      <c r="BA12" s="3" t="s">
        <v>61</v>
      </c>
      <c r="BC12" s="3" t="s">
        <v>62</v>
      </c>
      <c r="BD12" s="3" t="s">
        <v>63</v>
      </c>
      <c r="BE12" s="3" t="s">
        <v>64</v>
      </c>
      <c r="BF12" s="3" t="s">
        <v>65</v>
      </c>
    </row>
    <row r="13" spans="1:58" x14ac:dyDescent="0.35">
      <c r="A13">
        <v>1</v>
      </c>
      <c r="B13">
        <v>1</v>
      </c>
      <c r="C13" t="s">
        <v>26</v>
      </c>
      <c r="D13" t="s">
        <v>27</v>
      </c>
      <c r="G13">
        <v>0.5</v>
      </c>
      <c r="H13">
        <v>0.5</v>
      </c>
      <c r="I13">
        <v>2275</v>
      </c>
      <c r="J13">
        <v>4545</v>
      </c>
      <c r="L13">
        <v>9311</v>
      </c>
      <c r="M13">
        <v>2.16</v>
      </c>
      <c r="N13">
        <v>4.1289999999999996</v>
      </c>
      <c r="O13">
        <v>1.9690000000000001</v>
      </c>
      <c r="Q13">
        <v>0.85799999999999998</v>
      </c>
      <c r="R13">
        <v>1</v>
      </c>
      <c r="S13">
        <v>0</v>
      </c>
      <c r="T13">
        <v>0</v>
      </c>
      <c r="V13">
        <v>0</v>
      </c>
      <c r="Y13" s="1">
        <v>44075</v>
      </c>
      <c r="Z13" s="2">
        <v>0.56935185185185189</v>
      </c>
      <c r="AB13">
        <v>1</v>
      </c>
      <c r="AD13" s="4">
        <f t="shared" ref="AD13:AD76" si="5">((I13*$E$9)+$E$10)*1000/G13</f>
        <v>4.4700219643353059</v>
      </c>
      <c r="AE13" s="4">
        <f>((J13*$G$9)+$G$10)*1000/H13</f>
        <v>6.6280462741202246</v>
      </c>
      <c r="AF13" s="4">
        <f>AE13-AD13</f>
        <v>2.1580243097849188</v>
      </c>
      <c r="AG13" s="4">
        <f>((L13*$I$9)+$I$10)*1000/H13</f>
        <v>1.3909745529377731</v>
      </c>
    </row>
    <row r="14" spans="1:58" x14ac:dyDescent="0.35">
      <c r="A14">
        <v>2</v>
      </c>
      <c r="B14">
        <v>1</v>
      </c>
      <c r="C14" t="s">
        <v>26</v>
      </c>
      <c r="D14" t="s">
        <v>27</v>
      </c>
      <c r="G14">
        <v>0.5</v>
      </c>
      <c r="H14">
        <v>0.5</v>
      </c>
      <c r="I14">
        <v>3015</v>
      </c>
      <c r="J14">
        <v>4510</v>
      </c>
      <c r="L14">
        <v>9274</v>
      </c>
      <c r="M14">
        <v>2.7280000000000002</v>
      </c>
      <c r="N14">
        <v>4.0990000000000002</v>
      </c>
      <c r="O14">
        <v>1.371</v>
      </c>
      <c r="Q14">
        <v>0.85399999999999998</v>
      </c>
      <c r="R14">
        <v>1</v>
      </c>
      <c r="S14">
        <v>0</v>
      </c>
      <c r="T14">
        <v>0</v>
      </c>
      <c r="V14">
        <v>0</v>
      </c>
      <c r="Y14" s="1">
        <v>44075</v>
      </c>
      <c r="Z14" s="2">
        <v>0.57503472222222218</v>
      </c>
      <c r="AB14">
        <v>1</v>
      </c>
      <c r="AD14" s="4">
        <f t="shared" si="5"/>
        <v>5.9433456915835796</v>
      </c>
      <c r="AE14" s="4">
        <f t="shared" ref="AE14:AE77" si="6">((J14*$G$9)+$G$10)*1000/H14</f>
        <v>6.5738853524002216</v>
      </c>
      <c r="AF14" s="4">
        <f t="shared" ref="AF14:AF77" si="7">AE14-AD14</f>
        <v>0.63053966081664203</v>
      </c>
      <c r="AG14" s="4">
        <f t="shared" ref="AG14:AG77" si="8">((L14*$I$9)+$I$10)*1000/H14</f>
        <v>1.3851918732205506</v>
      </c>
    </row>
    <row r="15" spans="1:58" x14ac:dyDescent="0.35">
      <c r="A15">
        <v>3</v>
      </c>
      <c r="B15">
        <v>1</v>
      </c>
      <c r="C15" t="s">
        <v>26</v>
      </c>
      <c r="D15" t="s">
        <v>27</v>
      </c>
      <c r="G15">
        <v>0.5</v>
      </c>
      <c r="H15">
        <v>0.5</v>
      </c>
      <c r="I15">
        <v>3063</v>
      </c>
      <c r="J15">
        <v>4429</v>
      </c>
      <c r="L15">
        <v>9170</v>
      </c>
      <c r="M15">
        <v>2.7650000000000001</v>
      </c>
      <c r="N15">
        <v>4.03</v>
      </c>
      <c r="O15">
        <v>1.266</v>
      </c>
      <c r="Q15">
        <v>0.84299999999999997</v>
      </c>
      <c r="R15">
        <v>1</v>
      </c>
      <c r="S15">
        <v>0</v>
      </c>
      <c r="T15">
        <v>0</v>
      </c>
      <c r="V15">
        <v>0</v>
      </c>
      <c r="Y15" s="1">
        <v>44075</v>
      </c>
      <c r="Z15" s="2">
        <v>0.58124999999999993</v>
      </c>
      <c r="AB15">
        <v>1</v>
      </c>
      <c r="AD15" s="4">
        <f t="shared" si="5"/>
        <v>6.0389126360537375</v>
      </c>
      <c r="AE15" s="4">
        <f t="shared" si="6"/>
        <v>6.4485415049910726</v>
      </c>
      <c r="AF15" s="4">
        <f t="shared" si="7"/>
        <v>0.40962886893733508</v>
      </c>
      <c r="AG15" s="4">
        <f t="shared" si="8"/>
        <v>1.3689378545559248</v>
      </c>
    </row>
    <row r="16" spans="1:58" x14ac:dyDescent="0.35">
      <c r="A16">
        <v>4</v>
      </c>
      <c r="B16">
        <v>2</v>
      </c>
      <c r="D16" t="s">
        <v>29</v>
      </c>
      <c r="Y16" s="1">
        <v>44075</v>
      </c>
      <c r="Z16" s="2">
        <v>0.58530092592592597</v>
      </c>
      <c r="AB16">
        <v>1</v>
      </c>
      <c r="AD16" s="4" t="e">
        <f t="shared" si="5"/>
        <v>#DIV/0!</v>
      </c>
      <c r="AE16" s="4" t="e">
        <f t="shared" si="6"/>
        <v>#DIV/0!</v>
      </c>
      <c r="AF16" s="4" t="e">
        <f t="shared" si="7"/>
        <v>#DIV/0!</v>
      </c>
      <c r="AG16" s="4" t="e">
        <f t="shared" si="8"/>
        <v>#DIV/0!</v>
      </c>
    </row>
    <row r="17" spans="1:58" x14ac:dyDescent="0.35">
      <c r="A17">
        <v>5</v>
      </c>
      <c r="B17">
        <v>3</v>
      </c>
      <c r="C17" t="s">
        <v>30</v>
      </c>
      <c r="D17" t="s">
        <v>27</v>
      </c>
      <c r="G17">
        <v>0.5</v>
      </c>
      <c r="H17">
        <v>0.5</v>
      </c>
      <c r="I17">
        <v>176</v>
      </c>
      <c r="J17">
        <v>74</v>
      </c>
      <c r="L17">
        <v>82</v>
      </c>
      <c r="M17">
        <v>0.55000000000000004</v>
      </c>
      <c r="N17">
        <v>0.34100000000000003</v>
      </c>
      <c r="O17">
        <v>0</v>
      </c>
      <c r="Q17">
        <v>0</v>
      </c>
      <c r="R17">
        <v>1</v>
      </c>
      <c r="S17">
        <v>0</v>
      </c>
      <c r="T17">
        <v>0</v>
      </c>
      <c r="V17">
        <v>0</v>
      </c>
      <c r="Y17" s="1">
        <v>44075</v>
      </c>
      <c r="Z17" s="2">
        <v>0.59553240740740743</v>
      </c>
      <c r="AB17">
        <v>1</v>
      </c>
      <c r="AD17" s="4">
        <f t="shared" si="5"/>
        <v>0.29095912177567362</v>
      </c>
      <c r="AE17" s="4">
        <f t="shared" si="6"/>
        <v>-0.29062461188356464</v>
      </c>
      <c r="AF17" s="4">
        <f t="shared" si="7"/>
        <v>-0.58158373365923821</v>
      </c>
      <c r="AG17" s="4">
        <f t="shared" si="8"/>
        <v>-5.141331490676837E-2</v>
      </c>
    </row>
    <row r="18" spans="1:58" x14ac:dyDescent="0.35">
      <c r="A18">
        <v>6</v>
      </c>
      <c r="B18">
        <v>3</v>
      </c>
      <c r="C18" t="s">
        <v>30</v>
      </c>
      <c r="D18" t="s">
        <v>27</v>
      </c>
      <c r="G18">
        <v>0.5</v>
      </c>
      <c r="H18">
        <v>0.5</v>
      </c>
      <c r="I18">
        <v>38</v>
      </c>
      <c r="J18">
        <v>105</v>
      </c>
      <c r="L18">
        <v>0</v>
      </c>
      <c r="M18">
        <v>0.44400000000000001</v>
      </c>
      <c r="N18">
        <v>0.36699999999999999</v>
      </c>
      <c r="O18">
        <v>0</v>
      </c>
      <c r="Q18">
        <v>0</v>
      </c>
      <c r="R18">
        <v>1</v>
      </c>
      <c r="S18">
        <v>0</v>
      </c>
      <c r="T18">
        <v>0</v>
      </c>
      <c r="V18">
        <v>0</v>
      </c>
      <c r="X18" t="s">
        <v>89</v>
      </c>
      <c r="Y18" s="1">
        <v>44075</v>
      </c>
      <c r="Z18" s="2">
        <v>0.60054398148148147</v>
      </c>
      <c r="AB18">
        <v>1</v>
      </c>
      <c r="AD18" s="4">
        <f t="shared" si="5"/>
        <v>1.620415642396842E-2</v>
      </c>
      <c r="AE18" s="4">
        <f t="shared" si="6"/>
        <v>-0.24265350978870501</v>
      </c>
      <c r="AF18" s="4">
        <f t="shared" si="7"/>
        <v>-0.25885766621267342</v>
      </c>
      <c r="AG18" s="4">
        <f t="shared" si="8"/>
        <v>-6.4228983469261855E-2</v>
      </c>
    </row>
    <row r="19" spans="1:58" x14ac:dyDescent="0.35">
      <c r="A19">
        <v>7</v>
      </c>
      <c r="B19">
        <v>3</v>
      </c>
      <c r="C19" t="s">
        <v>30</v>
      </c>
      <c r="D19" t="s">
        <v>27</v>
      </c>
      <c r="G19">
        <v>0.5</v>
      </c>
      <c r="H19">
        <v>0.5</v>
      </c>
      <c r="I19">
        <v>63</v>
      </c>
      <c r="J19">
        <v>126</v>
      </c>
      <c r="L19">
        <v>660</v>
      </c>
      <c r="M19">
        <v>0.46300000000000002</v>
      </c>
      <c r="N19">
        <v>0.38500000000000001</v>
      </c>
      <c r="O19">
        <v>0</v>
      </c>
      <c r="Q19">
        <v>0</v>
      </c>
      <c r="R19">
        <v>1</v>
      </c>
      <c r="S19">
        <v>0</v>
      </c>
      <c r="T19">
        <v>0</v>
      </c>
      <c r="V19">
        <v>0</v>
      </c>
      <c r="Y19" s="1">
        <v>44075</v>
      </c>
      <c r="Z19" s="2">
        <v>0.6060416666666667</v>
      </c>
      <c r="AB19">
        <v>1</v>
      </c>
      <c r="AD19" s="4">
        <f t="shared" si="5"/>
        <v>6.5978606668842532E-2</v>
      </c>
      <c r="AE19" s="4">
        <f t="shared" si="6"/>
        <v>-0.21015695675670332</v>
      </c>
      <c r="AF19" s="4">
        <f t="shared" si="7"/>
        <v>-0.27613556342554585</v>
      </c>
      <c r="AG19" s="4">
        <f t="shared" si="8"/>
        <v>3.892151959471013E-2</v>
      </c>
    </row>
    <row r="20" spans="1:58" x14ac:dyDescent="0.35">
      <c r="A20">
        <v>8</v>
      </c>
      <c r="B20">
        <v>4</v>
      </c>
      <c r="C20" t="s">
        <v>66</v>
      </c>
      <c r="D20" t="s">
        <v>27</v>
      </c>
      <c r="G20">
        <v>0.2</v>
      </c>
      <c r="H20">
        <v>0.2</v>
      </c>
      <c r="I20">
        <v>223</v>
      </c>
      <c r="J20">
        <v>1560</v>
      </c>
      <c r="L20">
        <v>943</v>
      </c>
      <c r="M20">
        <v>1.4650000000000001</v>
      </c>
      <c r="N20">
        <v>4</v>
      </c>
      <c r="O20">
        <v>2.5350000000000001</v>
      </c>
      <c r="Q20">
        <v>0</v>
      </c>
      <c r="R20">
        <v>1</v>
      </c>
      <c r="S20">
        <v>0</v>
      </c>
      <c r="T20">
        <v>0</v>
      </c>
      <c r="V20">
        <v>0</v>
      </c>
      <c r="Y20" s="1">
        <v>44075</v>
      </c>
      <c r="Z20" s="2">
        <v>0.61600694444444437</v>
      </c>
      <c r="AB20">
        <v>1</v>
      </c>
      <c r="AD20" s="4">
        <f t="shared" si="5"/>
        <v>0.96133772059009248</v>
      </c>
      <c r="AE20" s="4">
        <f t="shared" si="6"/>
        <v>5.0222334471428161</v>
      </c>
      <c r="AF20" s="4">
        <f t="shared" si="7"/>
        <v>4.0608957265527232</v>
      </c>
      <c r="AG20" s="4">
        <f t="shared" si="8"/>
        <v>0.20787801249853319</v>
      </c>
      <c r="AI20">
        <f>ABS(100*(AD20-3)/3)</f>
        <v>67.955409313663594</v>
      </c>
      <c r="AN20">
        <f t="shared" ref="AN20:AN27" si="9">ABS(100*(AE20-6)/6)</f>
        <v>16.2961092142864</v>
      </c>
      <c r="AS20">
        <f t="shared" ref="AS20:AS27" si="10">ABS(100*(AF20-3)/3)</f>
        <v>35.363190885090773</v>
      </c>
      <c r="AX20">
        <f t="shared" ref="AX20:AX27" si="11">ABS(100*(AG20-0.3)/0.3)</f>
        <v>30.707329167155599</v>
      </c>
    </row>
    <row r="21" spans="1:58" x14ac:dyDescent="0.35">
      <c r="A21">
        <v>9</v>
      </c>
      <c r="B21">
        <v>4</v>
      </c>
      <c r="C21" t="s">
        <v>66</v>
      </c>
      <c r="D21" t="s">
        <v>27</v>
      </c>
      <c r="G21">
        <v>0.2</v>
      </c>
      <c r="H21">
        <v>0.2</v>
      </c>
      <c r="I21">
        <v>586</v>
      </c>
      <c r="J21">
        <v>1591</v>
      </c>
      <c r="L21">
        <v>986</v>
      </c>
      <c r="M21">
        <v>2.161</v>
      </c>
      <c r="N21">
        <v>4.0650000000000004</v>
      </c>
      <c r="O21">
        <v>1.9039999999999999</v>
      </c>
      <c r="Q21">
        <v>0</v>
      </c>
      <c r="R21">
        <v>1</v>
      </c>
      <c r="S21">
        <v>0</v>
      </c>
      <c r="T21">
        <v>0</v>
      </c>
      <c r="V21">
        <v>0</v>
      </c>
      <c r="Y21" s="1">
        <v>44075</v>
      </c>
      <c r="Z21" s="2">
        <v>0.62182870370370369</v>
      </c>
      <c r="AB21">
        <v>1</v>
      </c>
      <c r="AD21" s="4">
        <f t="shared" si="5"/>
        <v>2.7681502644790235</v>
      </c>
      <c r="AE21" s="4">
        <f t="shared" si="6"/>
        <v>5.142161202379965</v>
      </c>
      <c r="AF21" s="4">
        <f t="shared" si="7"/>
        <v>2.3740109379009415</v>
      </c>
      <c r="AG21" s="4">
        <f t="shared" si="8"/>
        <v>0.22467904140668016</v>
      </c>
      <c r="AI21">
        <f t="shared" ref="AI21:AI27" si="12">ABS(100*(AD21-3)/3)</f>
        <v>7.7283245173658841</v>
      </c>
      <c r="AN21">
        <f t="shared" si="9"/>
        <v>14.29731329366725</v>
      </c>
      <c r="AS21">
        <f t="shared" si="10"/>
        <v>20.866302069968615</v>
      </c>
      <c r="AX21">
        <f t="shared" si="11"/>
        <v>25.106986197773278</v>
      </c>
    </row>
    <row r="22" spans="1:58" x14ac:dyDescent="0.35">
      <c r="A22">
        <v>10</v>
      </c>
      <c r="B22">
        <v>5</v>
      </c>
      <c r="C22" t="s">
        <v>66</v>
      </c>
      <c r="D22" t="s">
        <v>27</v>
      </c>
      <c r="G22">
        <v>0.6</v>
      </c>
      <c r="H22">
        <v>0.6</v>
      </c>
      <c r="I22">
        <v>1828</v>
      </c>
      <c r="J22">
        <v>5147</v>
      </c>
      <c r="L22">
        <v>3052</v>
      </c>
      <c r="M22">
        <v>1.514</v>
      </c>
      <c r="N22">
        <v>3.8660000000000001</v>
      </c>
      <c r="O22">
        <v>2.351</v>
      </c>
      <c r="Q22">
        <v>0.16900000000000001</v>
      </c>
      <c r="R22">
        <v>1</v>
      </c>
      <c r="S22">
        <v>0</v>
      </c>
      <c r="T22">
        <v>0</v>
      </c>
      <c r="V22">
        <v>0</v>
      </c>
      <c r="Y22" s="1">
        <v>44075</v>
      </c>
      <c r="Z22" s="2">
        <v>0.63274305555555554</v>
      </c>
      <c r="AB22">
        <v>1</v>
      </c>
      <c r="AD22" s="4">
        <f t="shared" si="5"/>
        <v>2.9833789949641303</v>
      </c>
      <c r="AE22" s="4">
        <f t="shared" si="6"/>
        <v>6.2996784397535617</v>
      </c>
      <c r="AF22" s="4">
        <f t="shared" si="7"/>
        <v>3.3162994447894314</v>
      </c>
      <c r="AG22" s="4">
        <f t="shared" si="8"/>
        <v>0.34396995740092134</v>
      </c>
      <c r="AI22">
        <f t="shared" si="12"/>
        <v>0.55403350119565731</v>
      </c>
      <c r="AN22">
        <f t="shared" si="9"/>
        <v>4.9946406625593616</v>
      </c>
      <c r="AS22">
        <f t="shared" si="10"/>
        <v>10.543314826314379</v>
      </c>
      <c r="AX22">
        <f t="shared" si="11"/>
        <v>14.656652466973785</v>
      </c>
    </row>
    <row r="23" spans="1:58" x14ac:dyDescent="0.35">
      <c r="A23">
        <v>11</v>
      </c>
      <c r="B23">
        <v>5</v>
      </c>
      <c r="C23" t="s">
        <v>66</v>
      </c>
      <c r="D23" t="s">
        <v>27</v>
      </c>
      <c r="G23">
        <v>0.6</v>
      </c>
      <c r="H23">
        <v>0.6</v>
      </c>
      <c r="I23">
        <v>1842</v>
      </c>
      <c r="J23">
        <v>5222</v>
      </c>
      <c r="L23">
        <v>3105</v>
      </c>
      <c r="M23">
        <v>1.5229999999999999</v>
      </c>
      <c r="N23">
        <v>3.919</v>
      </c>
      <c r="O23">
        <v>2.395</v>
      </c>
      <c r="Q23">
        <v>0.17399999999999999</v>
      </c>
      <c r="R23">
        <v>1</v>
      </c>
      <c r="S23">
        <v>0</v>
      </c>
      <c r="T23">
        <v>0</v>
      </c>
      <c r="V23">
        <v>0</v>
      </c>
      <c r="Y23" s="1">
        <v>44075</v>
      </c>
      <c r="Z23" s="2">
        <v>0.63900462962962956</v>
      </c>
      <c r="AB23">
        <v>1</v>
      </c>
      <c r="AD23" s="4">
        <f t="shared" si="5"/>
        <v>3.0066070717450715</v>
      </c>
      <c r="AE23" s="4">
        <f t="shared" si="6"/>
        <v>6.3963943713964238</v>
      </c>
      <c r="AF23" s="4">
        <f t="shared" si="7"/>
        <v>3.3897872996513523</v>
      </c>
      <c r="AG23" s="4">
        <f t="shared" si="8"/>
        <v>0.35087270571202051</v>
      </c>
      <c r="AI23">
        <f t="shared" si="12"/>
        <v>0.22023572483571563</v>
      </c>
      <c r="AN23">
        <f t="shared" si="9"/>
        <v>6.6065728566070625</v>
      </c>
      <c r="AS23">
        <f t="shared" si="10"/>
        <v>12.992909988378409</v>
      </c>
      <c r="AX23">
        <f t="shared" si="11"/>
        <v>16.957568570673505</v>
      </c>
    </row>
    <row r="24" spans="1:58" x14ac:dyDescent="0.35">
      <c r="A24">
        <v>12</v>
      </c>
      <c r="B24">
        <v>6</v>
      </c>
      <c r="C24" t="s">
        <v>66</v>
      </c>
      <c r="D24" t="s">
        <v>27</v>
      </c>
      <c r="G24">
        <v>1</v>
      </c>
      <c r="H24">
        <v>1</v>
      </c>
      <c r="I24">
        <v>3008</v>
      </c>
      <c r="J24">
        <v>8636</v>
      </c>
      <c r="L24">
        <v>4614</v>
      </c>
      <c r="M24">
        <v>1.361</v>
      </c>
      <c r="N24">
        <v>3.7970000000000002</v>
      </c>
      <c r="O24">
        <v>2.4359999999999999</v>
      </c>
      <c r="Q24">
        <v>0.183</v>
      </c>
      <c r="R24">
        <v>1</v>
      </c>
      <c r="S24">
        <v>0</v>
      </c>
      <c r="T24">
        <v>0</v>
      </c>
      <c r="V24">
        <v>0</v>
      </c>
      <c r="Y24" s="1">
        <v>44075</v>
      </c>
      <c r="Z24" s="2">
        <v>0.6501851851851852</v>
      </c>
      <c r="AB24">
        <v>1</v>
      </c>
      <c r="AD24" s="4">
        <f t="shared" si="5"/>
        <v>2.9647044227575079</v>
      </c>
      <c r="AE24" s="4">
        <f t="shared" si="6"/>
        <v>6.4793421478677056</v>
      </c>
      <c r="AF24" s="4">
        <f t="shared" si="7"/>
        <v>3.5146377251101977</v>
      </c>
      <c r="AG24" s="4">
        <f t="shared" si="8"/>
        <v>0.32844340306625297</v>
      </c>
      <c r="AI24">
        <f t="shared" si="12"/>
        <v>1.1765192414164034</v>
      </c>
      <c r="AN24">
        <f t="shared" si="9"/>
        <v>7.9890357977950925</v>
      </c>
      <c r="AS24">
        <f t="shared" si="10"/>
        <v>17.154590837006591</v>
      </c>
      <c r="AX24">
        <f t="shared" si="11"/>
        <v>9.4811343554176624</v>
      </c>
    </row>
    <row r="25" spans="1:58" x14ac:dyDescent="0.35">
      <c r="A25">
        <v>13</v>
      </c>
      <c r="B25">
        <v>6</v>
      </c>
      <c r="C25" t="s">
        <v>66</v>
      </c>
      <c r="D25" t="s">
        <v>27</v>
      </c>
      <c r="G25">
        <v>1</v>
      </c>
      <c r="H25">
        <v>1</v>
      </c>
      <c r="I25">
        <v>3027</v>
      </c>
      <c r="J25">
        <v>8723</v>
      </c>
      <c r="L25">
        <v>4706</v>
      </c>
      <c r="M25">
        <v>1.369</v>
      </c>
      <c r="N25">
        <v>3.8340000000000001</v>
      </c>
      <c r="O25">
        <v>2.4660000000000002</v>
      </c>
      <c r="Q25">
        <v>0.188</v>
      </c>
      <c r="R25">
        <v>1</v>
      </c>
      <c r="S25">
        <v>0</v>
      </c>
      <c r="T25">
        <v>0</v>
      </c>
      <c r="V25">
        <v>0</v>
      </c>
      <c r="Y25" s="1">
        <v>44075</v>
      </c>
      <c r="Z25" s="2">
        <v>0.656712962962963</v>
      </c>
      <c r="AB25">
        <v>1</v>
      </c>
      <c r="AD25" s="4">
        <f t="shared" si="5"/>
        <v>2.9836187138505599</v>
      </c>
      <c r="AE25" s="4">
        <f t="shared" si="6"/>
        <v>6.5466564362911379</v>
      </c>
      <c r="AF25" s="4">
        <f t="shared" si="7"/>
        <v>3.563037722440578</v>
      </c>
      <c r="AG25" s="4">
        <f t="shared" si="8"/>
        <v>0.33563268055252982</v>
      </c>
      <c r="AI25">
        <f t="shared" si="12"/>
        <v>0.54604287164800402</v>
      </c>
      <c r="AN25">
        <f t="shared" si="9"/>
        <v>9.1109406048522974</v>
      </c>
      <c r="AS25">
        <f t="shared" si="10"/>
        <v>18.7679240813526</v>
      </c>
      <c r="AX25">
        <f t="shared" si="11"/>
        <v>11.877560184176609</v>
      </c>
    </row>
    <row r="26" spans="1:58" x14ac:dyDescent="0.35">
      <c r="A26">
        <v>14</v>
      </c>
      <c r="B26">
        <v>7</v>
      </c>
      <c r="C26" t="s">
        <v>66</v>
      </c>
      <c r="D26" t="s">
        <v>27</v>
      </c>
      <c r="G26">
        <v>1.4</v>
      </c>
      <c r="H26">
        <v>1.4</v>
      </c>
      <c r="I26">
        <v>4274</v>
      </c>
      <c r="J26">
        <v>11532</v>
      </c>
      <c r="L26">
        <v>6103</v>
      </c>
      <c r="M26">
        <v>1.319</v>
      </c>
      <c r="N26">
        <v>3.589</v>
      </c>
      <c r="O26">
        <v>2.27</v>
      </c>
      <c r="Q26">
        <v>0.187</v>
      </c>
      <c r="R26">
        <v>1</v>
      </c>
      <c r="S26">
        <v>0</v>
      </c>
      <c r="T26">
        <v>0</v>
      </c>
      <c r="V26">
        <v>0</v>
      </c>
      <c r="Y26" s="1">
        <v>44075</v>
      </c>
      <c r="Z26" s="2">
        <v>0.66866898148148157</v>
      </c>
      <c r="AB26">
        <v>1</v>
      </c>
      <c r="AD26" s="4">
        <f t="shared" si="5"/>
        <v>3.0178525021126577</v>
      </c>
      <c r="AE26" s="4">
        <f t="shared" si="6"/>
        <v>6.2286120372639546</v>
      </c>
      <c r="AF26" s="4">
        <f t="shared" si="7"/>
        <v>3.210759535151297</v>
      </c>
      <c r="AG26" s="4">
        <f t="shared" si="8"/>
        <v>0.31771449735373825</v>
      </c>
      <c r="AI26">
        <f t="shared" si="12"/>
        <v>0.59508340375525515</v>
      </c>
      <c r="AN26">
        <f t="shared" si="9"/>
        <v>3.8102006210659103</v>
      </c>
      <c r="AS26">
        <f t="shared" si="10"/>
        <v>7.0253178383765658</v>
      </c>
      <c r="AX26">
        <f t="shared" si="11"/>
        <v>5.9048324512460857</v>
      </c>
    </row>
    <row r="27" spans="1:58" x14ac:dyDescent="0.35">
      <c r="A27">
        <v>15</v>
      </c>
      <c r="B27">
        <v>8</v>
      </c>
      <c r="C27" t="s">
        <v>66</v>
      </c>
      <c r="D27" t="s">
        <v>27</v>
      </c>
      <c r="G27">
        <v>1.8</v>
      </c>
      <c r="H27">
        <v>1.8</v>
      </c>
      <c r="I27">
        <v>5447</v>
      </c>
      <c r="J27">
        <v>13307</v>
      </c>
      <c r="L27">
        <v>6512</v>
      </c>
      <c r="M27">
        <v>1.276</v>
      </c>
      <c r="N27">
        <v>3.2090000000000001</v>
      </c>
      <c r="O27">
        <v>1.9330000000000001</v>
      </c>
      <c r="Q27">
        <v>0.157</v>
      </c>
      <c r="R27">
        <v>1</v>
      </c>
      <c r="S27">
        <v>0</v>
      </c>
      <c r="T27">
        <v>0</v>
      </c>
      <c r="V27">
        <v>0</v>
      </c>
      <c r="Y27" s="1">
        <v>44075</v>
      </c>
      <c r="Z27" s="2">
        <v>0.68119212962962961</v>
      </c>
      <c r="AB27">
        <v>1</v>
      </c>
      <c r="AD27" s="4">
        <f t="shared" si="5"/>
        <v>2.9959456142791487</v>
      </c>
      <c r="AE27" s="4">
        <f t="shared" si="6"/>
        <v>5.6074572674989893</v>
      </c>
      <c r="AF27" s="4">
        <f t="shared" si="7"/>
        <v>2.6115116532198406</v>
      </c>
      <c r="AG27" s="4">
        <f t="shared" si="8"/>
        <v>0.26486740187831342</v>
      </c>
      <c r="AI27">
        <f t="shared" si="12"/>
        <v>0.13514619069504205</v>
      </c>
      <c r="AN27">
        <f t="shared" si="9"/>
        <v>6.5423788750168441</v>
      </c>
      <c r="AS27">
        <f t="shared" si="10"/>
        <v>12.949611559338647</v>
      </c>
      <c r="AX27">
        <f t="shared" si="11"/>
        <v>11.710866040562189</v>
      </c>
    </row>
    <row r="28" spans="1:58" x14ac:dyDescent="0.35">
      <c r="A28">
        <v>16</v>
      </c>
      <c r="B28">
        <v>1</v>
      </c>
      <c r="C28" t="s">
        <v>31</v>
      </c>
      <c r="D28" t="s">
        <v>27</v>
      </c>
      <c r="G28">
        <v>0.5</v>
      </c>
      <c r="H28">
        <v>0.5</v>
      </c>
      <c r="I28">
        <v>4086</v>
      </c>
      <c r="J28">
        <v>7289</v>
      </c>
      <c r="L28">
        <v>14952</v>
      </c>
      <c r="M28">
        <v>3.55</v>
      </c>
      <c r="N28">
        <v>6.4539999999999997</v>
      </c>
      <c r="O28">
        <v>2.9039999999999999</v>
      </c>
      <c r="Q28">
        <v>1.448</v>
      </c>
      <c r="R28">
        <v>1</v>
      </c>
      <c r="S28">
        <v>0</v>
      </c>
      <c r="T28">
        <v>0</v>
      </c>
      <c r="V28">
        <v>0</v>
      </c>
      <c r="Y28" s="1">
        <v>44075</v>
      </c>
      <c r="Z28" s="2">
        <v>0.69230324074074068</v>
      </c>
      <c r="AB28">
        <v>1</v>
      </c>
      <c r="AD28" s="4">
        <f t="shared" si="5"/>
        <v>8.0756831400739877</v>
      </c>
      <c r="AE28" s="4">
        <f t="shared" si="6"/>
        <v>10.874262536968446</v>
      </c>
      <c r="AF28" s="4">
        <f t="shared" si="7"/>
        <v>2.7985793968944588</v>
      </c>
      <c r="AG28" s="4">
        <f t="shared" si="8"/>
        <v>2.272598776852722</v>
      </c>
      <c r="BC28" s="4"/>
      <c r="BD28" s="4"/>
      <c r="BE28" s="4"/>
      <c r="BF28" s="4"/>
    </row>
    <row r="29" spans="1:58" x14ac:dyDescent="0.35">
      <c r="A29">
        <v>17</v>
      </c>
      <c r="B29">
        <v>1</v>
      </c>
      <c r="C29" t="s">
        <v>31</v>
      </c>
      <c r="D29" t="s">
        <v>27</v>
      </c>
      <c r="G29">
        <v>0.5</v>
      </c>
      <c r="H29">
        <v>0.5</v>
      </c>
      <c r="I29">
        <v>5030</v>
      </c>
      <c r="J29">
        <v>7222</v>
      </c>
      <c r="L29">
        <v>15061</v>
      </c>
      <c r="M29">
        <v>4.274</v>
      </c>
      <c r="N29">
        <v>6.3970000000000002</v>
      </c>
      <c r="O29">
        <v>2.1230000000000002</v>
      </c>
      <c r="Q29">
        <v>1.4590000000000001</v>
      </c>
      <c r="R29">
        <v>1</v>
      </c>
      <c r="S29">
        <v>0</v>
      </c>
      <c r="T29">
        <v>0</v>
      </c>
      <c r="V29">
        <v>0</v>
      </c>
      <c r="Y29" s="1">
        <v>44075</v>
      </c>
      <c r="Z29" s="2">
        <v>0.69815972222222233</v>
      </c>
      <c r="AB29">
        <v>1</v>
      </c>
      <c r="AD29" s="4">
        <f t="shared" si="5"/>
        <v>9.955166381320435</v>
      </c>
      <c r="AE29" s="4">
        <f t="shared" si="6"/>
        <v>10.770583058247297</v>
      </c>
      <c r="AF29" s="4">
        <f t="shared" si="7"/>
        <v>0.81541667692686204</v>
      </c>
      <c r="AG29" s="4">
        <f t="shared" si="8"/>
        <v>2.2896342387223778</v>
      </c>
      <c r="AJ29">
        <f>ABS(100*(AD29-AD30)/(AVERAGE(AD29:AD30)))</f>
        <v>0.61806683622858916</v>
      </c>
      <c r="AO29">
        <f>ABS(100*(AE29-AE30)/(AVERAGE(AE29:AE30)))</f>
        <v>5.5321232956608632</v>
      </c>
      <c r="AT29">
        <f>ABS(100*(AF29-AF30)/(AVERAGE(AF29:AF30)))</f>
        <v>50.512903129889537</v>
      </c>
      <c r="AY29">
        <f>ABS(100*(AG29-AG30)/(AVERAGE(AG29:AG30)))</f>
        <v>6.159225789216455</v>
      </c>
      <c r="BC29" s="4">
        <f>AVERAGE(AD29:AD30)</f>
        <v>9.9860265404722561</v>
      </c>
      <c r="BD29" s="4">
        <f>AVERAGE(AE29:AE30)</f>
        <v>11.076979129691885</v>
      </c>
      <c r="BE29" s="4">
        <f>AVERAGE(AF29:AF30)</f>
        <v>1.0909525892196283</v>
      </c>
      <c r="BF29" s="4">
        <f>AVERAGE(AG29:AG30)</f>
        <v>2.3623866011106793</v>
      </c>
    </row>
    <row r="30" spans="1:58" x14ac:dyDescent="0.35">
      <c r="A30">
        <v>18</v>
      </c>
      <c r="B30">
        <v>1</v>
      </c>
      <c r="C30" t="s">
        <v>31</v>
      </c>
      <c r="D30" t="s">
        <v>27</v>
      </c>
      <c r="G30">
        <v>0.5</v>
      </c>
      <c r="H30">
        <v>0.5</v>
      </c>
      <c r="I30">
        <v>5061</v>
      </c>
      <c r="J30">
        <v>7618</v>
      </c>
      <c r="L30">
        <v>15992</v>
      </c>
      <c r="M30">
        <v>4.2969999999999997</v>
      </c>
      <c r="N30">
        <v>6.7320000000000002</v>
      </c>
      <c r="O30">
        <v>2.4350000000000001</v>
      </c>
      <c r="Q30">
        <v>1.5569999999999999</v>
      </c>
      <c r="R30">
        <v>1</v>
      </c>
      <c r="S30">
        <v>0</v>
      </c>
      <c r="T30">
        <v>0</v>
      </c>
      <c r="V30">
        <v>0</v>
      </c>
      <c r="Y30" s="1">
        <v>44075</v>
      </c>
      <c r="Z30" s="2">
        <v>0.70456018518518526</v>
      </c>
      <c r="AB30">
        <v>1</v>
      </c>
      <c r="AD30" s="4">
        <f t="shared" si="5"/>
        <v>10.016886699624079</v>
      </c>
      <c r="AE30" s="4">
        <f t="shared" si="6"/>
        <v>11.383375201136474</v>
      </c>
      <c r="AF30" s="4">
        <f t="shared" si="7"/>
        <v>1.3664885015123946</v>
      </c>
      <c r="AG30" s="4">
        <f t="shared" si="8"/>
        <v>2.4351389634989808</v>
      </c>
    </row>
    <row r="31" spans="1:58" x14ac:dyDescent="0.35">
      <c r="A31">
        <v>19</v>
      </c>
      <c r="B31">
        <v>9</v>
      </c>
      <c r="C31" t="s">
        <v>90</v>
      </c>
      <c r="D31" t="s">
        <v>27</v>
      </c>
      <c r="G31">
        <v>0.5</v>
      </c>
      <c r="H31">
        <v>0.5</v>
      </c>
      <c r="I31">
        <v>3167</v>
      </c>
      <c r="J31">
        <v>4268</v>
      </c>
      <c r="L31">
        <v>1139</v>
      </c>
      <c r="M31">
        <v>2.8450000000000002</v>
      </c>
      <c r="N31">
        <v>3.8940000000000001</v>
      </c>
      <c r="O31">
        <v>1.05</v>
      </c>
      <c r="Q31">
        <v>3.0000000000000001E-3</v>
      </c>
      <c r="R31">
        <v>1</v>
      </c>
      <c r="S31">
        <v>0</v>
      </c>
      <c r="T31">
        <v>0</v>
      </c>
      <c r="V31">
        <v>0</v>
      </c>
      <c r="Y31" s="1">
        <v>44075</v>
      </c>
      <c r="Z31" s="2">
        <v>0.71554398148148157</v>
      </c>
      <c r="AB31">
        <v>1</v>
      </c>
      <c r="AD31" s="4">
        <f t="shared" si="5"/>
        <v>6.2459743490724149</v>
      </c>
      <c r="AE31" s="4">
        <f t="shared" si="6"/>
        <v>6.19940126507906</v>
      </c>
      <c r="AF31" s="4">
        <f t="shared" si="7"/>
        <v>-4.6573083993354913E-2</v>
      </c>
      <c r="AG31" s="4">
        <f t="shared" si="8"/>
        <v>0.11378377863659284</v>
      </c>
    </row>
    <row r="32" spans="1:58" x14ac:dyDescent="0.35">
      <c r="A32">
        <v>20</v>
      </c>
      <c r="B32">
        <v>9</v>
      </c>
      <c r="C32" t="s">
        <v>90</v>
      </c>
      <c r="D32" t="s">
        <v>27</v>
      </c>
      <c r="G32">
        <v>0.5</v>
      </c>
      <c r="H32">
        <v>0.5</v>
      </c>
      <c r="I32">
        <v>2519</v>
      </c>
      <c r="J32">
        <v>4252</v>
      </c>
      <c r="L32">
        <v>971</v>
      </c>
      <c r="M32">
        <v>2.347</v>
      </c>
      <c r="N32">
        <v>3.88</v>
      </c>
      <c r="O32">
        <v>1.5329999999999999</v>
      </c>
      <c r="Q32">
        <v>0</v>
      </c>
      <c r="R32">
        <v>1</v>
      </c>
      <c r="S32">
        <v>0</v>
      </c>
      <c r="T32">
        <v>0</v>
      </c>
      <c r="V32">
        <v>0</v>
      </c>
      <c r="Y32" s="1">
        <v>44075</v>
      </c>
      <c r="Z32" s="2">
        <v>0.72137731481481471</v>
      </c>
      <c r="AB32">
        <v>1</v>
      </c>
      <c r="AD32" s="4">
        <f t="shared" si="5"/>
        <v>4.9558205987252775</v>
      </c>
      <c r="AE32" s="4">
        <f t="shared" si="6"/>
        <v>6.1746419865784867</v>
      </c>
      <c r="AF32" s="4">
        <f t="shared" si="7"/>
        <v>1.2188213878532093</v>
      </c>
      <c r="AG32" s="4">
        <f t="shared" si="8"/>
        <v>8.7527286947581773E-2</v>
      </c>
      <c r="AJ32">
        <f>ABS(100*(AD32-AD33)/(AVERAGE(AD32:AD33)))</f>
        <v>0.36222568962626595</v>
      </c>
      <c r="AO32">
        <f>ABS(100*(AE32-AE33)/(AVERAGE(AE32:AE33)))</f>
        <v>4.4834349534222753</v>
      </c>
      <c r="AT32">
        <f>ABS(100*(AF32-AF33)/(AVERAGE(AF32:AF33)))</f>
        <v>21.98838951165224</v>
      </c>
      <c r="AY32">
        <f>ABS(100*(AG32-AG33)/(AVERAGE(AG32:AG33)))</f>
        <v>12.551542109354273</v>
      </c>
      <c r="BC32" s="4">
        <f>AVERAGE(AD32:AD33)</f>
        <v>4.9468611976811996</v>
      </c>
      <c r="BD32" s="4">
        <f>AVERAGE(AE32:AE33)</f>
        <v>6.316234110503637</v>
      </c>
      <c r="BE32" s="4">
        <f>AVERAGE(AF32:AF33)</f>
        <v>1.369372912822437</v>
      </c>
      <c r="BF32" s="4">
        <f>AVERAGE(AG32:AG33)</f>
        <v>9.3388110985307457E-2</v>
      </c>
    </row>
    <row r="33" spans="1:58" x14ac:dyDescent="0.35">
      <c r="A33">
        <v>21</v>
      </c>
      <c r="B33">
        <v>9</v>
      </c>
      <c r="C33" t="s">
        <v>90</v>
      </c>
      <c r="D33" t="s">
        <v>27</v>
      </c>
      <c r="G33">
        <v>0.5</v>
      </c>
      <c r="H33">
        <v>0.5</v>
      </c>
      <c r="I33">
        <v>2510</v>
      </c>
      <c r="J33">
        <v>4435</v>
      </c>
      <c r="L33">
        <v>1046</v>
      </c>
      <c r="M33">
        <v>2.34</v>
      </c>
      <c r="N33">
        <v>4.0359999999999996</v>
      </c>
      <c r="O33">
        <v>1.6950000000000001</v>
      </c>
      <c r="Q33">
        <v>0</v>
      </c>
      <c r="R33">
        <v>1</v>
      </c>
      <c r="S33">
        <v>0</v>
      </c>
      <c r="T33">
        <v>0</v>
      </c>
      <c r="V33">
        <v>0</v>
      </c>
      <c r="Y33" s="1">
        <v>44075</v>
      </c>
      <c r="Z33" s="2">
        <v>0.72767361111111117</v>
      </c>
      <c r="AB33">
        <v>1</v>
      </c>
      <c r="AD33" s="4">
        <f t="shared" si="5"/>
        <v>4.9379017966371226</v>
      </c>
      <c r="AE33" s="4">
        <f t="shared" si="6"/>
        <v>6.4578262344287873</v>
      </c>
      <c r="AF33" s="4">
        <f t="shared" si="7"/>
        <v>1.5199244377916648</v>
      </c>
      <c r="AG33" s="4">
        <f t="shared" si="8"/>
        <v>9.9248935023033141E-2</v>
      </c>
    </row>
    <row r="34" spans="1:58" x14ac:dyDescent="0.35">
      <c r="A34">
        <v>22</v>
      </c>
      <c r="B34">
        <v>10</v>
      </c>
      <c r="C34" t="s">
        <v>91</v>
      </c>
      <c r="D34" t="s">
        <v>27</v>
      </c>
      <c r="G34">
        <v>0.5</v>
      </c>
      <c r="H34">
        <v>0.5</v>
      </c>
      <c r="I34">
        <v>1638</v>
      </c>
      <c r="J34">
        <v>3319</v>
      </c>
      <c r="L34">
        <v>1127</v>
      </c>
      <c r="M34">
        <v>1.6719999999999999</v>
      </c>
      <c r="N34">
        <v>3.09</v>
      </c>
      <c r="O34">
        <v>1.4179999999999999</v>
      </c>
      <c r="Q34">
        <v>2E-3</v>
      </c>
      <c r="R34">
        <v>1</v>
      </c>
      <c r="S34">
        <v>0</v>
      </c>
      <c r="T34">
        <v>0</v>
      </c>
      <c r="V34">
        <v>0</v>
      </c>
      <c r="Y34" s="1">
        <v>44075</v>
      </c>
      <c r="Z34" s="2">
        <v>0.73851851851851846</v>
      </c>
      <c r="AB34">
        <v>1</v>
      </c>
      <c r="AD34" s="4">
        <f t="shared" si="5"/>
        <v>3.2017689720959126</v>
      </c>
      <c r="AE34" s="4">
        <f t="shared" si="6"/>
        <v>4.7308665590138395</v>
      </c>
      <c r="AF34" s="4">
        <f t="shared" si="7"/>
        <v>1.5290975869179269</v>
      </c>
      <c r="AG34" s="4">
        <f t="shared" si="8"/>
        <v>0.11190831494452061</v>
      </c>
    </row>
    <row r="35" spans="1:58" x14ac:dyDescent="0.35">
      <c r="A35">
        <v>23</v>
      </c>
      <c r="B35">
        <v>10</v>
      </c>
      <c r="C35" t="s">
        <v>91</v>
      </c>
      <c r="D35" t="s">
        <v>27</v>
      </c>
      <c r="G35">
        <v>0.5</v>
      </c>
      <c r="H35">
        <v>0.5</v>
      </c>
      <c r="I35">
        <v>1329</v>
      </c>
      <c r="J35">
        <v>3336</v>
      </c>
      <c r="L35">
        <v>1106</v>
      </c>
      <c r="M35">
        <v>1.4350000000000001</v>
      </c>
      <c r="N35">
        <v>3.105</v>
      </c>
      <c r="O35">
        <v>1.67</v>
      </c>
      <c r="Q35">
        <v>0</v>
      </c>
      <c r="R35">
        <v>1</v>
      </c>
      <c r="S35">
        <v>0</v>
      </c>
      <c r="T35">
        <v>0</v>
      </c>
      <c r="V35">
        <v>0</v>
      </c>
      <c r="Y35" s="1">
        <v>44075</v>
      </c>
      <c r="Z35" s="2">
        <v>0.74418981481481483</v>
      </c>
      <c r="AB35">
        <v>1</v>
      </c>
      <c r="AD35" s="4">
        <f t="shared" si="5"/>
        <v>2.5865567670692684</v>
      </c>
      <c r="AE35" s="4">
        <f t="shared" si="6"/>
        <v>4.7571732924206991</v>
      </c>
      <c r="AF35" s="4">
        <f t="shared" si="7"/>
        <v>2.1706165253514307</v>
      </c>
      <c r="AG35" s="4">
        <f t="shared" si="8"/>
        <v>0.10862625348339423</v>
      </c>
      <c r="AJ35">
        <f>ABS(100*(AD35-AD36)/(AVERAGE(AD35:AD36)))</f>
        <v>0.69517459648037661</v>
      </c>
      <c r="AO35">
        <f>ABS(100*(AE35-AE36)/(AVERAGE(AE35:AE36)))</f>
        <v>0.42377137437566453</v>
      </c>
      <c r="AT35">
        <f>ABS(100*(AF35-AF36)/(AVERAGE(AF35:AF36)))</f>
        <v>0.10131799925369173</v>
      </c>
      <c r="AY35">
        <f>ABS(100*(AG35-AG36)/(AVERAGE(AG35:AG36)))</f>
        <v>0.43070270667027172</v>
      </c>
      <c r="BC35" s="4">
        <f>AVERAGE(AD35:AD36)</f>
        <v>2.5775973660251914</v>
      </c>
      <c r="BD35" s="4">
        <f>AVERAGE(AE35:AE36)</f>
        <v>4.7471148355298407</v>
      </c>
      <c r="BE35" s="4">
        <f>AVERAGE(AF35:AF36)</f>
        <v>2.1695174695046502</v>
      </c>
      <c r="BF35" s="4">
        <f>AVERAGE(AG35:AG36)</f>
        <v>0.10886068644490325</v>
      </c>
    </row>
    <row r="36" spans="1:58" x14ac:dyDescent="0.35">
      <c r="A36">
        <v>24</v>
      </c>
      <c r="B36">
        <v>10</v>
      </c>
      <c r="C36" t="s">
        <v>91</v>
      </c>
      <c r="D36" t="s">
        <v>27</v>
      </c>
      <c r="G36">
        <v>0.5</v>
      </c>
      <c r="H36">
        <v>0.5</v>
      </c>
      <c r="I36">
        <v>1320</v>
      </c>
      <c r="J36">
        <v>3323</v>
      </c>
      <c r="L36">
        <v>1109</v>
      </c>
      <c r="M36">
        <v>1.4279999999999999</v>
      </c>
      <c r="N36">
        <v>3.093</v>
      </c>
      <c r="O36">
        <v>1.6659999999999999</v>
      </c>
      <c r="Q36">
        <v>0</v>
      </c>
      <c r="R36">
        <v>1</v>
      </c>
      <c r="S36">
        <v>0</v>
      </c>
      <c r="T36">
        <v>0</v>
      </c>
      <c r="V36">
        <v>0</v>
      </c>
      <c r="Y36" s="1">
        <v>44075</v>
      </c>
      <c r="Z36" s="2">
        <v>0.75032407407407409</v>
      </c>
      <c r="AB36">
        <v>1</v>
      </c>
      <c r="AD36" s="4">
        <f t="shared" si="5"/>
        <v>2.568637964981114</v>
      </c>
      <c r="AE36" s="4">
        <f t="shared" si="6"/>
        <v>4.7370563786389832</v>
      </c>
      <c r="AF36" s="4">
        <f t="shared" si="7"/>
        <v>2.1684184136578692</v>
      </c>
      <c r="AG36" s="4">
        <f t="shared" si="8"/>
        <v>0.10909511940641227</v>
      </c>
    </row>
    <row r="37" spans="1:58" x14ac:dyDescent="0.35">
      <c r="A37">
        <v>25</v>
      </c>
      <c r="B37">
        <v>11</v>
      </c>
      <c r="C37" t="s">
        <v>92</v>
      </c>
      <c r="D37" t="s">
        <v>27</v>
      </c>
      <c r="G37">
        <v>0.5</v>
      </c>
      <c r="H37">
        <v>0.5</v>
      </c>
      <c r="I37">
        <v>1495</v>
      </c>
      <c r="J37">
        <v>4407</v>
      </c>
      <c r="L37">
        <v>2361</v>
      </c>
      <c r="M37">
        <v>1.5609999999999999</v>
      </c>
      <c r="N37">
        <v>4.0119999999999996</v>
      </c>
      <c r="O37">
        <v>2.4500000000000002</v>
      </c>
      <c r="Q37">
        <v>0.13100000000000001</v>
      </c>
      <c r="R37">
        <v>1</v>
      </c>
      <c r="S37">
        <v>0</v>
      </c>
      <c r="T37">
        <v>0</v>
      </c>
      <c r="V37">
        <v>0</v>
      </c>
      <c r="Y37" s="1">
        <v>44075</v>
      </c>
      <c r="Z37" s="2">
        <v>0.76121527777777775</v>
      </c>
      <c r="AB37">
        <v>1</v>
      </c>
      <c r="AD37" s="4">
        <f t="shared" si="5"/>
        <v>2.9170591166952331</v>
      </c>
      <c r="AE37" s="4">
        <f t="shared" si="6"/>
        <v>6.4144974970527855</v>
      </c>
      <c r="AF37" s="4">
        <f t="shared" si="7"/>
        <v>3.4974383803575524</v>
      </c>
      <c r="AG37" s="4">
        <f t="shared" si="8"/>
        <v>0.30476849794594701</v>
      </c>
    </row>
    <row r="38" spans="1:58" x14ac:dyDescent="0.35">
      <c r="A38">
        <v>26</v>
      </c>
      <c r="B38">
        <v>11</v>
      </c>
      <c r="C38" t="s">
        <v>92</v>
      </c>
      <c r="D38" t="s">
        <v>27</v>
      </c>
      <c r="G38">
        <v>0.5</v>
      </c>
      <c r="H38">
        <v>0.5</v>
      </c>
      <c r="I38">
        <v>1600</v>
      </c>
      <c r="J38">
        <v>4387</v>
      </c>
      <c r="L38">
        <v>2365</v>
      </c>
      <c r="M38">
        <v>1.6419999999999999</v>
      </c>
      <c r="N38">
        <v>3.9950000000000001</v>
      </c>
      <c r="O38">
        <v>2.3530000000000002</v>
      </c>
      <c r="Q38">
        <v>0.13100000000000001</v>
      </c>
      <c r="R38">
        <v>1</v>
      </c>
      <c r="S38">
        <v>0</v>
      </c>
      <c r="T38">
        <v>0</v>
      </c>
      <c r="V38">
        <v>0</v>
      </c>
      <c r="Y38" s="1">
        <v>44075</v>
      </c>
      <c r="Z38" s="2">
        <v>0.76697916666666666</v>
      </c>
      <c r="AB38">
        <v>1</v>
      </c>
      <c r="AD38" s="4">
        <f t="shared" si="5"/>
        <v>3.1261118077237038</v>
      </c>
      <c r="AE38" s="4">
        <f t="shared" si="6"/>
        <v>6.3835483989270685</v>
      </c>
      <c r="AF38" s="4">
        <f t="shared" si="7"/>
        <v>3.2574365912033647</v>
      </c>
      <c r="AG38" s="4">
        <f t="shared" si="8"/>
        <v>0.30539365250997114</v>
      </c>
      <c r="AJ38">
        <f>ABS(100*(AD38-AD39)/(AVERAGE(AD38:AD39)))</f>
        <v>0.19124861725941469</v>
      </c>
      <c r="AO38">
        <f>ABS(100*(AE38-AE39)/(AVERAGE(AE38:AE39)))</f>
        <v>1.7540943029093801</v>
      </c>
      <c r="AT38">
        <f>ABS(100*(AF38-AF39)/(AVERAGE(AF38:AF39)))</f>
        <v>3.585786640515964</v>
      </c>
      <c r="AY38">
        <f>ABS(100*(AG38-AG39)/(AVERAGE(AG38:AG39)))</f>
        <v>1.8757577762036868</v>
      </c>
      <c r="BC38" s="4">
        <f>AVERAGE(AD38:AD39)</f>
        <v>3.1231253407090116</v>
      </c>
      <c r="BD38" s="4">
        <f>AVERAGE(AE38:AE39)</f>
        <v>6.4400305030065006</v>
      </c>
      <c r="BE38" s="4">
        <f>AVERAGE(AF38:AF39)</f>
        <v>3.3169051622974886</v>
      </c>
      <c r="BF38" s="4">
        <f>AVERAGE(AG38:AG39)</f>
        <v>0.30828499236858242</v>
      </c>
    </row>
    <row r="39" spans="1:58" x14ac:dyDescent="0.35">
      <c r="A39">
        <v>27</v>
      </c>
      <c r="B39">
        <v>11</v>
      </c>
      <c r="C39" t="s">
        <v>92</v>
      </c>
      <c r="D39" t="s">
        <v>27</v>
      </c>
      <c r="G39">
        <v>0.5</v>
      </c>
      <c r="H39">
        <v>0.5</v>
      </c>
      <c r="I39">
        <v>1597</v>
      </c>
      <c r="J39">
        <v>4460</v>
      </c>
      <c r="L39">
        <v>2402</v>
      </c>
      <c r="M39">
        <v>1.64</v>
      </c>
      <c r="N39">
        <v>4.0570000000000004</v>
      </c>
      <c r="O39">
        <v>2.4169999999999998</v>
      </c>
      <c r="Q39">
        <v>0.13500000000000001</v>
      </c>
      <c r="R39">
        <v>1</v>
      </c>
      <c r="S39">
        <v>0</v>
      </c>
      <c r="T39">
        <v>0</v>
      </c>
      <c r="V39">
        <v>0</v>
      </c>
      <c r="Y39" s="1">
        <v>44075</v>
      </c>
      <c r="Z39" s="2">
        <v>0.7732175925925926</v>
      </c>
      <c r="AB39">
        <v>1</v>
      </c>
      <c r="AD39" s="4">
        <f t="shared" si="5"/>
        <v>3.1201388736943194</v>
      </c>
      <c r="AE39" s="4">
        <f t="shared" si="6"/>
        <v>6.4965126070859318</v>
      </c>
      <c r="AF39" s="4">
        <f t="shared" si="7"/>
        <v>3.3763737333916124</v>
      </c>
      <c r="AG39" s="4">
        <f t="shared" si="8"/>
        <v>0.31117633222719376</v>
      </c>
    </row>
    <row r="40" spans="1:58" x14ac:dyDescent="0.35">
      <c r="A40">
        <v>28</v>
      </c>
      <c r="B40">
        <v>12</v>
      </c>
      <c r="C40" t="s">
        <v>93</v>
      </c>
      <c r="D40" t="s">
        <v>27</v>
      </c>
      <c r="G40">
        <v>0.5</v>
      </c>
      <c r="H40">
        <v>0.5</v>
      </c>
      <c r="I40">
        <v>1958</v>
      </c>
      <c r="J40">
        <v>4662</v>
      </c>
      <c r="L40">
        <v>2360</v>
      </c>
      <c r="M40">
        <v>1.917</v>
      </c>
      <c r="N40">
        <v>4.2279999999999998</v>
      </c>
      <c r="O40">
        <v>2.3109999999999999</v>
      </c>
      <c r="Q40">
        <v>0.13100000000000001</v>
      </c>
      <c r="R40">
        <v>1</v>
      </c>
      <c r="S40">
        <v>0</v>
      </c>
      <c r="T40">
        <v>0</v>
      </c>
      <c r="V40">
        <v>0</v>
      </c>
      <c r="Y40" s="1">
        <v>44075</v>
      </c>
      <c r="Z40" s="2">
        <v>0.78414351851851849</v>
      </c>
      <c r="AB40">
        <v>1</v>
      </c>
      <c r="AD40" s="4">
        <f t="shared" si="5"/>
        <v>3.8388819352303019</v>
      </c>
      <c r="AE40" s="4">
        <f t="shared" si="6"/>
        <v>6.809098498155663</v>
      </c>
      <c r="AF40" s="4">
        <f t="shared" si="7"/>
        <v>2.9702165629253612</v>
      </c>
      <c r="AG40" s="4">
        <f t="shared" si="8"/>
        <v>0.30461220930494098</v>
      </c>
    </row>
    <row r="41" spans="1:58" x14ac:dyDescent="0.35">
      <c r="A41">
        <v>29</v>
      </c>
      <c r="B41">
        <v>12</v>
      </c>
      <c r="C41" t="s">
        <v>93</v>
      </c>
      <c r="D41" t="s">
        <v>27</v>
      </c>
      <c r="G41">
        <v>0.5</v>
      </c>
      <c r="H41">
        <v>0.5</v>
      </c>
      <c r="I41">
        <v>2028</v>
      </c>
      <c r="J41">
        <v>4647</v>
      </c>
      <c r="L41">
        <v>2467</v>
      </c>
      <c r="M41">
        <v>1.9710000000000001</v>
      </c>
      <c r="N41">
        <v>4.2160000000000002</v>
      </c>
      <c r="O41">
        <v>2.2450000000000001</v>
      </c>
      <c r="Q41">
        <v>0.14199999999999999</v>
      </c>
      <c r="R41">
        <v>1</v>
      </c>
      <c r="S41">
        <v>0</v>
      </c>
      <c r="T41">
        <v>0</v>
      </c>
      <c r="V41">
        <v>0</v>
      </c>
      <c r="Y41" s="1">
        <v>44075</v>
      </c>
      <c r="Z41" s="2">
        <v>0.78995370370370377</v>
      </c>
      <c r="AB41">
        <v>1</v>
      </c>
      <c r="AD41" s="4">
        <f t="shared" si="5"/>
        <v>3.9782503959159494</v>
      </c>
      <c r="AE41" s="4">
        <f t="shared" si="6"/>
        <v>6.7858866745613762</v>
      </c>
      <c r="AF41" s="4">
        <f t="shared" si="7"/>
        <v>2.8076362786454268</v>
      </c>
      <c r="AG41" s="4">
        <f t="shared" si="8"/>
        <v>0.32133509389258497</v>
      </c>
      <c r="AJ41">
        <f>ABS(100*(AD41-AD42)/(AVERAGE(AD41:AD42)))</f>
        <v>0.99594709673685344</v>
      </c>
      <c r="AO41">
        <f>ABS(100*(AE41-AE42)/(AVERAGE(AE41:AE42)))</f>
        <v>6.8388664824449039E-2</v>
      </c>
      <c r="AT41">
        <f>ABS(100*(AF41-AF42)/(AVERAGE(AF41:AF42)))</f>
        <v>1.2608098319527161</v>
      </c>
      <c r="AY41">
        <f>ABS(100*(AG41-AG42)/(AVERAGE(AG41:AG42)))</f>
        <v>2.2626257908818785</v>
      </c>
      <c r="BC41" s="4">
        <f>AVERAGE(AD41:AD42)</f>
        <v>3.9981601760138989</v>
      </c>
      <c r="BD41" s="4">
        <f>AVERAGE(AE41:AE42)</f>
        <v>6.7882078569208044</v>
      </c>
      <c r="BE41" s="4">
        <f>AVERAGE(AF41:AF42)</f>
        <v>2.7900476809069055</v>
      </c>
      <c r="BF41" s="4">
        <f>AVERAGE(AG41:AG42)</f>
        <v>0.31774045514944654</v>
      </c>
    </row>
    <row r="42" spans="1:58" x14ac:dyDescent="0.35">
      <c r="A42">
        <v>30</v>
      </c>
      <c r="B42">
        <v>12</v>
      </c>
      <c r="C42" t="s">
        <v>93</v>
      </c>
      <c r="D42" t="s">
        <v>27</v>
      </c>
      <c r="G42">
        <v>0.5</v>
      </c>
      <c r="H42">
        <v>0.5</v>
      </c>
      <c r="I42">
        <v>2048</v>
      </c>
      <c r="J42">
        <v>4650</v>
      </c>
      <c r="L42">
        <v>2421</v>
      </c>
      <c r="M42">
        <v>1.986</v>
      </c>
      <c r="N42">
        <v>4.218</v>
      </c>
      <c r="O42">
        <v>2.2320000000000002</v>
      </c>
      <c r="Q42">
        <v>0.13700000000000001</v>
      </c>
      <c r="R42">
        <v>1</v>
      </c>
      <c r="S42">
        <v>0</v>
      </c>
      <c r="T42">
        <v>0</v>
      </c>
      <c r="V42">
        <v>0</v>
      </c>
      <c r="Y42" s="1">
        <v>44075</v>
      </c>
      <c r="Z42" s="2">
        <v>0.79623842592592586</v>
      </c>
      <c r="AB42">
        <v>1</v>
      </c>
      <c r="AD42" s="4">
        <f t="shared" si="5"/>
        <v>4.0180699561118489</v>
      </c>
      <c r="AE42" s="4">
        <f t="shared" si="6"/>
        <v>6.7905290392802327</v>
      </c>
      <c r="AF42" s="4">
        <f t="shared" si="7"/>
        <v>2.7724590831683837</v>
      </c>
      <c r="AG42" s="4">
        <f t="shared" si="8"/>
        <v>0.31414581640630812</v>
      </c>
    </row>
    <row r="43" spans="1:58" x14ac:dyDescent="0.35">
      <c r="A43">
        <v>31</v>
      </c>
      <c r="B43">
        <v>13</v>
      </c>
      <c r="C43" t="s">
        <v>94</v>
      </c>
      <c r="D43" t="s">
        <v>27</v>
      </c>
      <c r="G43">
        <v>0.5</v>
      </c>
      <c r="H43">
        <v>0.5</v>
      </c>
      <c r="I43">
        <v>1718</v>
      </c>
      <c r="J43">
        <v>3674</v>
      </c>
      <c r="L43">
        <v>1050</v>
      </c>
      <c r="M43">
        <v>1.7330000000000001</v>
      </c>
      <c r="N43">
        <v>3.391</v>
      </c>
      <c r="O43">
        <v>1.6579999999999999</v>
      </c>
      <c r="Q43">
        <v>0</v>
      </c>
      <c r="R43">
        <v>1</v>
      </c>
      <c r="S43">
        <v>0</v>
      </c>
      <c r="T43">
        <v>0</v>
      </c>
      <c r="V43">
        <v>0</v>
      </c>
      <c r="Y43" s="1">
        <v>44075</v>
      </c>
      <c r="Z43" s="2">
        <v>0.80715277777777772</v>
      </c>
      <c r="AB43">
        <v>1</v>
      </c>
      <c r="AD43" s="4">
        <f t="shared" si="5"/>
        <v>3.3610472128795097</v>
      </c>
      <c r="AE43" s="4">
        <f t="shared" si="6"/>
        <v>5.2802130507452976</v>
      </c>
      <c r="AF43" s="4">
        <f t="shared" si="7"/>
        <v>1.9191658378657879</v>
      </c>
      <c r="AG43" s="4">
        <f t="shared" si="8"/>
        <v>9.9874089587057208E-2</v>
      </c>
    </row>
    <row r="44" spans="1:58" x14ac:dyDescent="0.35">
      <c r="A44">
        <v>32</v>
      </c>
      <c r="B44">
        <v>13</v>
      </c>
      <c r="C44" t="s">
        <v>94</v>
      </c>
      <c r="D44" t="s">
        <v>27</v>
      </c>
      <c r="G44">
        <v>0.5</v>
      </c>
      <c r="H44">
        <v>0.5</v>
      </c>
      <c r="I44">
        <v>1584</v>
      </c>
      <c r="J44">
        <v>3685</v>
      </c>
      <c r="L44">
        <v>1031</v>
      </c>
      <c r="M44">
        <v>1.63</v>
      </c>
      <c r="N44">
        <v>3.4</v>
      </c>
      <c r="O44">
        <v>1.77</v>
      </c>
      <c r="Q44">
        <v>0</v>
      </c>
      <c r="R44">
        <v>1</v>
      </c>
      <c r="S44">
        <v>0</v>
      </c>
      <c r="T44">
        <v>0</v>
      </c>
      <c r="V44">
        <v>0</v>
      </c>
      <c r="Y44" s="1">
        <v>44075</v>
      </c>
      <c r="Z44" s="2">
        <v>0.81288194444444439</v>
      </c>
      <c r="AB44">
        <v>1</v>
      </c>
      <c r="AD44" s="4">
        <f t="shared" si="5"/>
        <v>3.0942561595669846</v>
      </c>
      <c r="AE44" s="4">
        <f t="shared" si="6"/>
        <v>5.2972350547144416</v>
      </c>
      <c r="AF44" s="4">
        <f t="shared" si="7"/>
        <v>2.2029788951474569</v>
      </c>
      <c r="AG44" s="4">
        <f t="shared" si="8"/>
        <v>9.6904605407942865E-2</v>
      </c>
      <c r="AJ44">
        <f>ABS(100*(AD44-AD45)/(AVERAGE(AD44:AD45)))</f>
        <v>1.4690489347635785</v>
      </c>
      <c r="AO44">
        <f>ABS(100*(AE44-AE45)/(AVERAGE(AE44:AE45)))</f>
        <v>5.8442076769860733E-2</v>
      </c>
      <c r="AT44">
        <f>ABS(100*(AF44-AF45)/(AVERAGE(AF44:AF45)))</f>
        <v>2.2440493131373498</v>
      </c>
      <c r="AY44">
        <f>ABS(100*(AG44-AG45)/(AVERAGE(AG44:AG45)))</f>
        <v>2.0749002664297587</v>
      </c>
      <c r="BC44" s="4">
        <f>AVERAGE(AD44:AD45)</f>
        <v>3.1171524066796268</v>
      </c>
      <c r="BD44" s="4">
        <f>AVERAGE(AE44:AE45)</f>
        <v>5.2956875998081561</v>
      </c>
      <c r="BE44" s="4">
        <f>AVERAGE(AF44:AF45)</f>
        <v>2.1785351931285288</v>
      </c>
      <c r="BF44" s="4">
        <f>AVERAGE(AG44:AG45)</f>
        <v>9.792048157448198E-2</v>
      </c>
    </row>
    <row r="45" spans="1:58" x14ac:dyDescent="0.35">
      <c r="A45">
        <v>33</v>
      </c>
      <c r="B45">
        <v>13</v>
      </c>
      <c r="C45" t="s">
        <v>94</v>
      </c>
      <c r="D45" t="s">
        <v>27</v>
      </c>
      <c r="G45">
        <v>0.5</v>
      </c>
      <c r="H45">
        <v>0.5</v>
      </c>
      <c r="I45">
        <v>1607</v>
      </c>
      <c r="J45">
        <v>3683</v>
      </c>
      <c r="L45">
        <v>1044</v>
      </c>
      <c r="M45">
        <v>1.6479999999999999</v>
      </c>
      <c r="N45">
        <v>3.399</v>
      </c>
      <c r="O45">
        <v>1.7509999999999999</v>
      </c>
      <c r="Q45">
        <v>0</v>
      </c>
      <c r="R45">
        <v>1</v>
      </c>
      <c r="S45">
        <v>0</v>
      </c>
      <c r="T45">
        <v>0</v>
      </c>
      <c r="V45">
        <v>0</v>
      </c>
      <c r="Y45" s="1">
        <v>44075</v>
      </c>
      <c r="Z45" s="2">
        <v>0.81908564814814822</v>
      </c>
      <c r="AB45">
        <v>1</v>
      </c>
      <c r="AD45" s="4">
        <f t="shared" si="5"/>
        <v>3.1400486537922689</v>
      </c>
      <c r="AE45" s="4">
        <f t="shared" si="6"/>
        <v>5.2941401449018697</v>
      </c>
      <c r="AF45" s="4">
        <f t="shared" si="7"/>
        <v>2.1540914911096007</v>
      </c>
      <c r="AG45" s="4">
        <f t="shared" si="8"/>
        <v>9.8936357741021094E-2</v>
      </c>
    </row>
    <row r="46" spans="1:58" x14ac:dyDescent="0.35">
      <c r="A46">
        <v>34</v>
      </c>
      <c r="B46">
        <v>14</v>
      </c>
      <c r="C46" t="s">
        <v>95</v>
      </c>
      <c r="D46" t="s">
        <v>27</v>
      </c>
      <c r="G46">
        <v>0.5</v>
      </c>
      <c r="H46">
        <v>0.5</v>
      </c>
      <c r="I46">
        <v>1407</v>
      </c>
      <c r="J46">
        <v>3408</v>
      </c>
      <c r="L46">
        <v>1080</v>
      </c>
      <c r="M46">
        <v>1.494</v>
      </c>
      <c r="N46">
        <v>3.165</v>
      </c>
      <c r="O46">
        <v>1.671</v>
      </c>
      <c r="Q46">
        <v>0</v>
      </c>
      <c r="R46">
        <v>1</v>
      </c>
      <c r="S46">
        <v>0</v>
      </c>
      <c r="T46">
        <v>0</v>
      </c>
      <c r="V46">
        <v>0</v>
      </c>
      <c r="Y46" s="1">
        <v>44075</v>
      </c>
      <c r="Z46" s="2">
        <v>0.82994212962962965</v>
      </c>
      <c r="AB46">
        <v>1</v>
      </c>
      <c r="AD46" s="4">
        <f t="shared" si="5"/>
        <v>2.7418530518332758</v>
      </c>
      <c r="AE46" s="4">
        <f t="shared" si="6"/>
        <v>4.868590045673276</v>
      </c>
      <c r="AF46" s="4">
        <f t="shared" si="7"/>
        <v>2.1267369938400003</v>
      </c>
      <c r="AG46" s="4">
        <f t="shared" si="8"/>
        <v>0.10456274881723776</v>
      </c>
    </row>
    <row r="47" spans="1:58" x14ac:dyDescent="0.35">
      <c r="A47">
        <v>35</v>
      </c>
      <c r="B47">
        <v>14</v>
      </c>
      <c r="C47" t="s">
        <v>95</v>
      </c>
      <c r="D47" t="s">
        <v>27</v>
      </c>
      <c r="G47">
        <v>0.5</v>
      </c>
      <c r="H47">
        <v>0.5</v>
      </c>
      <c r="I47">
        <v>1342</v>
      </c>
      <c r="J47">
        <v>3394</v>
      </c>
      <c r="L47">
        <v>1092</v>
      </c>
      <c r="M47">
        <v>1.444</v>
      </c>
      <c r="N47">
        <v>3.1539999999999999</v>
      </c>
      <c r="O47">
        <v>1.71</v>
      </c>
      <c r="Q47">
        <v>0</v>
      </c>
      <c r="R47">
        <v>1</v>
      </c>
      <c r="S47">
        <v>0</v>
      </c>
      <c r="T47">
        <v>0</v>
      </c>
      <c r="V47">
        <v>0</v>
      </c>
      <c r="Y47" s="1">
        <v>44075</v>
      </c>
      <c r="Z47" s="2">
        <v>0.83569444444444452</v>
      </c>
      <c r="AB47">
        <v>1</v>
      </c>
      <c r="AD47" s="4">
        <f t="shared" si="5"/>
        <v>2.6124394811966032</v>
      </c>
      <c r="AE47" s="4">
        <f t="shared" si="6"/>
        <v>4.8469256769852747</v>
      </c>
      <c r="AF47" s="4">
        <f t="shared" si="7"/>
        <v>2.2344861957886715</v>
      </c>
      <c r="AG47" s="4">
        <f t="shared" si="8"/>
        <v>0.10643821250930997</v>
      </c>
      <c r="AJ47">
        <f>ABS(100*(AD47-AD48)/(AVERAGE(AD47:AD48)))</f>
        <v>0.53206093048943703</v>
      </c>
      <c r="AO47">
        <f>ABS(100*(AE47-AE48)/(AVERAGE(AE47:AE48)))</f>
        <v>0.22373567901175395</v>
      </c>
      <c r="AT47">
        <f>ABS(100*(AF47-AF48)/(AVERAGE(AF47:AF48)))</f>
        <v>1.1146668322609858</v>
      </c>
      <c r="AY47">
        <f>ABS(100*(AG47-AG48)/(AVERAGE(AG47:AG48)))</f>
        <v>5.4295683037429701</v>
      </c>
      <c r="BC47" s="4">
        <f>AVERAGE(AD47:AD48)</f>
        <v>2.6194079042308855</v>
      </c>
      <c r="BD47" s="4">
        <f>AVERAGE(AE47:AE48)</f>
        <v>4.8415095848132736</v>
      </c>
      <c r="BE47" s="4">
        <f>AVERAGE(AF47:AF48)</f>
        <v>2.2221016805823885</v>
      </c>
      <c r="BF47" s="4">
        <f>AVERAGE(AG47:AG48)</f>
        <v>0.10362501697120166</v>
      </c>
    </row>
    <row r="48" spans="1:58" x14ac:dyDescent="0.35">
      <c r="A48">
        <v>36</v>
      </c>
      <c r="B48">
        <v>14</v>
      </c>
      <c r="C48" t="s">
        <v>95</v>
      </c>
      <c r="D48" t="s">
        <v>27</v>
      </c>
      <c r="G48">
        <v>0.5</v>
      </c>
      <c r="H48">
        <v>0.5</v>
      </c>
      <c r="I48">
        <v>1349</v>
      </c>
      <c r="J48">
        <v>3387</v>
      </c>
      <c r="L48">
        <v>1056</v>
      </c>
      <c r="M48">
        <v>1.45</v>
      </c>
      <c r="N48">
        <v>3.1480000000000001</v>
      </c>
      <c r="O48">
        <v>1.698</v>
      </c>
      <c r="Q48">
        <v>0</v>
      </c>
      <c r="R48">
        <v>1</v>
      </c>
      <c r="S48">
        <v>0</v>
      </c>
      <c r="T48">
        <v>0</v>
      </c>
      <c r="V48">
        <v>0</v>
      </c>
      <c r="Y48" s="1">
        <v>44075</v>
      </c>
      <c r="Z48" s="2">
        <v>0.84180555555555558</v>
      </c>
      <c r="AB48">
        <v>1</v>
      </c>
      <c r="AD48" s="4">
        <f t="shared" si="5"/>
        <v>2.6263763272651679</v>
      </c>
      <c r="AE48" s="4">
        <f t="shared" si="6"/>
        <v>4.8360934926412735</v>
      </c>
      <c r="AF48" s="4">
        <f t="shared" si="7"/>
        <v>2.2097171653761056</v>
      </c>
      <c r="AG48" s="4">
        <f t="shared" si="8"/>
        <v>0.10081182143309333</v>
      </c>
    </row>
    <row r="49" spans="1:58" x14ac:dyDescent="0.35">
      <c r="A49">
        <v>37</v>
      </c>
      <c r="B49">
        <v>15</v>
      </c>
      <c r="C49" t="s">
        <v>96</v>
      </c>
      <c r="D49" t="s">
        <v>27</v>
      </c>
      <c r="G49">
        <v>0.5</v>
      </c>
      <c r="H49">
        <v>0.5</v>
      </c>
      <c r="I49">
        <v>1483</v>
      </c>
      <c r="J49">
        <v>2915</v>
      </c>
      <c r="L49">
        <v>1463</v>
      </c>
      <c r="M49">
        <v>1.5529999999999999</v>
      </c>
      <c r="N49">
        <v>2.7480000000000002</v>
      </c>
      <c r="O49">
        <v>1.196</v>
      </c>
      <c r="Q49">
        <v>3.6999999999999998E-2</v>
      </c>
      <c r="R49">
        <v>1</v>
      </c>
      <c r="S49">
        <v>0</v>
      </c>
      <c r="T49">
        <v>0</v>
      </c>
      <c r="V49">
        <v>0</v>
      </c>
      <c r="Y49" s="1">
        <v>44075</v>
      </c>
      <c r="Z49" s="2">
        <v>0.85266203703703702</v>
      </c>
      <c r="AB49">
        <v>1</v>
      </c>
      <c r="AD49" s="4">
        <f t="shared" si="5"/>
        <v>2.8931673805776934</v>
      </c>
      <c r="AE49" s="4">
        <f t="shared" si="6"/>
        <v>4.1056947768743788</v>
      </c>
      <c r="AF49" s="4">
        <f t="shared" si="7"/>
        <v>1.2125273962966854</v>
      </c>
      <c r="AG49" s="4">
        <f t="shared" si="8"/>
        <v>0.16442129832254271</v>
      </c>
    </row>
    <row r="50" spans="1:58" x14ac:dyDescent="0.35">
      <c r="A50">
        <v>38</v>
      </c>
      <c r="B50">
        <v>15</v>
      </c>
      <c r="C50" t="s">
        <v>96</v>
      </c>
      <c r="D50" t="s">
        <v>27</v>
      </c>
      <c r="G50">
        <v>0.5</v>
      </c>
      <c r="H50">
        <v>0.5</v>
      </c>
      <c r="I50">
        <v>1534</v>
      </c>
      <c r="J50">
        <v>2881</v>
      </c>
      <c r="L50">
        <v>1425</v>
      </c>
      <c r="M50">
        <v>1.5920000000000001</v>
      </c>
      <c r="N50">
        <v>2.7189999999999999</v>
      </c>
      <c r="O50">
        <v>1.1279999999999999</v>
      </c>
      <c r="Q50">
        <v>3.3000000000000002E-2</v>
      </c>
      <c r="R50">
        <v>1</v>
      </c>
      <c r="S50">
        <v>0</v>
      </c>
      <c r="T50">
        <v>0</v>
      </c>
      <c r="V50">
        <v>0</v>
      </c>
      <c r="Y50" s="1">
        <v>44075</v>
      </c>
      <c r="Z50" s="2">
        <v>0.85832175925925924</v>
      </c>
      <c r="AB50">
        <v>1</v>
      </c>
      <c r="AD50" s="4">
        <f t="shared" si="5"/>
        <v>2.9947072590772361</v>
      </c>
      <c r="AE50" s="4">
        <f t="shared" si="6"/>
        <v>4.0530813100606622</v>
      </c>
      <c r="AF50" s="4">
        <f t="shared" si="7"/>
        <v>1.0583740509834261</v>
      </c>
      <c r="AG50" s="4">
        <f t="shared" si="8"/>
        <v>0.15848232996431402</v>
      </c>
      <c r="AJ50">
        <f>ABS(100*(AD50-AD51)/(AVERAGE(AD50:AD51)))</f>
        <v>3.8470597051670645</v>
      </c>
      <c r="AO50">
        <f>ABS(100*(AE50-AE51)/(AVERAGE(AE50:AE51)))</f>
        <v>0.19108096206980993</v>
      </c>
      <c r="AT50">
        <f>ABS(100*(AF50-AF51)/(AVERAGE(AF50:AF51)))</f>
        <v>12.573664667019466</v>
      </c>
      <c r="AY50">
        <f>ABS(100*(AG50-AG51)/(AVERAGE(AG50:AG51)))</f>
        <v>0.19703731963887539</v>
      </c>
      <c r="BC50" s="4">
        <f>AVERAGE(AD50:AD51)</f>
        <v>3.0534411103661876</v>
      </c>
      <c r="BD50" s="4">
        <f>AVERAGE(AE50:AE51)</f>
        <v>4.0492126727949476</v>
      </c>
      <c r="BE50" s="4">
        <f>AVERAGE(AF50:AF51)</f>
        <v>0.99577156242875975</v>
      </c>
      <c r="BF50" s="4">
        <f>AVERAGE(AG50:AG51)</f>
        <v>0.15863861860532005</v>
      </c>
    </row>
    <row r="51" spans="1:58" x14ac:dyDescent="0.35">
      <c r="A51">
        <v>39</v>
      </c>
      <c r="B51">
        <v>15</v>
      </c>
      <c r="C51" t="s">
        <v>96</v>
      </c>
      <c r="D51" t="s">
        <v>27</v>
      </c>
      <c r="G51">
        <v>0.5</v>
      </c>
      <c r="H51">
        <v>0.5</v>
      </c>
      <c r="I51">
        <v>1593</v>
      </c>
      <c r="J51">
        <v>2876</v>
      </c>
      <c r="L51">
        <v>1427</v>
      </c>
      <c r="M51">
        <v>1.637</v>
      </c>
      <c r="N51">
        <v>2.7149999999999999</v>
      </c>
      <c r="O51">
        <v>1.0780000000000001</v>
      </c>
      <c r="Q51">
        <v>3.3000000000000002E-2</v>
      </c>
      <c r="R51">
        <v>1</v>
      </c>
      <c r="S51">
        <v>0</v>
      </c>
      <c r="T51">
        <v>0</v>
      </c>
      <c r="V51">
        <v>0</v>
      </c>
      <c r="Y51" s="1">
        <v>44075</v>
      </c>
      <c r="Z51" s="2">
        <v>0.8644560185185185</v>
      </c>
      <c r="AB51">
        <v>1</v>
      </c>
      <c r="AD51" s="4">
        <f t="shared" si="5"/>
        <v>3.1121749616551395</v>
      </c>
      <c r="AE51" s="4">
        <f t="shared" si="6"/>
        <v>4.0453440355292329</v>
      </c>
      <c r="AF51" s="4">
        <f t="shared" si="7"/>
        <v>0.93316907387409342</v>
      </c>
      <c r="AG51" s="4">
        <f t="shared" si="8"/>
        <v>0.15879490724632608</v>
      </c>
    </row>
    <row r="52" spans="1:58" x14ac:dyDescent="0.35">
      <c r="A52">
        <v>40</v>
      </c>
      <c r="B52">
        <v>16</v>
      </c>
      <c r="C52" t="s">
        <v>97</v>
      </c>
      <c r="D52" t="s">
        <v>27</v>
      </c>
      <c r="G52">
        <v>0.5</v>
      </c>
      <c r="H52">
        <v>0.5</v>
      </c>
      <c r="I52">
        <v>1554</v>
      </c>
      <c r="J52">
        <v>3656</v>
      </c>
      <c r="L52">
        <v>1245</v>
      </c>
      <c r="M52">
        <v>1.607</v>
      </c>
      <c r="N52">
        <v>3.3759999999999999</v>
      </c>
      <c r="O52">
        <v>1.7689999999999999</v>
      </c>
      <c r="Q52">
        <v>1.4E-2</v>
      </c>
      <c r="R52">
        <v>1</v>
      </c>
      <c r="S52">
        <v>0</v>
      </c>
      <c r="T52">
        <v>0</v>
      </c>
      <c r="V52">
        <v>0</v>
      </c>
      <c r="Y52" s="1">
        <v>44075</v>
      </c>
      <c r="Z52" s="2">
        <v>0.87526620370370367</v>
      </c>
      <c r="AB52">
        <v>1</v>
      </c>
      <c r="AD52" s="4">
        <f t="shared" si="5"/>
        <v>3.0345268192731356</v>
      </c>
      <c r="AE52" s="4">
        <f t="shared" si="6"/>
        <v>5.2523588624321533</v>
      </c>
      <c r="AF52" s="4">
        <f t="shared" si="7"/>
        <v>2.2178320431590177</v>
      </c>
      <c r="AG52" s="4">
        <f t="shared" si="8"/>
        <v>0.13035037458323076</v>
      </c>
    </row>
    <row r="53" spans="1:58" x14ac:dyDescent="0.35">
      <c r="A53">
        <v>41</v>
      </c>
      <c r="B53">
        <v>16</v>
      </c>
      <c r="C53" t="s">
        <v>97</v>
      </c>
      <c r="D53" t="s">
        <v>27</v>
      </c>
      <c r="G53">
        <v>0.5</v>
      </c>
      <c r="H53">
        <v>0.5</v>
      </c>
      <c r="I53">
        <v>1574</v>
      </c>
      <c r="J53">
        <v>3669</v>
      </c>
      <c r="L53">
        <v>1217</v>
      </c>
      <c r="M53">
        <v>1.6220000000000001</v>
      </c>
      <c r="N53">
        <v>3.387</v>
      </c>
      <c r="O53">
        <v>1.764</v>
      </c>
      <c r="Q53">
        <v>1.0999999999999999E-2</v>
      </c>
      <c r="R53">
        <v>1</v>
      </c>
      <c r="S53">
        <v>0</v>
      </c>
      <c r="T53">
        <v>0</v>
      </c>
      <c r="V53">
        <v>0</v>
      </c>
      <c r="Y53" s="1">
        <v>44075</v>
      </c>
      <c r="Z53" s="2">
        <v>0.88106481481481491</v>
      </c>
      <c r="AB53">
        <v>1</v>
      </c>
      <c r="AD53" s="4">
        <f t="shared" si="5"/>
        <v>3.0743463794690351</v>
      </c>
      <c r="AE53" s="4">
        <f t="shared" si="6"/>
        <v>5.2724757762138683</v>
      </c>
      <c r="AF53" s="4">
        <f t="shared" si="7"/>
        <v>2.1981293967448332</v>
      </c>
      <c r="AG53" s="4">
        <f t="shared" si="8"/>
        <v>0.12597429263506227</v>
      </c>
      <c r="AJ53">
        <f>ABS(100*(AD53-AD54)/(AVERAGE(AD53:AD54)))</f>
        <v>0.6497139861760115</v>
      </c>
      <c r="AO53">
        <f>ABS(100*(AE53-AE54)/(AVERAGE(AE53:AE54)))</f>
        <v>8.8010301729472024E-2</v>
      </c>
      <c r="AT53">
        <f>ABS(100*(AF53-AF54)/(AVERAGE(AF53:AF54)))</f>
        <v>1.1107529889623529</v>
      </c>
      <c r="AY53">
        <f>ABS(100*(AG53-AG54)/(AVERAGE(AG53:AG54)))</f>
        <v>6.0165855254611174</v>
      </c>
      <c r="BC53" s="4">
        <f>AVERAGE(AD53:AD54)</f>
        <v>3.0643914894200606</v>
      </c>
      <c r="BD53" s="4">
        <f>AVERAGE(AE53:AE54)</f>
        <v>5.2747969585732974</v>
      </c>
      <c r="BE53" s="4">
        <f>AVERAGE(AF53:AF54)</f>
        <v>2.2104054691532369</v>
      </c>
      <c r="BF53" s="4">
        <f>AVERAGE(AG53:AG54)</f>
        <v>0.1298815086602127</v>
      </c>
    </row>
    <row r="54" spans="1:58" x14ac:dyDescent="0.35">
      <c r="A54">
        <v>42</v>
      </c>
      <c r="B54">
        <v>16</v>
      </c>
      <c r="C54" t="s">
        <v>97</v>
      </c>
      <c r="D54" t="s">
        <v>27</v>
      </c>
      <c r="G54">
        <v>0.5</v>
      </c>
      <c r="H54">
        <v>0.5</v>
      </c>
      <c r="I54">
        <v>1564</v>
      </c>
      <c r="J54">
        <v>3672</v>
      </c>
      <c r="L54">
        <v>1267</v>
      </c>
      <c r="M54">
        <v>1.6140000000000001</v>
      </c>
      <c r="N54">
        <v>3.39</v>
      </c>
      <c r="O54">
        <v>1.7749999999999999</v>
      </c>
      <c r="Q54">
        <v>1.6E-2</v>
      </c>
      <c r="R54">
        <v>1</v>
      </c>
      <c r="S54">
        <v>0</v>
      </c>
      <c r="T54">
        <v>0</v>
      </c>
      <c r="V54">
        <v>0</v>
      </c>
      <c r="Y54" s="1">
        <v>44075</v>
      </c>
      <c r="Z54" s="2">
        <v>0.88722222222222225</v>
      </c>
      <c r="AB54">
        <v>1</v>
      </c>
      <c r="AD54" s="4">
        <f t="shared" si="5"/>
        <v>3.0544365993710856</v>
      </c>
      <c r="AE54" s="4">
        <f t="shared" si="6"/>
        <v>5.2771181409327257</v>
      </c>
      <c r="AF54" s="4">
        <f t="shared" si="7"/>
        <v>2.2226815415616401</v>
      </c>
      <c r="AG54" s="4">
        <f t="shared" si="8"/>
        <v>0.13378872468536315</v>
      </c>
      <c r="BB54" s="5"/>
    </row>
    <row r="55" spans="1:58" x14ac:dyDescent="0.35">
      <c r="A55">
        <v>43</v>
      </c>
      <c r="B55">
        <v>17</v>
      </c>
      <c r="C55" t="s">
        <v>98</v>
      </c>
      <c r="D55" t="s">
        <v>27</v>
      </c>
      <c r="G55">
        <v>0.5</v>
      </c>
      <c r="H55">
        <v>0.5</v>
      </c>
      <c r="I55">
        <v>1717</v>
      </c>
      <c r="J55">
        <v>3000</v>
      </c>
      <c r="L55">
        <v>1033</v>
      </c>
      <c r="M55">
        <v>1.732</v>
      </c>
      <c r="N55">
        <v>2.82</v>
      </c>
      <c r="O55">
        <v>1.0880000000000001</v>
      </c>
      <c r="Q55">
        <v>0</v>
      </c>
      <c r="R55">
        <v>1</v>
      </c>
      <c r="S55">
        <v>0</v>
      </c>
      <c r="T55">
        <v>0</v>
      </c>
      <c r="V55">
        <v>0</v>
      </c>
      <c r="Y55" s="1">
        <v>44075</v>
      </c>
      <c r="Z55" s="2">
        <v>0.89812499999999995</v>
      </c>
      <c r="AB55">
        <v>1</v>
      </c>
      <c r="AD55" s="4">
        <f t="shared" si="5"/>
        <v>3.3590562348697151</v>
      </c>
      <c r="AE55" s="4">
        <f t="shared" si="6"/>
        <v>4.2372284439086707</v>
      </c>
      <c r="AF55" s="4">
        <f t="shared" si="7"/>
        <v>0.87817220903895565</v>
      </c>
      <c r="AG55" s="4">
        <f t="shared" si="8"/>
        <v>9.7217182689954912E-2</v>
      </c>
      <c r="BB55" s="5"/>
    </row>
    <row r="56" spans="1:58" x14ac:dyDescent="0.35">
      <c r="A56">
        <v>44</v>
      </c>
      <c r="B56">
        <v>17</v>
      </c>
      <c r="C56" t="s">
        <v>98</v>
      </c>
      <c r="D56" t="s">
        <v>27</v>
      </c>
      <c r="G56">
        <v>0.5</v>
      </c>
      <c r="H56">
        <v>0.5</v>
      </c>
      <c r="I56">
        <v>1727</v>
      </c>
      <c r="J56">
        <v>2958</v>
      </c>
      <c r="L56">
        <v>963</v>
      </c>
      <c r="M56">
        <v>1.74</v>
      </c>
      <c r="N56">
        <v>2.7850000000000001</v>
      </c>
      <c r="O56">
        <v>1.0449999999999999</v>
      </c>
      <c r="Q56">
        <v>0</v>
      </c>
      <c r="R56">
        <v>1</v>
      </c>
      <c r="S56">
        <v>0</v>
      </c>
      <c r="T56">
        <v>0</v>
      </c>
      <c r="V56">
        <v>0</v>
      </c>
      <c r="Y56" s="1">
        <v>44075</v>
      </c>
      <c r="Z56" s="2">
        <v>0.9038194444444444</v>
      </c>
      <c r="AB56">
        <v>1</v>
      </c>
      <c r="AD56" s="4">
        <f t="shared" si="5"/>
        <v>3.378966014967665</v>
      </c>
      <c r="AE56" s="4">
        <f t="shared" si="6"/>
        <v>4.1722353378446675</v>
      </c>
      <c r="AF56" s="4">
        <f t="shared" si="7"/>
        <v>0.79326932287700247</v>
      </c>
      <c r="AG56" s="4">
        <f t="shared" si="8"/>
        <v>8.627697781953364E-2</v>
      </c>
      <c r="AJ56">
        <f>ABS(100*(AD56-AD57)/(AVERAGE(AD56:AD57)))</f>
        <v>2.8461254602402852</v>
      </c>
      <c r="AO56">
        <f>ABS(100*(AE56-AE57)/(AVERAGE(AE56:AE57)))</f>
        <v>0.70222334661205021</v>
      </c>
      <c r="AT56">
        <f>ABS(100*(AF56-AF57)/(AVERAGE(AF56:AF57)))</f>
        <v>8.97748561423575</v>
      </c>
      <c r="AY56">
        <f>ABS(100*(AG56-AG57)/(AVERAGE(AG56:AG57)))</f>
        <v>6.1453519197144875</v>
      </c>
      <c r="BC56" s="4">
        <f>AVERAGE(AD56:AD57)</f>
        <v>3.4277449762076415</v>
      </c>
      <c r="BD56" s="4">
        <f>AVERAGE(AE56:AE57)</f>
        <v>4.1869361594543832</v>
      </c>
      <c r="BE56" s="4">
        <f>AVERAGE(AF56:AF57)</f>
        <v>0.75919118324674129</v>
      </c>
      <c r="BF56" s="4">
        <f>AVERAGE(AG56:AG57)</f>
        <v>8.9012029037138951E-2</v>
      </c>
    </row>
    <row r="57" spans="1:58" x14ac:dyDescent="0.35">
      <c r="A57">
        <v>45</v>
      </c>
      <c r="B57">
        <v>17</v>
      </c>
      <c r="C57" t="s">
        <v>98</v>
      </c>
      <c r="D57" t="s">
        <v>27</v>
      </c>
      <c r="G57">
        <v>0.5</v>
      </c>
      <c r="H57">
        <v>0.5</v>
      </c>
      <c r="I57">
        <v>1776</v>
      </c>
      <c r="J57">
        <v>2977</v>
      </c>
      <c r="L57">
        <v>998</v>
      </c>
      <c r="M57">
        <v>1.7769999999999999</v>
      </c>
      <c r="N57">
        <v>2.8</v>
      </c>
      <c r="O57">
        <v>1.0229999999999999</v>
      </c>
      <c r="Q57">
        <v>0</v>
      </c>
      <c r="R57">
        <v>1</v>
      </c>
      <c r="S57">
        <v>0</v>
      </c>
      <c r="T57">
        <v>0</v>
      </c>
      <c r="V57">
        <v>0</v>
      </c>
      <c r="Y57" s="1">
        <v>44075</v>
      </c>
      <c r="Z57" s="2">
        <v>0.9099652777777778</v>
      </c>
      <c r="AB57">
        <v>1</v>
      </c>
      <c r="AD57" s="4">
        <f t="shared" si="5"/>
        <v>3.476523937447618</v>
      </c>
      <c r="AE57" s="4">
        <f t="shared" si="6"/>
        <v>4.2016369810640981</v>
      </c>
      <c r="AF57" s="4">
        <f t="shared" si="7"/>
        <v>0.7251130436164801</v>
      </c>
      <c r="AG57" s="4">
        <f t="shared" si="8"/>
        <v>9.1747080254744276E-2</v>
      </c>
    </row>
    <row r="58" spans="1:58" x14ac:dyDescent="0.35">
      <c r="A58">
        <v>46</v>
      </c>
      <c r="B58">
        <v>18</v>
      </c>
      <c r="C58" t="s">
        <v>99</v>
      </c>
      <c r="D58" t="s">
        <v>27</v>
      </c>
      <c r="G58">
        <v>0.5</v>
      </c>
      <c r="H58">
        <v>0.5</v>
      </c>
      <c r="I58">
        <v>2368</v>
      </c>
      <c r="J58">
        <v>4977</v>
      </c>
      <c r="L58">
        <v>1318</v>
      </c>
      <c r="M58">
        <v>2.2309999999999999</v>
      </c>
      <c r="N58">
        <v>4.4950000000000001</v>
      </c>
      <c r="O58">
        <v>2.2639999999999998</v>
      </c>
      <c r="Q58">
        <v>2.1999999999999999E-2</v>
      </c>
      <c r="R58">
        <v>1</v>
      </c>
      <c r="S58">
        <v>0</v>
      </c>
      <c r="T58">
        <v>0</v>
      </c>
      <c r="V58">
        <v>0</v>
      </c>
      <c r="Y58" s="1">
        <v>44075</v>
      </c>
      <c r="Z58" s="2">
        <v>0.9208912037037037</v>
      </c>
      <c r="AB58">
        <v>1</v>
      </c>
      <c r="AD58" s="4">
        <f t="shared" si="5"/>
        <v>4.6551829192462373</v>
      </c>
      <c r="AE58" s="4">
        <f t="shared" si="6"/>
        <v>7.296546793635688</v>
      </c>
      <c r="AF58" s="4">
        <f t="shared" si="7"/>
        <v>2.6413638743894507</v>
      </c>
      <c r="AG58" s="4">
        <f t="shared" si="8"/>
        <v>0.1417594453766701</v>
      </c>
    </row>
    <row r="59" spans="1:58" x14ac:dyDescent="0.35">
      <c r="A59">
        <v>47</v>
      </c>
      <c r="B59">
        <v>18</v>
      </c>
      <c r="C59" t="s">
        <v>99</v>
      </c>
      <c r="D59" t="s">
        <v>27</v>
      </c>
      <c r="G59">
        <v>0.5</v>
      </c>
      <c r="H59">
        <v>0.5</v>
      </c>
      <c r="I59">
        <v>2564</v>
      </c>
      <c r="J59">
        <v>5015</v>
      </c>
      <c r="L59">
        <v>1367</v>
      </c>
      <c r="M59">
        <v>2.3820000000000001</v>
      </c>
      <c r="N59">
        <v>4.5270000000000001</v>
      </c>
      <c r="O59">
        <v>2.145</v>
      </c>
      <c r="Q59">
        <v>2.7E-2</v>
      </c>
      <c r="R59">
        <v>1</v>
      </c>
      <c r="S59">
        <v>0</v>
      </c>
      <c r="T59">
        <v>0</v>
      </c>
      <c r="V59">
        <v>0</v>
      </c>
      <c r="Y59" s="1">
        <v>44075</v>
      </c>
      <c r="Z59" s="2">
        <v>0.92672453703703705</v>
      </c>
      <c r="AB59">
        <v>1</v>
      </c>
      <c r="AD59" s="4">
        <f t="shared" si="5"/>
        <v>5.045414609166051</v>
      </c>
      <c r="AE59" s="4">
        <f t="shared" si="6"/>
        <v>7.3553500800745484</v>
      </c>
      <c r="AF59" s="4">
        <f t="shared" si="7"/>
        <v>2.3099354709084974</v>
      </c>
      <c r="AG59" s="4">
        <f t="shared" si="8"/>
        <v>0.14941758878596498</v>
      </c>
      <c r="AJ59">
        <f>ABS(100*(AD59-AD60)/(AVERAGE(AD59:AD60)))</f>
        <v>1.0207531713216795</v>
      </c>
      <c r="AO59">
        <f>ABS(100*(AE59-AE60)/(AVERAGE(AE59:AE60)))</f>
        <v>0.21060648502304644</v>
      </c>
      <c r="AT59">
        <f>ABS(100*(AF59-AF60)/(AVERAGE(AF59:AF60)))</f>
        <v>2.9538953559755035</v>
      </c>
      <c r="AY59">
        <f>ABS(100*(AG59-AG60)/(AVERAGE(AG59:AG60)))</f>
        <v>5.7017686375060546</v>
      </c>
      <c r="BC59" s="4">
        <f>AVERAGE(AD59:AD60)</f>
        <v>5.0712973232933853</v>
      </c>
      <c r="BD59" s="4">
        <f>AVERAGE(AE59:AE60)</f>
        <v>7.34761280554312</v>
      </c>
      <c r="BE59" s="4">
        <f>AVERAGE(AF59:AF60)</f>
        <v>2.2763154822497342</v>
      </c>
      <c r="BF59" s="4">
        <f>AVERAGE(AG59:AG60)</f>
        <v>0.14527593979930548</v>
      </c>
    </row>
    <row r="60" spans="1:58" x14ac:dyDescent="0.35">
      <c r="A60">
        <v>48</v>
      </c>
      <c r="B60">
        <v>18</v>
      </c>
      <c r="C60" t="s">
        <v>99</v>
      </c>
      <c r="D60" t="s">
        <v>27</v>
      </c>
      <c r="G60">
        <v>0.5</v>
      </c>
      <c r="H60">
        <v>0.5</v>
      </c>
      <c r="I60">
        <v>2590</v>
      </c>
      <c r="J60">
        <v>5005</v>
      </c>
      <c r="L60">
        <v>1314</v>
      </c>
      <c r="M60">
        <v>2.4020000000000001</v>
      </c>
      <c r="N60">
        <v>4.5190000000000001</v>
      </c>
      <c r="O60">
        <v>2.117</v>
      </c>
      <c r="Q60">
        <v>2.1000000000000001E-2</v>
      </c>
      <c r="R60">
        <v>1</v>
      </c>
      <c r="S60">
        <v>0</v>
      </c>
      <c r="T60">
        <v>0</v>
      </c>
      <c r="V60">
        <v>0</v>
      </c>
      <c r="Y60" s="1">
        <v>44075</v>
      </c>
      <c r="Z60" s="2">
        <v>0.93297453703703714</v>
      </c>
      <c r="AB60">
        <v>1</v>
      </c>
      <c r="AD60" s="4">
        <f t="shared" si="5"/>
        <v>5.0971800374207197</v>
      </c>
      <c r="AE60" s="4">
        <f t="shared" si="6"/>
        <v>7.3398755310116908</v>
      </c>
      <c r="AF60" s="4">
        <f t="shared" si="7"/>
        <v>2.2426954935909711</v>
      </c>
      <c r="AG60" s="4">
        <f t="shared" si="8"/>
        <v>0.141134290812646</v>
      </c>
    </row>
    <row r="61" spans="1:58" x14ac:dyDescent="0.35">
      <c r="A61">
        <v>49</v>
      </c>
      <c r="B61">
        <v>19</v>
      </c>
      <c r="C61" t="s">
        <v>100</v>
      </c>
      <c r="D61" t="s">
        <v>27</v>
      </c>
      <c r="G61">
        <v>0.5</v>
      </c>
      <c r="H61">
        <v>0.5</v>
      </c>
      <c r="I61">
        <v>3123</v>
      </c>
      <c r="J61">
        <v>7721</v>
      </c>
      <c r="L61">
        <v>2988</v>
      </c>
      <c r="M61">
        <v>2.8109999999999999</v>
      </c>
      <c r="N61">
        <v>6.819</v>
      </c>
      <c r="O61">
        <v>4.008</v>
      </c>
      <c r="Q61">
        <v>0.19600000000000001</v>
      </c>
      <c r="R61">
        <v>1</v>
      </c>
      <c r="S61">
        <v>0</v>
      </c>
      <c r="T61">
        <v>0</v>
      </c>
      <c r="V61">
        <v>0</v>
      </c>
      <c r="Y61" s="1">
        <v>44075</v>
      </c>
      <c r="Z61" s="2">
        <v>0.94420138888888883</v>
      </c>
      <c r="AB61">
        <v>1</v>
      </c>
      <c r="AD61" s="4">
        <f t="shared" si="5"/>
        <v>6.1583713166414364</v>
      </c>
      <c r="AE61" s="4">
        <f t="shared" si="6"/>
        <v>11.542763056483908</v>
      </c>
      <c r="AF61" s="4">
        <f t="shared" si="7"/>
        <v>5.3843917398424717</v>
      </c>
      <c r="AG61" s="4">
        <f t="shared" si="8"/>
        <v>0.4027614758567204</v>
      </c>
    </row>
    <row r="62" spans="1:58" x14ac:dyDescent="0.35">
      <c r="A62">
        <v>50</v>
      </c>
      <c r="B62">
        <v>19</v>
      </c>
      <c r="C62" t="s">
        <v>100</v>
      </c>
      <c r="D62" t="s">
        <v>27</v>
      </c>
      <c r="G62">
        <v>0.5</v>
      </c>
      <c r="H62">
        <v>0.5</v>
      </c>
      <c r="I62">
        <v>3310</v>
      </c>
      <c r="J62">
        <v>7761</v>
      </c>
      <c r="L62">
        <v>2912</v>
      </c>
      <c r="M62">
        <v>2.9540000000000002</v>
      </c>
      <c r="N62">
        <v>6.8529999999999998</v>
      </c>
      <c r="O62">
        <v>3.899</v>
      </c>
      <c r="Q62">
        <v>0.189</v>
      </c>
      <c r="R62">
        <v>1</v>
      </c>
      <c r="S62">
        <v>0</v>
      </c>
      <c r="T62">
        <v>0</v>
      </c>
      <c r="V62">
        <v>0</v>
      </c>
      <c r="Y62" s="1">
        <v>44075</v>
      </c>
      <c r="Z62" s="2">
        <v>0.95011574074074068</v>
      </c>
      <c r="AB62">
        <v>1</v>
      </c>
      <c r="AD62" s="4">
        <f t="shared" si="5"/>
        <v>6.5306842044730953</v>
      </c>
      <c r="AE62" s="4">
        <f t="shared" si="6"/>
        <v>11.604661252735342</v>
      </c>
      <c r="AF62" s="4">
        <f t="shared" si="7"/>
        <v>5.0739770482622468</v>
      </c>
      <c r="AG62" s="4">
        <f t="shared" si="8"/>
        <v>0.39088353914026303</v>
      </c>
      <c r="AJ62">
        <f>ABS(100*(AD62-AD63)/(AVERAGE(AD62:AD63)))</f>
        <v>0.39554087995913578</v>
      </c>
      <c r="AL62">
        <f>100*((AVERAGE(AD62:AD63)*50)-(AVERAGE(AD44:AD45)*50))/(1000*0.15)</f>
        <v>114.21577182857118</v>
      </c>
      <c r="AO62">
        <f>ABS(100*(AE62-AE63)/(AVERAGE(AE62:AE63)))</f>
        <v>0.41423405102231914</v>
      </c>
      <c r="AQ62">
        <f>100*((AVERAGE(AE62:AE63)*50)-(AVERAGE(AE44:AE45)*50))/(2000*0.15)</f>
        <v>104.74980169799595</v>
      </c>
      <c r="AT62">
        <f>ABS(100*(AF62-AF63)/(AVERAGE(AF62:AF63)))</f>
        <v>1.4662116549821855</v>
      </c>
      <c r="AV62">
        <f>100*((AVERAGE(AF62:AF63)*50)-(AVERAGE(AF44:AF45)*50))/(1000*0.15)</f>
        <v>95.283831567420705</v>
      </c>
      <c r="AY62">
        <f>ABS(100*(AG62-AG63)/(AVERAGE(AG62:AG63)))</f>
        <v>2.4486222398471935</v>
      </c>
      <c r="BA62">
        <f>100*((AVERAGE(AG62:AG63)*50)-(AVERAGE(AG44:AG45)*50))/(100*0.15)</f>
        <v>99.269335145655845</v>
      </c>
      <c r="BC62" s="4">
        <f>AVERAGE(AD62:AD63)</f>
        <v>6.5436255615367624</v>
      </c>
      <c r="BD62" s="4">
        <f>AVERAGE(AE62:AE63)</f>
        <v>11.580675701687912</v>
      </c>
      <c r="BE62" s="4">
        <f>AVERAGE(AF62:AF63)</f>
        <v>5.03705014015115</v>
      </c>
      <c r="BF62" s="4">
        <f>AVERAGE(AG62:AG63)</f>
        <v>0.39572848701144958</v>
      </c>
    </row>
    <row r="63" spans="1:58" x14ac:dyDescent="0.35">
      <c r="A63">
        <v>51</v>
      </c>
      <c r="B63">
        <v>19</v>
      </c>
      <c r="C63" t="s">
        <v>100</v>
      </c>
      <c r="D63" t="s">
        <v>27</v>
      </c>
      <c r="G63">
        <v>0.5</v>
      </c>
      <c r="H63">
        <v>0.5</v>
      </c>
      <c r="I63">
        <v>3323</v>
      </c>
      <c r="J63">
        <v>7730</v>
      </c>
      <c r="L63">
        <v>2974</v>
      </c>
      <c r="M63">
        <v>2.9649999999999999</v>
      </c>
      <c r="N63">
        <v>6.8280000000000003</v>
      </c>
      <c r="O63">
        <v>3.863</v>
      </c>
      <c r="Q63">
        <v>0.19500000000000001</v>
      </c>
      <c r="R63">
        <v>1</v>
      </c>
      <c r="S63">
        <v>0</v>
      </c>
      <c r="T63">
        <v>0</v>
      </c>
      <c r="V63">
        <v>0</v>
      </c>
      <c r="Y63" s="1">
        <v>44075</v>
      </c>
      <c r="Z63" s="2">
        <v>0.95657407407407413</v>
      </c>
      <c r="AB63">
        <v>1</v>
      </c>
      <c r="AD63" s="4">
        <f t="shared" si="5"/>
        <v>6.5565669186004287</v>
      </c>
      <c r="AE63" s="4">
        <f t="shared" si="6"/>
        <v>11.556690150640483</v>
      </c>
      <c r="AF63" s="4">
        <f t="shared" si="7"/>
        <v>5.0001232320400542</v>
      </c>
      <c r="AG63" s="4">
        <f t="shared" si="8"/>
        <v>0.40057343488263619</v>
      </c>
    </row>
    <row r="64" spans="1:58" x14ac:dyDescent="0.35">
      <c r="A64">
        <v>52</v>
      </c>
      <c r="B64">
        <v>20</v>
      </c>
      <c r="C64" t="s">
        <v>101</v>
      </c>
      <c r="D64" t="s">
        <v>27</v>
      </c>
      <c r="G64">
        <v>0.5</v>
      </c>
      <c r="H64">
        <v>0.5</v>
      </c>
      <c r="I64">
        <v>2795</v>
      </c>
      <c r="J64">
        <v>5053</v>
      </c>
      <c r="L64">
        <v>1394</v>
      </c>
      <c r="M64">
        <v>2.5590000000000002</v>
      </c>
      <c r="N64">
        <v>4.5590000000000002</v>
      </c>
      <c r="O64">
        <v>2</v>
      </c>
      <c r="Q64">
        <v>0.03</v>
      </c>
      <c r="R64">
        <v>1</v>
      </c>
      <c r="S64">
        <v>0</v>
      </c>
      <c r="T64">
        <v>0</v>
      </c>
      <c r="V64">
        <v>0</v>
      </c>
      <c r="Y64" s="1">
        <v>44075</v>
      </c>
      <c r="Z64" s="2">
        <v>0.9676851851851852</v>
      </c>
      <c r="AB64">
        <v>1</v>
      </c>
      <c r="AD64" s="4">
        <f t="shared" si="5"/>
        <v>5.5053305294286874</v>
      </c>
      <c r="AE64" s="4">
        <f t="shared" si="6"/>
        <v>7.4141533665134078</v>
      </c>
      <c r="AF64" s="4">
        <f t="shared" si="7"/>
        <v>1.9088228370847204</v>
      </c>
      <c r="AG64" s="4">
        <f t="shared" si="8"/>
        <v>0.15363738209312747</v>
      </c>
    </row>
    <row r="65" spans="1:58" x14ac:dyDescent="0.35">
      <c r="A65">
        <v>53</v>
      </c>
      <c r="B65">
        <v>20</v>
      </c>
      <c r="C65" t="s">
        <v>101</v>
      </c>
      <c r="D65" t="s">
        <v>27</v>
      </c>
      <c r="G65">
        <v>0.5</v>
      </c>
      <c r="H65">
        <v>0.5</v>
      </c>
      <c r="I65">
        <v>2628</v>
      </c>
      <c r="J65">
        <v>5045</v>
      </c>
      <c r="L65">
        <v>1360</v>
      </c>
      <c r="M65">
        <v>2.431</v>
      </c>
      <c r="N65">
        <v>4.5529999999999999</v>
      </c>
      <c r="O65">
        <v>2.1219999999999999</v>
      </c>
      <c r="Q65">
        <v>2.5999999999999999E-2</v>
      </c>
      <c r="R65">
        <v>1</v>
      </c>
      <c r="S65">
        <v>0</v>
      </c>
      <c r="T65">
        <v>0</v>
      </c>
      <c r="V65">
        <v>0</v>
      </c>
      <c r="Y65" s="1">
        <v>44075</v>
      </c>
      <c r="Z65" s="2">
        <v>0.97348379629629633</v>
      </c>
      <c r="AB65">
        <v>1</v>
      </c>
      <c r="AD65" s="4">
        <f t="shared" si="5"/>
        <v>5.1728372017929285</v>
      </c>
      <c r="AE65" s="4">
        <f t="shared" si="6"/>
        <v>7.4017737272631221</v>
      </c>
      <c r="AF65" s="4">
        <f t="shared" si="7"/>
        <v>2.2289365254701936</v>
      </c>
      <c r="AG65" s="4">
        <f t="shared" si="8"/>
        <v>0.14832356829892285</v>
      </c>
      <c r="AJ65">
        <f>ABS(100*(AD65-AD66)/(AVERAGE(AD65:AD66)))</f>
        <v>0.61393506928692665</v>
      </c>
      <c r="AK65">
        <f>ABS(100*((AVERAGE(AD65:AD66)-AVERAGE(AD59:AD60))/(AVERAGE(AD59:AD60,AD65:AD66))))</f>
        <v>2.2898048487486187</v>
      </c>
      <c r="AO65">
        <f>ABS(100*(AE65-AE66)/(AVERAGE(AE65:AE66)))</f>
        <v>0.39643691926238867</v>
      </c>
      <c r="AP65">
        <f>ABS(100*((AVERAGE(AE65:AE66)-AVERAGE(AE59:AE60))/(AVERAGE(AE59:AE60,AE65:AE66))))</f>
        <v>0.93282763338732488</v>
      </c>
      <c r="AT65">
        <f>ABS(100*(AF65-AF66)/(AVERAGE(AF65:AF66)))</f>
        <v>0.11015821012344719</v>
      </c>
      <c r="AU65">
        <f>ABS(100*((AVERAGE(AF65:AF66)-AVERAGE(AF59:AF60))/(AVERAGE(AF59:AF60,AF65:AF66))))</f>
        <v>2.1583343427940358</v>
      </c>
      <c r="AY65">
        <f>ABS(100*(AG65-AG66)/(AVERAGE(AG65:AG66)))</f>
        <v>6.192043705510148</v>
      </c>
      <c r="AZ65">
        <f>ABS(100*((AVERAGE(AG65:AG66)-AVERAGE(AG59:AG60))/(AVERAGE(AG59:AG60,AG65:AG66))))</f>
        <v>0.97293496207440378</v>
      </c>
      <c r="BC65" s="4">
        <f>AVERAGE(AD65:AD66)</f>
        <v>5.1887650258712874</v>
      </c>
      <c r="BD65" s="4">
        <f>AVERAGE(AE65:AE66)</f>
        <v>7.4164745488728379</v>
      </c>
      <c r="BE65" s="4">
        <f>AVERAGE(AF65:AF66)</f>
        <v>2.2277095230015496</v>
      </c>
      <c r="BF65" s="4">
        <f>AVERAGE(AG65:AG66)</f>
        <v>0.14386934203025131</v>
      </c>
    </row>
    <row r="66" spans="1:58" x14ac:dyDescent="0.35">
      <c r="A66">
        <v>54</v>
      </c>
      <c r="B66">
        <v>20</v>
      </c>
      <c r="C66" t="s">
        <v>101</v>
      </c>
      <c r="D66" t="s">
        <v>27</v>
      </c>
      <c r="G66">
        <v>0.5</v>
      </c>
      <c r="H66">
        <v>0.5</v>
      </c>
      <c r="I66">
        <v>2644</v>
      </c>
      <c r="J66">
        <v>5064</v>
      </c>
      <c r="L66">
        <v>1303</v>
      </c>
      <c r="M66">
        <v>2.4430000000000001</v>
      </c>
      <c r="N66">
        <v>4.569</v>
      </c>
      <c r="O66">
        <v>2.125</v>
      </c>
      <c r="Q66">
        <v>0.02</v>
      </c>
      <c r="R66">
        <v>1</v>
      </c>
      <c r="S66">
        <v>0</v>
      </c>
      <c r="T66">
        <v>0</v>
      </c>
      <c r="V66">
        <v>0</v>
      </c>
      <c r="Y66" s="1">
        <v>44075</v>
      </c>
      <c r="Z66" s="2">
        <v>0.97979166666666673</v>
      </c>
      <c r="AB66">
        <v>1</v>
      </c>
      <c r="AD66" s="4">
        <f t="shared" si="5"/>
        <v>5.2046928499496472</v>
      </c>
      <c r="AE66" s="4">
        <f t="shared" si="6"/>
        <v>7.4311753704825527</v>
      </c>
      <c r="AF66" s="4">
        <f t="shared" si="7"/>
        <v>2.2264825205329055</v>
      </c>
      <c r="AG66" s="4">
        <f t="shared" si="8"/>
        <v>0.13941511576157981</v>
      </c>
    </row>
    <row r="67" spans="1:58" x14ac:dyDescent="0.35">
      <c r="A67">
        <v>55</v>
      </c>
      <c r="B67">
        <v>2</v>
      </c>
      <c r="D67" t="s">
        <v>29</v>
      </c>
      <c r="Y67" s="1">
        <v>44075</v>
      </c>
      <c r="Z67" s="2">
        <v>0.98384259259259255</v>
      </c>
      <c r="AB67">
        <v>1</v>
      </c>
      <c r="AD67" s="4" t="e">
        <f t="shared" si="5"/>
        <v>#DIV/0!</v>
      </c>
      <c r="AE67" s="4" t="e">
        <f t="shared" si="6"/>
        <v>#DIV/0!</v>
      </c>
      <c r="AF67" s="4" t="e">
        <f t="shared" si="7"/>
        <v>#DIV/0!</v>
      </c>
      <c r="AG67" s="4" t="e">
        <f t="shared" si="8"/>
        <v>#DIV/0!</v>
      </c>
    </row>
    <row r="68" spans="1:58" x14ac:dyDescent="0.35">
      <c r="A68">
        <v>56</v>
      </c>
      <c r="B68">
        <v>3</v>
      </c>
      <c r="C68" t="s">
        <v>30</v>
      </c>
      <c r="D68" t="s">
        <v>27</v>
      </c>
      <c r="G68">
        <v>0.5</v>
      </c>
      <c r="H68">
        <v>0.5</v>
      </c>
      <c r="I68">
        <v>165</v>
      </c>
      <c r="J68">
        <v>131</v>
      </c>
      <c r="L68">
        <v>0</v>
      </c>
      <c r="M68">
        <v>0.54100000000000004</v>
      </c>
      <c r="N68">
        <v>0.39</v>
      </c>
      <c r="O68">
        <v>0</v>
      </c>
      <c r="Q68">
        <v>0</v>
      </c>
      <c r="R68">
        <v>1</v>
      </c>
      <c r="S68">
        <v>0</v>
      </c>
      <c r="T68">
        <v>0</v>
      </c>
      <c r="V68">
        <v>0</v>
      </c>
      <c r="Y68" s="1">
        <v>44075</v>
      </c>
      <c r="Z68" s="2">
        <v>0.99430555555555555</v>
      </c>
      <c r="AB68">
        <v>1</v>
      </c>
      <c r="AD68" s="4">
        <f t="shared" si="5"/>
        <v>0.26905836366792901</v>
      </c>
      <c r="AE68" s="4">
        <f t="shared" si="6"/>
        <v>-0.20241968222527434</v>
      </c>
      <c r="AF68" s="4">
        <f t="shared" si="7"/>
        <v>-0.47147804589320336</v>
      </c>
      <c r="AG68" s="4">
        <f t="shared" si="8"/>
        <v>-6.4228983469261855E-2</v>
      </c>
    </row>
    <row r="69" spans="1:58" x14ac:dyDescent="0.35">
      <c r="A69">
        <v>57</v>
      </c>
      <c r="B69">
        <v>3</v>
      </c>
      <c r="C69" t="s">
        <v>30</v>
      </c>
      <c r="D69" t="s">
        <v>27</v>
      </c>
      <c r="G69">
        <v>0.5</v>
      </c>
      <c r="H69">
        <v>0.5</v>
      </c>
      <c r="I69">
        <v>38</v>
      </c>
      <c r="J69">
        <v>92</v>
      </c>
      <c r="L69">
        <v>0</v>
      </c>
      <c r="M69">
        <v>0.44400000000000001</v>
      </c>
      <c r="N69">
        <v>0.35699999999999998</v>
      </c>
      <c r="O69">
        <v>0</v>
      </c>
      <c r="Q69">
        <v>0</v>
      </c>
      <c r="R69">
        <v>1</v>
      </c>
      <c r="S69">
        <v>0</v>
      </c>
      <c r="T69">
        <v>0</v>
      </c>
      <c r="V69">
        <v>0</v>
      </c>
      <c r="Y69" s="1">
        <v>44075</v>
      </c>
      <c r="Z69" s="2">
        <v>0.99944444444444447</v>
      </c>
      <c r="AB69">
        <v>1</v>
      </c>
      <c r="AD69" s="4">
        <f t="shared" si="5"/>
        <v>1.620415642396842E-2</v>
      </c>
      <c r="AE69" s="4">
        <f t="shared" si="6"/>
        <v>-0.26277042357042035</v>
      </c>
      <c r="AF69" s="4">
        <f t="shared" si="7"/>
        <v>-0.27897457999438879</v>
      </c>
      <c r="AG69" s="4">
        <f t="shared" si="8"/>
        <v>-6.4228983469261855E-2</v>
      </c>
      <c r="AJ69">
        <f>ABS(100*(AD69-AD70)/(AVERAGE(AD69:AD70)))</f>
        <v>31.124231312631515</v>
      </c>
      <c r="AO69">
        <f>ABS(100*(AE69-AE70)/(AVERAGE(AE69:AE70)))</f>
        <v>12.515007857427674</v>
      </c>
      <c r="AT69">
        <f>ABS(100*(AF69-AF70)/(AVERAGE(AF69:AF70)))</f>
        <v>9.3723938318898412</v>
      </c>
      <c r="AY69">
        <f>ABS(100*(AG69-AG70)/(AVERAGE(AG69:AG70)))</f>
        <v>0.48784787786729339</v>
      </c>
      <c r="BC69" s="4">
        <f>AVERAGE(AD69:AD70)</f>
        <v>1.9190623438660862E-2</v>
      </c>
      <c r="BD69" s="4">
        <f>AVERAGE(AE69:AE70)</f>
        <v>-0.24729587450756241</v>
      </c>
      <c r="BE69" s="4">
        <f>AVERAGE(AF69:AF70)</f>
        <v>-0.26648649794622326</v>
      </c>
      <c r="BF69" s="4">
        <f>AVERAGE(AG69:AG70)</f>
        <v>-6.4072694828255838E-2</v>
      </c>
    </row>
    <row r="70" spans="1:58" x14ac:dyDescent="0.35">
      <c r="A70">
        <v>58</v>
      </c>
      <c r="B70">
        <v>3</v>
      </c>
      <c r="C70" t="s">
        <v>30</v>
      </c>
      <c r="D70" t="s">
        <v>27</v>
      </c>
      <c r="G70">
        <v>0.5</v>
      </c>
      <c r="H70">
        <v>0.5</v>
      </c>
      <c r="I70">
        <v>41</v>
      </c>
      <c r="J70">
        <v>112</v>
      </c>
      <c r="L70">
        <v>2</v>
      </c>
      <c r="M70">
        <v>0.44600000000000001</v>
      </c>
      <c r="N70">
        <v>0.374</v>
      </c>
      <c r="O70">
        <v>0</v>
      </c>
      <c r="Q70">
        <v>0</v>
      </c>
      <c r="R70">
        <v>1</v>
      </c>
      <c r="S70">
        <v>0</v>
      </c>
      <c r="T70">
        <v>0</v>
      </c>
      <c r="V70">
        <v>0</v>
      </c>
      <c r="Y70" s="1">
        <v>44076</v>
      </c>
      <c r="Z70" s="2">
        <v>4.9537037037037041E-3</v>
      </c>
      <c r="AB70">
        <v>1</v>
      </c>
      <c r="AD70" s="4">
        <f t="shared" si="5"/>
        <v>2.2177090453353306E-2</v>
      </c>
      <c r="AE70" s="4">
        <f t="shared" si="6"/>
        <v>-0.23182132544470443</v>
      </c>
      <c r="AF70" s="4">
        <f t="shared" si="7"/>
        <v>-0.25399841589805772</v>
      </c>
      <c r="AG70" s="4">
        <f t="shared" si="8"/>
        <v>-6.3916406187249822E-2</v>
      </c>
    </row>
    <row r="71" spans="1:58" x14ac:dyDescent="0.35">
      <c r="A71">
        <v>59</v>
      </c>
      <c r="B71">
        <v>1</v>
      </c>
      <c r="C71" t="s">
        <v>31</v>
      </c>
      <c r="D71" t="s">
        <v>27</v>
      </c>
      <c r="G71">
        <v>0.5</v>
      </c>
      <c r="H71">
        <v>0.5</v>
      </c>
      <c r="I71">
        <v>3598</v>
      </c>
      <c r="J71">
        <v>7198</v>
      </c>
      <c r="L71">
        <v>15832</v>
      </c>
      <c r="M71">
        <v>3.1749999999999998</v>
      </c>
      <c r="N71">
        <v>6.3769999999999998</v>
      </c>
      <c r="O71">
        <v>3.2010000000000001</v>
      </c>
      <c r="Q71">
        <v>1.54</v>
      </c>
      <c r="R71">
        <v>1</v>
      </c>
      <c r="S71">
        <v>0</v>
      </c>
      <c r="T71">
        <v>0</v>
      </c>
      <c r="V71">
        <v>0</v>
      </c>
      <c r="Y71" s="1">
        <v>44076</v>
      </c>
      <c r="Z71" s="2">
        <v>1.5486111111111112E-2</v>
      </c>
      <c r="AB71">
        <v>1</v>
      </c>
      <c r="AD71" s="4">
        <f t="shared" si="5"/>
        <v>7.1040858712940445</v>
      </c>
      <c r="AE71" s="4">
        <f t="shared" si="6"/>
        <v>10.73344414049644</v>
      </c>
      <c r="AF71" s="4">
        <f t="shared" si="7"/>
        <v>3.6293582692023953</v>
      </c>
      <c r="AG71" s="4">
        <f t="shared" si="8"/>
        <v>2.4101327809380182</v>
      </c>
      <c r="BC71" s="4"/>
      <c r="BD71" s="4"/>
      <c r="BE71" s="4"/>
      <c r="BF71" s="4"/>
    </row>
    <row r="72" spans="1:58" x14ac:dyDescent="0.35">
      <c r="A72">
        <v>60</v>
      </c>
      <c r="B72">
        <v>1</v>
      </c>
      <c r="C72" t="s">
        <v>31</v>
      </c>
      <c r="D72" t="s">
        <v>27</v>
      </c>
      <c r="G72">
        <v>0.5</v>
      </c>
      <c r="H72">
        <v>0.5</v>
      </c>
      <c r="I72">
        <v>4912</v>
      </c>
      <c r="J72">
        <v>7269</v>
      </c>
      <c r="L72">
        <v>15920</v>
      </c>
      <c r="M72">
        <v>4.1829999999999998</v>
      </c>
      <c r="N72">
        <v>6.4370000000000003</v>
      </c>
      <c r="O72">
        <v>2.2530000000000001</v>
      </c>
      <c r="Q72">
        <v>1.5489999999999999</v>
      </c>
      <c r="R72">
        <v>1</v>
      </c>
      <c r="S72">
        <v>0</v>
      </c>
      <c r="T72">
        <v>0</v>
      </c>
      <c r="V72">
        <v>0</v>
      </c>
      <c r="Y72" s="1">
        <v>44076</v>
      </c>
      <c r="Z72" s="2">
        <v>2.1365740740740741E-2</v>
      </c>
      <c r="AB72">
        <v>1</v>
      </c>
      <c r="AD72" s="4">
        <f t="shared" si="5"/>
        <v>9.7202309761646273</v>
      </c>
      <c r="AE72" s="4">
        <f t="shared" si="6"/>
        <v>10.843313438842729</v>
      </c>
      <c r="AF72" s="4">
        <f t="shared" si="7"/>
        <v>1.1230824626781022</v>
      </c>
      <c r="AG72" s="4">
        <f t="shared" si="8"/>
        <v>2.4238861813465475</v>
      </c>
      <c r="AJ72">
        <f>ABS(100*(AD72-AD73)/(AVERAGE(AD72:AD73)))</f>
        <v>0.63295807050872044</v>
      </c>
      <c r="AO72">
        <f>ABS(100*(AE72-AE73)/(AVERAGE(AE72:AE73)))</f>
        <v>0.12852200506330763</v>
      </c>
      <c r="AT72">
        <f>ABS(100*(AF72-AF73)/(AVERAGE(AF72:AF73)))</f>
        <v>6.9704493984280687</v>
      </c>
      <c r="AY72">
        <f>ABS(100*(AG72-AG73)/(AVERAGE(AG72:AG73)))</f>
        <v>0.8091427407570313</v>
      </c>
      <c r="BC72" s="4">
        <f>AVERAGE(AD72:AD73)</f>
        <v>9.7510911353164502</v>
      </c>
      <c r="BD72" s="4">
        <f>AVERAGE(AE72:AE73)</f>
        <v>10.836349891764444</v>
      </c>
      <c r="BE72" s="4">
        <f>AVERAGE(AF72:AF73)</f>
        <v>1.0852587564479936</v>
      </c>
      <c r="BF72" s="4">
        <f>AVERAGE(AG72:AG73)</f>
        <v>2.4337323657299264</v>
      </c>
    </row>
    <row r="73" spans="1:58" x14ac:dyDescent="0.35">
      <c r="A73">
        <v>61</v>
      </c>
      <c r="B73">
        <v>1</v>
      </c>
      <c r="C73" t="s">
        <v>31</v>
      </c>
      <c r="D73" t="s">
        <v>27</v>
      </c>
      <c r="G73">
        <v>0.5</v>
      </c>
      <c r="H73">
        <v>0.5</v>
      </c>
      <c r="I73">
        <v>4943</v>
      </c>
      <c r="J73">
        <v>7260</v>
      </c>
      <c r="L73">
        <v>16046</v>
      </c>
      <c r="M73">
        <v>4.2069999999999999</v>
      </c>
      <c r="N73">
        <v>6.4290000000000003</v>
      </c>
      <c r="O73">
        <v>2.222</v>
      </c>
      <c r="Q73">
        <v>1.5620000000000001</v>
      </c>
      <c r="R73">
        <v>1</v>
      </c>
      <c r="S73">
        <v>0</v>
      </c>
      <c r="T73">
        <v>0</v>
      </c>
      <c r="V73">
        <v>0</v>
      </c>
      <c r="Y73" s="1">
        <v>44076</v>
      </c>
      <c r="Z73" s="2">
        <v>2.7731481481481478E-2</v>
      </c>
      <c r="AB73">
        <v>1</v>
      </c>
      <c r="AD73" s="4">
        <f t="shared" si="5"/>
        <v>9.7819512944682732</v>
      </c>
      <c r="AE73" s="4">
        <f t="shared" si="6"/>
        <v>10.829386344686158</v>
      </c>
      <c r="AF73" s="4">
        <f t="shared" si="7"/>
        <v>1.0474350502178851</v>
      </c>
      <c r="AG73" s="4">
        <f t="shared" si="8"/>
        <v>2.4435785501133056</v>
      </c>
    </row>
    <row r="74" spans="1:58" x14ac:dyDescent="0.35">
      <c r="A74">
        <v>62</v>
      </c>
      <c r="B74">
        <v>4</v>
      </c>
      <c r="C74" t="s">
        <v>66</v>
      </c>
      <c r="D74" t="s">
        <v>27</v>
      </c>
      <c r="G74">
        <v>0.5</v>
      </c>
      <c r="H74">
        <v>0.5</v>
      </c>
      <c r="I74">
        <v>3151</v>
      </c>
      <c r="J74">
        <v>5282</v>
      </c>
      <c r="L74">
        <v>2465</v>
      </c>
      <c r="M74">
        <v>2.8319999999999999</v>
      </c>
      <c r="N74">
        <v>4.7539999999999996</v>
      </c>
      <c r="O74">
        <v>1.921</v>
      </c>
      <c r="Q74">
        <v>0.14199999999999999</v>
      </c>
      <c r="R74">
        <v>1</v>
      </c>
      <c r="S74">
        <v>0</v>
      </c>
      <c r="T74">
        <v>0</v>
      </c>
      <c r="V74">
        <v>0</v>
      </c>
      <c r="Y74" s="1">
        <v>44076</v>
      </c>
      <c r="Z74" s="2">
        <v>3.9120370370370368E-2</v>
      </c>
      <c r="AB74">
        <v>1</v>
      </c>
      <c r="AD74" s="4">
        <f t="shared" si="5"/>
        <v>6.2141187009156953</v>
      </c>
      <c r="AE74" s="4">
        <f t="shared" si="6"/>
        <v>7.7685205400528554</v>
      </c>
      <c r="AF74" s="4">
        <f t="shared" si="7"/>
        <v>1.5544018391371601</v>
      </c>
      <c r="AG74" s="4">
        <f t="shared" si="8"/>
        <v>0.32102251661057291</v>
      </c>
      <c r="BC74" s="4"/>
      <c r="BD74" s="4"/>
      <c r="BE74" s="4"/>
      <c r="BF74" s="4"/>
    </row>
    <row r="75" spans="1:58" x14ac:dyDescent="0.35">
      <c r="A75">
        <v>63</v>
      </c>
      <c r="B75">
        <v>4</v>
      </c>
      <c r="C75" t="s">
        <v>66</v>
      </c>
      <c r="D75" t="s">
        <v>27</v>
      </c>
      <c r="G75">
        <v>0.5</v>
      </c>
      <c r="H75">
        <v>0.5</v>
      </c>
      <c r="I75">
        <v>2489</v>
      </c>
      <c r="J75">
        <v>5340</v>
      </c>
      <c r="L75">
        <v>2413</v>
      </c>
      <c r="M75">
        <v>2.3239999999999998</v>
      </c>
      <c r="N75">
        <v>4.8029999999999999</v>
      </c>
      <c r="O75">
        <v>2.4790000000000001</v>
      </c>
      <c r="Q75">
        <v>0.13600000000000001</v>
      </c>
      <c r="R75">
        <v>1</v>
      </c>
      <c r="S75">
        <v>0</v>
      </c>
      <c r="T75">
        <v>0</v>
      </c>
      <c r="V75">
        <v>0</v>
      </c>
      <c r="Y75" s="1">
        <v>44076</v>
      </c>
      <c r="Z75" s="2">
        <v>4.5000000000000005E-2</v>
      </c>
      <c r="AB75">
        <v>1</v>
      </c>
      <c r="AD75" s="4">
        <f t="shared" si="5"/>
        <v>4.8960912584314285</v>
      </c>
      <c r="AE75" s="4">
        <f t="shared" si="6"/>
        <v>7.8582729246174328</v>
      </c>
      <c r="AF75" s="4">
        <f t="shared" si="7"/>
        <v>2.9621816661860043</v>
      </c>
      <c r="AG75" s="4">
        <f t="shared" si="8"/>
        <v>0.31289550727825999</v>
      </c>
      <c r="AI75">
        <f>ABS(100*(AVERAGE(AD75:AD76)-3)/3)</f>
        <v>62.904395246245024</v>
      </c>
      <c r="AJ75">
        <f>ABS(100*(AD75-AD76)/(AVERAGE(AD75:AD76)))</f>
        <v>0.36665272415494504</v>
      </c>
      <c r="AN75">
        <f>ABS(100*(AVERAGE(AE75:AE76)-6)/6)</f>
        <v>31.10016998581435</v>
      </c>
      <c r="AO75">
        <f>ABS(100*(AE75-AE76)/(AVERAGE(AE75:AE76)))</f>
        <v>0.19672678614796535</v>
      </c>
      <c r="AS75">
        <f>ABS(100*(AVERAGE(AF75:AF76)-3)/3)</f>
        <v>0.70405527461632944</v>
      </c>
      <c r="AT75">
        <f>ABS(100*(AF75-AF76)/(AVERAGE(AF75:AF76)))</f>
        <v>1.1210041941915965</v>
      </c>
      <c r="AX75">
        <f>ABS(100*(AVERAGE(AG75:AG76)-0.3)/0.33)</f>
        <v>2.9605255933756398</v>
      </c>
      <c r="AY75">
        <f>ABS(100*(AG75-AG76)/(AVERAGE(AG75:AG76)))</f>
        <v>2.0181266743751283</v>
      </c>
      <c r="BC75" s="4">
        <f>AVERAGE(AD75:AD76)</f>
        <v>4.8871318573873506</v>
      </c>
      <c r="BD75" s="4">
        <f>AVERAGE(AE75:AE76)</f>
        <v>7.8660101991488611</v>
      </c>
      <c r="BE75" s="4">
        <f>AVERAGE(AF75:AF76)</f>
        <v>2.9788783417615101</v>
      </c>
      <c r="BF75" s="4">
        <f>AVERAGE(AG75:AG76)</f>
        <v>0.3097697344581396</v>
      </c>
    </row>
    <row r="76" spans="1:58" x14ac:dyDescent="0.35">
      <c r="A76">
        <v>64</v>
      </c>
      <c r="B76">
        <v>4</v>
      </c>
      <c r="C76" t="s">
        <v>66</v>
      </c>
      <c r="D76" t="s">
        <v>27</v>
      </c>
      <c r="G76">
        <v>0.5</v>
      </c>
      <c r="H76">
        <v>0.5</v>
      </c>
      <c r="I76">
        <v>2480</v>
      </c>
      <c r="J76">
        <v>5350</v>
      </c>
      <c r="L76">
        <v>2373</v>
      </c>
      <c r="M76">
        <v>2.3180000000000001</v>
      </c>
      <c r="N76">
        <v>4.8109999999999999</v>
      </c>
      <c r="O76">
        <v>2.4929999999999999</v>
      </c>
      <c r="Q76">
        <v>0.13200000000000001</v>
      </c>
      <c r="R76">
        <v>1</v>
      </c>
      <c r="S76">
        <v>0</v>
      </c>
      <c r="T76">
        <v>0</v>
      </c>
      <c r="V76">
        <v>0</v>
      </c>
      <c r="Y76" s="1">
        <v>44076</v>
      </c>
      <c r="Z76" s="2">
        <v>5.1319444444444445E-2</v>
      </c>
      <c r="AB76">
        <v>1</v>
      </c>
      <c r="AD76" s="4">
        <f t="shared" si="5"/>
        <v>4.8781724563432736</v>
      </c>
      <c r="AE76" s="4">
        <f t="shared" si="6"/>
        <v>7.8737474736802895</v>
      </c>
      <c r="AF76" s="4">
        <f t="shared" si="7"/>
        <v>2.9955750173370159</v>
      </c>
      <c r="AG76" s="4">
        <f t="shared" si="8"/>
        <v>0.30664396163801927</v>
      </c>
    </row>
    <row r="77" spans="1:58" x14ac:dyDescent="0.35">
      <c r="A77">
        <v>65</v>
      </c>
      <c r="B77">
        <v>2</v>
      </c>
      <c r="D77" t="s">
        <v>29</v>
      </c>
      <c r="Y77" s="1">
        <v>44076</v>
      </c>
      <c r="Z77" s="2">
        <v>5.5532407407407412E-2</v>
      </c>
      <c r="AB77">
        <v>1</v>
      </c>
      <c r="AD77" s="4" t="e">
        <f t="shared" ref="AD77:AD123" si="13">((I77*$E$9)+$E$10)*1000/G77</f>
        <v>#DIV/0!</v>
      </c>
      <c r="AE77" s="4" t="e">
        <f t="shared" si="6"/>
        <v>#DIV/0!</v>
      </c>
      <c r="AF77" s="4" t="e">
        <f t="shared" si="7"/>
        <v>#DIV/0!</v>
      </c>
      <c r="AG77" s="4" t="e">
        <f t="shared" si="8"/>
        <v>#DIV/0!</v>
      </c>
      <c r="BC77" s="4"/>
      <c r="BD77" s="4"/>
      <c r="BE77" s="4"/>
      <c r="BF77" s="4"/>
    </row>
    <row r="78" spans="1:58" x14ac:dyDescent="0.35">
      <c r="A78">
        <v>66</v>
      </c>
      <c r="B78">
        <v>21</v>
      </c>
      <c r="C78" t="s">
        <v>102</v>
      </c>
      <c r="D78" t="s">
        <v>27</v>
      </c>
      <c r="G78">
        <v>0.5</v>
      </c>
      <c r="H78">
        <v>0.5</v>
      </c>
      <c r="I78">
        <v>1373</v>
      </c>
      <c r="J78">
        <v>4287</v>
      </c>
      <c r="L78">
        <v>1751</v>
      </c>
      <c r="M78">
        <v>1.4690000000000001</v>
      </c>
      <c r="N78">
        <v>3.91</v>
      </c>
      <c r="O78">
        <v>2.4420000000000002</v>
      </c>
      <c r="Q78">
        <v>6.7000000000000004E-2</v>
      </c>
      <c r="R78">
        <v>1</v>
      </c>
      <c r="S78">
        <v>0</v>
      </c>
      <c r="T78">
        <v>0</v>
      </c>
      <c r="V78">
        <v>0</v>
      </c>
      <c r="Y78" s="1">
        <v>44076</v>
      </c>
      <c r="Z78" s="2">
        <v>6.6469907407407408E-2</v>
      </c>
      <c r="AB78">
        <v>1</v>
      </c>
      <c r="AD78" s="4">
        <f t="shared" si="13"/>
        <v>2.6741597995002468</v>
      </c>
      <c r="AE78" s="4">
        <f t="shared" ref="AE78:AE123" si="14">((J78*$G$9)+$G$10)*1000/H78</f>
        <v>6.2288029082984897</v>
      </c>
      <c r="AF78" s="4">
        <f t="shared" ref="AF78:AF123" si="15">AE78-AD78</f>
        <v>3.5546431087982429</v>
      </c>
      <c r="AG78" s="4">
        <f t="shared" ref="AG78:AG123" si="16">((L78*$I$9)+$I$10)*1000/H78</f>
        <v>0.20943242693227596</v>
      </c>
    </row>
    <row r="79" spans="1:58" x14ac:dyDescent="0.35">
      <c r="A79">
        <v>67</v>
      </c>
      <c r="B79">
        <v>21</v>
      </c>
      <c r="C79" t="s">
        <v>102</v>
      </c>
      <c r="D79" t="s">
        <v>27</v>
      </c>
      <c r="G79">
        <v>0.5</v>
      </c>
      <c r="H79">
        <v>0.5</v>
      </c>
      <c r="I79">
        <v>1783</v>
      </c>
      <c r="J79">
        <v>4311</v>
      </c>
      <c r="L79">
        <v>1709</v>
      </c>
      <c r="M79">
        <v>1.782</v>
      </c>
      <c r="N79">
        <v>3.931</v>
      </c>
      <c r="O79">
        <v>2.1480000000000001</v>
      </c>
      <c r="Q79">
        <v>6.3E-2</v>
      </c>
      <c r="R79">
        <v>1</v>
      </c>
      <c r="S79">
        <v>0</v>
      </c>
      <c r="T79">
        <v>0</v>
      </c>
      <c r="V79">
        <v>0</v>
      </c>
      <c r="Y79" s="1">
        <v>44076</v>
      </c>
      <c r="Z79" s="2">
        <v>7.2337962962962965E-2</v>
      </c>
      <c r="AB79">
        <v>1</v>
      </c>
      <c r="AD79" s="4">
        <f t="shared" si="13"/>
        <v>3.4904607835161827</v>
      </c>
      <c r="AE79" s="4">
        <f t="shared" si="14"/>
        <v>6.2659418260493487</v>
      </c>
      <c r="AF79" s="4">
        <f t="shared" si="15"/>
        <v>2.775481042533166</v>
      </c>
      <c r="AG79" s="4">
        <f t="shared" si="16"/>
        <v>0.2028683040100232</v>
      </c>
      <c r="AJ79">
        <f>ABS(100*(AD79-AD80)/(AVERAGE(AD79:AD80)))</f>
        <v>0.57203695977988467</v>
      </c>
      <c r="AO79">
        <f>ABS(100*(AE79-AE80)/(AVERAGE(AE79:AE80)))</f>
        <v>0.66903026465678939</v>
      </c>
      <c r="AT79">
        <f>ABS(100*(AF79-AF80)/(AVERAGE(AF79:AF80)))</f>
        <v>0.7911428487072425</v>
      </c>
      <c r="AY79">
        <f>ABS(100*(AG79-AG80)/(AVERAGE(AG79:AG80)))</f>
        <v>2.4960294836836332</v>
      </c>
      <c r="BC79" s="4">
        <f>AVERAGE(AD79:AD80)</f>
        <v>3.4805058934672077</v>
      </c>
      <c r="BD79" s="4">
        <f>AVERAGE(AE79:AE80)</f>
        <v>6.245051184814491</v>
      </c>
      <c r="BE79" s="4">
        <f>AVERAGE(AF79:AF80)</f>
        <v>2.7645452913472823</v>
      </c>
      <c r="BF79" s="4">
        <f>AVERAGE(AG79:AG80)</f>
        <v>0.20036768575392691</v>
      </c>
    </row>
    <row r="80" spans="1:58" x14ac:dyDescent="0.35">
      <c r="A80">
        <v>68</v>
      </c>
      <c r="B80">
        <v>21</v>
      </c>
      <c r="C80" t="s">
        <v>102</v>
      </c>
      <c r="D80" t="s">
        <v>27</v>
      </c>
      <c r="G80">
        <v>0.5</v>
      </c>
      <c r="H80">
        <v>0.5</v>
      </c>
      <c r="I80">
        <v>1773</v>
      </c>
      <c r="J80">
        <v>4284</v>
      </c>
      <c r="L80">
        <v>1677</v>
      </c>
      <c r="M80">
        <v>1.7749999999999999</v>
      </c>
      <c r="N80">
        <v>3.9079999999999999</v>
      </c>
      <c r="O80">
        <v>2.133</v>
      </c>
      <c r="Q80">
        <v>5.8999999999999997E-2</v>
      </c>
      <c r="R80">
        <v>1</v>
      </c>
      <c r="S80">
        <v>0</v>
      </c>
      <c r="T80">
        <v>0</v>
      </c>
      <c r="V80">
        <v>0</v>
      </c>
      <c r="Y80" s="1">
        <v>44076</v>
      </c>
      <c r="Z80" s="2">
        <v>7.8553240740740743E-2</v>
      </c>
      <c r="AB80">
        <v>1</v>
      </c>
      <c r="AD80" s="4">
        <f t="shared" si="13"/>
        <v>3.4705510034182332</v>
      </c>
      <c r="AE80" s="4">
        <f t="shared" si="14"/>
        <v>6.2241605435796323</v>
      </c>
      <c r="AF80" s="4">
        <f t="shared" si="15"/>
        <v>2.7536095401613991</v>
      </c>
      <c r="AG80" s="4">
        <f t="shared" si="16"/>
        <v>0.19786706749783062</v>
      </c>
    </row>
    <row r="81" spans="1:58" x14ac:dyDescent="0.35">
      <c r="A81">
        <v>69</v>
      </c>
      <c r="B81">
        <v>22</v>
      </c>
      <c r="C81" t="s">
        <v>103</v>
      </c>
      <c r="D81" t="s">
        <v>27</v>
      </c>
      <c r="G81">
        <v>0.5</v>
      </c>
      <c r="H81">
        <v>0.5</v>
      </c>
      <c r="I81">
        <v>1643</v>
      </c>
      <c r="J81">
        <v>4132</v>
      </c>
      <c r="L81">
        <v>1141</v>
      </c>
      <c r="M81">
        <v>1.675</v>
      </c>
      <c r="N81">
        <v>3.7789999999999999</v>
      </c>
      <c r="O81">
        <v>2.1040000000000001</v>
      </c>
      <c r="Q81">
        <v>3.0000000000000001E-3</v>
      </c>
      <c r="R81">
        <v>1</v>
      </c>
      <c r="S81">
        <v>0</v>
      </c>
      <c r="T81">
        <v>0</v>
      </c>
      <c r="V81">
        <v>0</v>
      </c>
      <c r="Y81" s="1">
        <v>44076</v>
      </c>
      <c r="Z81" s="2">
        <v>8.9571759259259254E-2</v>
      </c>
      <c r="AB81">
        <v>1</v>
      </c>
      <c r="AD81" s="4">
        <f t="shared" si="13"/>
        <v>3.2117238621448876</v>
      </c>
      <c r="AE81" s="4">
        <f t="shared" si="14"/>
        <v>5.9889473978241918</v>
      </c>
      <c r="AF81" s="4">
        <f t="shared" si="15"/>
        <v>2.7772235356793042</v>
      </c>
      <c r="AG81" s="4">
        <f t="shared" si="16"/>
        <v>0.11409635591860487</v>
      </c>
    </row>
    <row r="82" spans="1:58" x14ac:dyDescent="0.35">
      <c r="A82">
        <v>70</v>
      </c>
      <c r="B82">
        <v>22</v>
      </c>
      <c r="C82" t="s">
        <v>103</v>
      </c>
      <c r="D82" t="s">
        <v>27</v>
      </c>
      <c r="G82">
        <v>0.5</v>
      </c>
      <c r="H82">
        <v>0.5</v>
      </c>
      <c r="I82">
        <v>1591</v>
      </c>
      <c r="J82">
        <v>4119</v>
      </c>
      <c r="L82">
        <v>1185</v>
      </c>
      <c r="M82">
        <v>1.635</v>
      </c>
      <c r="N82">
        <v>3.7679999999999998</v>
      </c>
      <c r="O82">
        <v>2.133</v>
      </c>
      <c r="Q82">
        <v>8.0000000000000002E-3</v>
      </c>
      <c r="R82">
        <v>1</v>
      </c>
      <c r="S82">
        <v>0</v>
      </c>
      <c r="T82">
        <v>0</v>
      </c>
      <c r="V82">
        <v>0</v>
      </c>
      <c r="Y82" s="1">
        <v>44076</v>
      </c>
      <c r="Z82" s="2">
        <v>9.5347222222222208E-2</v>
      </c>
      <c r="AB82">
        <v>1</v>
      </c>
      <c r="AD82" s="4">
        <f t="shared" si="13"/>
        <v>3.1081930056355493</v>
      </c>
      <c r="AE82" s="4">
        <f t="shared" si="14"/>
        <v>5.968830484042476</v>
      </c>
      <c r="AF82" s="4">
        <f t="shared" si="15"/>
        <v>2.8606374784069266</v>
      </c>
      <c r="AG82" s="4">
        <f t="shared" si="16"/>
        <v>0.12097305612286967</v>
      </c>
      <c r="AJ82">
        <f>ABS(100*(AD82-AD83)/(AVERAGE(AD82:AD83)))</f>
        <v>2.0917335553496734</v>
      </c>
      <c r="AO82">
        <f>ABS(100*(AE82-AE83)/(AVERAGE(AE82:AE83)))</f>
        <v>0.49137610747780686</v>
      </c>
      <c r="AT82">
        <f>ABS(100*(AF82-AF83)/(AVERAGE(AF82:AF83)))</f>
        <v>1.2770728247491312</v>
      </c>
      <c r="AY82">
        <f>ABS(100*(AG82-AG83)/(AVERAGE(AG82:AG83)))</f>
        <v>4.0504476256556368</v>
      </c>
      <c r="BC82" s="4">
        <f>AVERAGE(AD82:AD83)</f>
        <v>3.141044142797166</v>
      </c>
      <c r="BD82" s="4">
        <f>AVERAGE(AE82:AE83)</f>
        <v>5.9835313056521908</v>
      </c>
      <c r="BE82" s="4">
        <f>AVERAGE(AF82:AF83)</f>
        <v>2.8424871628550248</v>
      </c>
      <c r="BF82" s="4">
        <f>AVERAGE(AG82:AG83)</f>
        <v>0.12347367437896598</v>
      </c>
    </row>
    <row r="83" spans="1:58" x14ac:dyDescent="0.35">
      <c r="A83">
        <v>71</v>
      </c>
      <c r="B83">
        <v>22</v>
      </c>
      <c r="C83" t="s">
        <v>103</v>
      </c>
      <c r="D83" t="s">
        <v>27</v>
      </c>
      <c r="G83">
        <v>0.5</v>
      </c>
      <c r="H83">
        <v>0.5</v>
      </c>
      <c r="I83">
        <v>1624</v>
      </c>
      <c r="J83">
        <v>4138</v>
      </c>
      <c r="L83">
        <v>1217</v>
      </c>
      <c r="M83">
        <v>1.661</v>
      </c>
      <c r="N83">
        <v>3.7839999999999998</v>
      </c>
      <c r="O83">
        <v>2.1230000000000002</v>
      </c>
      <c r="Q83">
        <v>1.0999999999999999E-2</v>
      </c>
      <c r="R83">
        <v>1</v>
      </c>
      <c r="S83">
        <v>0</v>
      </c>
      <c r="T83">
        <v>0</v>
      </c>
      <c r="V83">
        <v>0</v>
      </c>
      <c r="Y83" s="1">
        <v>44076</v>
      </c>
      <c r="Z83" s="2">
        <v>0.10166666666666667</v>
      </c>
      <c r="AB83">
        <v>1</v>
      </c>
      <c r="AD83" s="4">
        <f t="shared" si="13"/>
        <v>3.1738952799587832</v>
      </c>
      <c r="AE83" s="4">
        <f t="shared" si="14"/>
        <v>5.9982321272619057</v>
      </c>
      <c r="AF83" s="4">
        <f t="shared" si="15"/>
        <v>2.8243368473031225</v>
      </c>
      <c r="AG83" s="4">
        <f t="shared" si="16"/>
        <v>0.12597429263506227</v>
      </c>
    </row>
    <row r="84" spans="1:58" x14ac:dyDescent="0.35">
      <c r="A84">
        <v>72</v>
      </c>
      <c r="B84">
        <v>23</v>
      </c>
      <c r="C84" t="s">
        <v>104</v>
      </c>
      <c r="D84" t="s">
        <v>27</v>
      </c>
      <c r="G84">
        <v>0.5</v>
      </c>
      <c r="H84">
        <v>0.5</v>
      </c>
      <c r="I84">
        <v>1803</v>
      </c>
      <c r="J84">
        <v>4143</v>
      </c>
      <c r="L84">
        <v>1227</v>
      </c>
      <c r="M84">
        <v>1.798</v>
      </c>
      <c r="N84">
        <v>3.7879999999999998</v>
      </c>
      <c r="O84">
        <v>1.99</v>
      </c>
      <c r="Q84">
        <v>1.2E-2</v>
      </c>
      <c r="R84">
        <v>1</v>
      </c>
      <c r="S84">
        <v>0</v>
      </c>
      <c r="T84">
        <v>0</v>
      </c>
      <c r="V84">
        <v>0</v>
      </c>
      <c r="Y84" s="1">
        <v>44076</v>
      </c>
      <c r="Z84" s="2">
        <v>0.11263888888888889</v>
      </c>
      <c r="AB84">
        <v>1</v>
      </c>
      <c r="AD84" s="4">
        <f t="shared" si="13"/>
        <v>3.5302803437120822</v>
      </c>
      <c r="AE84" s="4">
        <f t="shared" si="14"/>
        <v>6.0059694017933358</v>
      </c>
      <c r="AF84" s="4">
        <f t="shared" si="15"/>
        <v>2.4756890580812536</v>
      </c>
      <c r="AG84" s="4">
        <f t="shared" si="16"/>
        <v>0.12753717904512241</v>
      </c>
    </row>
    <row r="85" spans="1:58" x14ac:dyDescent="0.35">
      <c r="A85">
        <v>73</v>
      </c>
      <c r="B85">
        <v>23</v>
      </c>
      <c r="C85" t="s">
        <v>104</v>
      </c>
      <c r="D85" t="s">
        <v>27</v>
      </c>
      <c r="G85">
        <v>0.5</v>
      </c>
      <c r="H85">
        <v>0.5</v>
      </c>
      <c r="I85">
        <v>1869</v>
      </c>
      <c r="J85">
        <v>4135</v>
      </c>
      <c r="L85">
        <v>1162</v>
      </c>
      <c r="M85">
        <v>1.849</v>
      </c>
      <c r="N85">
        <v>3.7810000000000001</v>
      </c>
      <c r="O85">
        <v>1.9330000000000001</v>
      </c>
      <c r="Q85">
        <v>5.0000000000000001E-3</v>
      </c>
      <c r="R85">
        <v>1</v>
      </c>
      <c r="S85">
        <v>0</v>
      </c>
      <c r="T85">
        <v>0</v>
      </c>
      <c r="V85">
        <v>0</v>
      </c>
      <c r="Y85" s="1">
        <v>44076</v>
      </c>
      <c r="Z85" s="2">
        <v>0.11846064814814815</v>
      </c>
      <c r="AB85">
        <v>1</v>
      </c>
      <c r="AD85" s="4">
        <f t="shared" si="13"/>
        <v>3.6616848923585494</v>
      </c>
      <c r="AE85" s="4">
        <f t="shared" si="14"/>
        <v>5.9935897625430483</v>
      </c>
      <c r="AF85" s="4">
        <f t="shared" si="15"/>
        <v>2.3319048701844989</v>
      </c>
      <c r="AG85" s="4">
        <f t="shared" si="16"/>
        <v>0.11737841737973125</v>
      </c>
      <c r="AJ85">
        <f>ABS(100*(AD85-AD86)/(AVERAGE(AD85:AD86)))</f>
        <v>1.6180018521357964</v>
      </c>
      <c r="AO85">
        <f>ABS(100*(AE85-AE86)/(AVERAGE(AE85:AE86)))</f>
        <v>0.64755232586428868</v>
      </c>
      <c r="AT85">
        <f>ABS(100*(AF85-AF86)/(AVERAGE(AF85:AF86)))</f>
        <v>4.31137870509958</v>
      </c>
      <c r="AY85">
        <f>ABS(100*(AG85-AG86)/(AVERAGE(AG85:AG86)))</f>
        <v>0</v>
      </c>
      <c r="BC85" s="4">
        <f>AVERAGE(AD85:AD86)</f>
        <v>3.6915495625054744</v>
      </c>
      <c r="BD85" s="4">
        <f>AVERAGE(AE85:AE86)</f>
        <v>5.9742465762144761</v>
      </c>
      <c r="BE85" s="4">
        <f>AVERAGE(AF85:AF86)</f>
        <v>2.2826970137090017</v>
      </c>
      <c r="BF85" s="4">
        <f>AVERAGE(AG85:AG86)</f>
        <v>0.11737841737973125</v>
      </c>
    </row>
    <row r="86" spans="1:58" x14ac:dyDescent="0.35">
      <c r="A86">
        <v>74</v>
      </c>
      <c r="B86">
        <v>23</v>
      </c>
      <c r="C86" t="s">
        <v>104</v>
      </c>
      <c r="D86" t="s">
        <v>27</v>
      </c>
      <c r="G86">
        <v>0.5</v>
      </c>
      <c r="H86">
        <v>0.5</v>
      </c>
      <c r="I86">
        <v>1899</v>
      </c>
      <c r="J86">
        <v>4110</v>
      </c>
      <c r="L86">
        <v>1162</v>
      </c>
      <c r="M86">
        <v>1.8720000000000001</v>
      </c>
      <c r="N86">
        <v>3.76</v>
      </c>
      <c r="O86">
        <v>1.8879999999999999</v>
      </c>
      <c r="Q86">
        <v>5.0000000000000001E-3</v>
      </c>
      <c r="R86">
        <v>1</v>
      </c>
      <c r="S86">
        <v>0</v>
      </c>
      <c r="T86">
        <v>0</v>
      </c>
      <c r="V86">
        <v>0</v>
      </c>
      <c r="Y86" s="1">
        <v>44076</v>
      </c>
      <c r="Z86" s="2">
        <v>0.12466435185185186</v>
      </c>
      <c r="AB86">
        <v>1</v>
      </c>
      <c r="AD86" s="4">
        <f t="shared" si="13"/>
        <v>3.7214142326523989</v>
      </c>
      <c r="AE86" s="4">
        <f t="shared" si="14"/>
        <v>5.9549033898859038</v>
      </c>
      <c r="AF86" s="4">
        <f t="shared" si="15"/>
        <v>2.2334891572335049</v>
      </c>
      <c r="AG86" s="4">
        <f t="shared" si="16"/>
        <v>0.11737841737973125</v>
      </c>
    </row>
    <row r="87" spans="1:58" x14ac:dyDescent="0.35">
      <c r="A87">
        <v>75</v>
      </c>
      <c r="B87">
        <v>24</v>
      </c>
      <c r="C87" t="s">
        <v>105</v>
      </c>
      <c r="D87" t="s">
        <v>27</v>
      </c>
      <c r="G87">
        <v>0.5</v>
      </c>
      <c r="H87">
        <v>0.5</v>
      </c>
      <c r="I87">
        <v>1874</v>
      </c>
      <c r="J87">
        <v>4712</v>
      </c>
      <c r="L87">
        <v>1423</v>
      </c>
      <c r="M87">
        <v>1.8520000000000001</v>
      </c>
      <c r="N87">
        <v>4.2709999999999999</v>
      </c>
      <c r="O87">
        <v>2.4180000000000001</v>
      </c>
      <c r="Q87">
        <v>3.3000000000000002E-2</v>
      </c>
      <c r="R87">
        <v>1</v>
      </c>
      <c r="S87">
        <v>0</v>
      </c>
      <c r="T87">
        <v>0</v>
      </c>
      <c r="V87">
        <v>0</v>
      </c>
      <c r="Y87" s="1">
        <v>44076</v>
      </c>
      <c r="Z87" s="2">
        <v>0.13565972222222222</v>
      </c>
      <c r="AB87">
        <v>1</v>
      </c>
      <c r="AD87" s="4">
        <f t="shared" si="13"/>
        <v>3.6716397824075244</v>
      </c>
      <c r="AE87" s="4">
        <f t="shared" si="14"/>
        <v>6.8864712434699529</v>
      </c>
      <c r="AF87" s="4">
        <f t="shared" si="15"/>
        <v>3.2148314610624285</v>
      </c>
      <c r="AG87" s="4">
        <f t="shared" si="16"/>
        <v>0.15816975268230199</v>
      </c>
    </row>
    <row r="88" spans="1:58" x14ac:dyDescent="0.35">
      <c r="A88">
        <v>76</v>
      </c>
      <c r="B88">
        <v>24</v>
      </c>
      <c r="C88" t="s">
        <v>105</v>
      </c>
      <c r="D88" t="s">
        <v>27</v>
      </c>
      <c r="G88">
        <v>0.5</v>
      </c>
      <c r="H88">
        <v>0.5</v>
      </c>
      <c r="I88">
        <v>1890</v>
      </c>
      <c r="J88">
        <v>4764</v>
      </c>
      <c r="L88">
        <v>1421</v>
      </c>
      <c r="M88">
        <v>1.865</v>
      </c>
      <c r="N88">
        <v>4.3150000000000004</v>
      </c>
      <c r="O88">
        <v>2.4500000000000002</v>
      </c>
      <c r="Q88">
        <v>3.3000000000000002E-2</v>
      </c>
      <c r="R88">
        <v>1</v>
      </c>
      <c r="S88">
        <v>0</v>
      </c>
      <c r="T88">
        <v>0</v>
      </c>
      <c r="V88">
        <v>0</v>
      </c>
      <c r="Y88" s="1">
        <v>44076</v>
      </c>
      <c r="Z88" s="2">
        <v>0.14155092592592591</v>
      </c>
      <c r="AB88">
        <v>1</v>
      </c>
      <c r="AD88" s="4">
        <f t="shared" si="13"/>
        <v>3.703495430564244</v>
      </c>
      <c r="AE88" s="4">
        <f t="shared" si="14"/>
        <v>6.9669388985968137</v>
      </c>
      <c r="AF88" s="4">
        <f t="shared" si="15"/>
        <v>3.2634434680325697</v>
      </c>
      <c r="AG88" s="4">
        <f t="shared" si="16"/>
        <v>0.15785717540028996</v>
      </c>
      <c r="AJ88">
        <f>ABS(100*(AD88-AD89)/(AVERAGE(AD88:AD89)))</f>
        <v>2.2286983821178112</v>
      </c>
      <c r="AO88">
        <f>ABS(100*(AE88-AE89)/(AVERAGE(AE88:AE89)))</f>
        <v>1.0718611750270244</v>
      </c>
      <c r="AT88">
        <f>ABS(100*(AF88-AF89)/(AVERAGE(AF88:AF89)))</f>
        <v>0.22503807026348921</v>
      </c>
      <c r="AY88">
        <f>ABS(100*(AG88-AG89)/(AVERAGE(AG88:AG89)))</f>
        <v>7.6187854010473437</v>
      </c>
      <c r="BC88" s="4">
        <f>AVERAGE(AD88:AD89)</f>
        <v>3.6626803813634474</v>
      </c>
      <c r="BD88" s="4">
        <f>AVERAGE(AE88:AE89)</f>
        <v>6.9297999808459547</v>
      </c>
      <c r="BE88" s="4">
        <f>AVERAGE(AF88:AF89)</f>
        <v>3.2671195994825073</v>
      </c>
      <c r="BF88" s="4">
        <f>AVERAGE(AG88:AG89)</f>
        <v>0.1641087210405307</v>
      </c>
    </row>
    <row r="89" spans="1:58" x14ac:dyDescent="0.35">
      <c r="A89">
        <v>77</v>
      </c>
      <c r="B89">
        <v>24</v>
      </c>
      <c r="C89" t="s">
        <v>105</v>
      </c>
      <c r="D89" t="s">
        <v>27</v>
      </c>
      <c r="G89">
        <v>0.5</v>
      </c>
      <c r="H89">
        <v>0.5</v>
      </c>
      <c r="I89">
        <v>1849</v>
      </c>
      <c r="J89">
        <v>4716</v>
      </c>
      <c r="L89">
        <v>1501</v>
      </c>
      <c r="M89">
        <v>1.8340000000000001</v>
      </c>
      <c r="N89">
        <v>4.274</v>
      </c>
      <c r="O89">
        <v>2.44</v>
      </c>
      <c r="Q89">
        <v>4.1000000000000002E-2</v>
      </c>
      <c r="R89">
        <v>1</v>
      </c>
      <c r="S89">
        <v>0</v>
      </c>
      <c r="T89">
        <v>0</v>
      </c>
      <c r="V89">
        <v>0</v>
      </c>
      <c r="Y89" s="1">
        <v>44076</v>
      </c>
      <c r="Z89" s="2">
        <v>0.14788194444444444</v>
      </c>
      <c r="AB89">
        <v>1</v>
      </c>
      <c r="AD89" s="4">
        <f t="shared" si="13"/>
        <v>3.6218653321626504</v>
      </c>
      <c r="AE89" s="4">
        <f t="shared" si="14"/>
        <v>6.8926610630950957</v>
      </c>
      <c r="AF89" s="4">
        <f t="shared" si="15"/>
        <v>3.2707957309324454</v>
      </c>
      <c r="AG89" s="4">
        <f t="shared" si="16"/>
        <v>0.17036026668077142</v>
      </c>
    </row>
    <row r="90" spans="1:58" x14ac:dyDescent="0.35">
      <c r="A90">
        <v>78</v>
      </c>
      <c r="B90">
        <v>25</v>
      </c>
      <c r="C90" t="s">
        <v>106</v>
      </c>
      <c r="D90" t="s">
        <v>27</v>
      </c>
      <c r="G90">
        <v>0.5</v>
      </c>
      <c r="H90">
        <v>0.5</v>
      </c>
      <c r="I90">
        <v>1854</v>
      </c>
      <c r="J90">
        <v>4269</v>
      </c>
      <c r="L90">
        <v>1274</v>
      </c>
      <c r="M90">
        <v>1.837</v>
      </c>
      <c r="N90">
        <v>3.895</v>
      </c>
      <c r="O90">
        <v>2.0579999999999998</v>
      </c>
      <c r="Q90">
        <v>1.7000000000000001E-2</v>
      </c>
      <c r="R90">
        <v>1</v>
      </c>
      <c r="S90">
        <v>0</v>
      </c>
      <c r="T90">
        <v>0</v>
      </c>
      <c r="V90">
        <v>0</v>
      </c>
      <c r="Y90" s="1">
        <v>44076</v>
      </c>
      <c r="Z90" s="2">
        <v>0.15875</v>
      </c>
      <c r="AB90">
        <v>1</v>
      </c>
      <c r="AD90" s="4">
        <f t="shared" si="13"/>
        <v>3.6318202222116254</v>
      </c>
      <c r="AE90" s="4">
        <f t="shared" si="14"/>
        <v>6.2009487199853455</v>
      </c>
      <c r="AF90" s="4">
        <f t="shared" si="15"/>
        <v>2.5691284977737201</v>
      </c>
      <c r="AG90" s="4">
        <f t="shared" si="16"/>
        <v>0.13488274517240528</v>
      </c>
    </row>
    <row r="91" spans="1:58" x14ac:dyDescent="0.35">
      <c r="A91">
        <v>79</v>
      </c>
      <c r="B91">
        <v>25</v>
      </c>
      <c r="C91" t="s">
        <v>106</v>
      </c>
      <c r="D91" t="s">
        <v>27</v>
      </c>
      <c r="G91">
        <v>0.5</v>
      </c>
      <c r="H91">
        <v>0.5</v>
      </c>
      <c r="I91">
        <v>1847</v>
      </c>
      <c r="J91">
        <v>4243</v>
      </c>
      <c r="L91">
        <v>1242</v>
      </c>
      <c r="M91">
        <v>1.8320000000000001</v>
      </c>
      <c r="N91">
        <v>3.8730000000000002</v>
      </c>
      <c r="O91">
        <v>2.0409999999999999</v>
      </c>
      <c r="Q91">
        <v>1.4E-2</v>
      </c>
      <c r="R91">
        <v>1</v>
      </c>
      <c r="S91">
        <v>0</v>
      </c>
      <c r="T91">
        <v>0</v>
      </c>
      <c r="V91">
        <v>0</v>
      </c>
      <c r="Y91" s="1">
        <v>44076</v>
      </c>
      <c r="Z91" s="2">
        <v>0.1645486111111111</v>
      </c>
      <c r="AB91">
        <v>1</v>
      </c>
      <c r="AD91" s="4">
        <f t="shared" si="13"/>
        <v>3.6178833761430602</v>
      </c>
      <c r="AE91" s="4">
        <f t="shared" si="14"/>
        <v>6.1607148924219146</v>
      </c>
      <c r="AF91" s="4">
        <f t="shared" si="15"/>
        <v>2.5428315162788544</v>
      </c>
      <c r="AG91" s="4">
        <f t="shared" si="16"/>
        <v>0.1298815086602127</v>
      </c>
      <c r="AJ91">
        <f>ABS(100*(AD91-AD92)/(AVERAGE(AD91:AD92)))</f>
        <v>0.21988426705045422</v>
      </c>
      <c r="AO91">
        <f>ABS(100*(AE91-AE92)/(AVERAGE(AE91:AE92)))</f>
        <v>0.80056202051459724</v>
      </c>
      <c r="AT91">
        <f>ABS(100*(AF91-AF92)/(AVERAGE(AF91:AF92)))</f>
        <v>1.6209432708176961</v>
      </c>
      <c r="AY91">
        <f>ABS(100*(AG91-AG92)/(AVERAGE(AG91:AG92)))</f>
        <v>0.48248801419785847</v>
      </c>
      <c r="BC91" s="4">
        <f>AVERAGE(AD91:AD92)</f>
        <v>3.6218653321626504</v>
      </c>
      <c r="BD91" s="4">
        <f>AVERAGE(AE91:AE92)</f>
        <v>6.1854741709224879</v>
      </c>
      <c r="BE91" s="4">
        <f>AVERAGE(AF91:AF92)</f>
        <v>2.563608838759837</v>
      </c>
      <c r="BF91" s="4">
        <f>AVERAGE(AG91:AG92)</f>
        <v>0.12956893137820066</v>
      </c>
    </row>
    <row r="92" spans="1:58" x14ac:dyDescent="0.35">
      <c r="A92">
        <v>80</v>
      </c>
      <c r="B92">
        <v>25</v>
      </c>
      <c r="C92" t="s">
        <v>106</v>
      </c>
      <c r="D92" t="s">
        <v>27</v>
      </c>
      <c r="G92">
        <v>0.5</v>
      </c>
      <c r="H92">
        <v>0.5</v>
      </c>
      <c r="I92">
        <v>1851</v>
      </c>
      <c r="J92">
        <v>4275</v>
      </c>
      <c r="L92">
        <v>1238</v>
      </c>
      <c r="M92">
        <v>1.835</v>
      </c>
      <c r="N92">
        <v>3.9</v>
      </c>
      <c r="O92">
        <v>2.0649999999999999</v>
      </c>
      <c r="Q92">
        <v>1.2999999999999999E-2</v>
      </c>
      <c r="R92">
        <v>1</v>
      </c>
      <c r="S92">
        <v>0</v>
      </c>
      <c r="T92">
        <v>0</v>
      </c>
      <c r="V92">
        <v>0</v>
      </c>
      <c r="Y92" s="1">
        <v>44076</v>
      </c>
      <c r="Z92" s="2">
        <v>0.17079861111111114</v>
      </c>
      <c r="AB92">
        <v>1</v>
      </c>
      <c r="AD92" s="4">
        <f t="shared" si="13"/>
        <v>3.6258472881822406</v>
      </c>
      <c r="AE92" s="4">
        <f t="shared" si="14"/>
        <v>6.2102334494230602</v>
      </c>
      <c r="AF92" s="4">
        <f t="shared" si="15"/>
        <v>2.5843861612408197</v>
      </c>
      <c r="AG92" s="4">
        <f t="shared" si="16"/>
        <v>0.12925635409618863</v>
      </c>
    </row>
    <row r="93" spans="1:58" x14ac:dyDescent="0.35">
      <c r="A93">
        <v>81</v>
      </c>
      <c r="B93">
        <v>26</v>
      </c>
      <c r="C93" t="s">
        <v>107</v>
      </c>
      <c r="D93" t="s">
        <v>27</v>
      </c>
      <c r="G93">
        <v>0.5</v>
      </c>
      <c r="H93">
        <v>0.5</v>
      </c>
      <c r="I93">
        <v>2290</v>
      </c>
      <c r="J93">
        <v>5507</v>
      </c>
      <c r="L93">
        <v>3099</v>
      </c>
      <c r="M93">
        <v>2.1720000000000002</v>
      </c>
      <c r="N93">
        <v>4.944</v>
      </c>
      <c r="O93">
        <v>2.7730000000000001</v>
      </c>
      <c r="Q93">
        <v>0.20799999999999999</v>
      </c>
      <c r="R93">
        <v>1</v>
      </c>
      <c r="S93">
        <v>0</v>
      </c>
      <c r="T93">
        <v>0</v>
      </c>
      <c r="V93">
        <v>0</v>
      </c>
      <c r="Y93" s="1">
        <v>44076</v>
      </c>
      <c r="Z93" s="2">
        <v>0.18175925925925926</v>
      </c>
      <c r="AB93">
        <v>1</v>
      </c>
      <c r="AD93" s="4">
        <f t="shared" si="13"/>
        <v>4.4998866344822304</v>
      </c>
      <c r="AE93" s="4">
        <f t="shared" si="14"/>
        <v>8.1166978939671601</v>
      </c>
      <c r="AF93" s="4">
        <f t="shared" si="15"/>
        <v>3.6168112594849298</v>
      </c>
      <c r="AG93" s="4">
        <f t="shared" si="16"/>
        <v>0.42010951500838845</v>
      </c>
    </row>
    <row r="94" spans="1:58" x14ac:dyDescent="0.35">
      <c r="A94">
        <v>82</v>
      </c>
      <c r="B94">
        <v>26</v>
      </c>
      <c r="C94" t="s">
        <v>107</v>
      </c>
      <c r="D94" t="s">
        <v>27</v>
      </c>
      <c r="G94">
        <v>0.5</v>
      </c>
      <c r="H94">
        <v>0.5</v>
      </c>
      <c r="I94">
        <v>2460</v>
      </c>
      <c r="J94">
        <v>5535</v>
      </c>
      <c r="L94">
        <v>3160</v>
      </c>
      <c r="M94">
        <v>2.302</v>
      </c>
      <c r="N94">
        <v>4.9669999999999996</v>
      </c>
      <c r="O94">
        <v>2.665</v>
      </c>
      <c r="Q94">
        <v>0.215</v>
      </c>
      <c r="R94">
        <v>1</v>
      </c>
      <c r="S94">
        <v>0</v>
      </c>
      <c r="T94">
        <v>0</v>
      </c>
      <c r="V94">
        <v>0</v>
      </c>
      <c r="Y94" s="1">
        <v>44076</v>
      </c>
      <c r="Z94" s="2">
        <v>0.18760416666666666</v>
      </c>
      <c r="AB94">
        <v>1</v>
      </c>
      <c r="AD94" s="4">
        <f t="shared" si="13"/>
        <v>4.8383528961473736</v>
      </c>
      <c r="AE94" s="4">
        <f t="shared" si="14"/>
        <v>8.1600266313431611</v>
      </c>
      <c r="AF94" s="4">
        <f t="shared" si="15"/>
        <v>3.3216737351957875</v>
      </c>
      <c r="AG94" s="4">
        <f t="shared" si="16"/>
        <v>0.42964312210975558</v>
      </c>
      <c r="AJ94">
        <f>ABS(100*(AD94-AD95)/(AVERAGE(AD94:AD95)))</f>
        <v>1.2269242177546322</v>
      </c>
      <c r="AO94">
        <f>ABS(100*(AE94-AE95)/(AVERAGE(AE94:AE95)))</f>
        <v>0.86854859354207004</v>
      </c>
      <c r="AT94">
        <f>ABS(100*(AF94-AF95)/(AVERAGE(AF94:AF95)))</f>
        <v>0.34422021933585134</v>
      </c>
      <c r="AY94">
        <f>ABS(100*(AG94-AG95)/(AVERAGE(AG94:AG95)))</f>
        <v>1.5162257062779518</v>
      </c>
      <c r="BC94" s="4">
        <f>AVERAGE(AD94:AD95)</f>
        <v>4.8682175662942981</v>
      </c>
      <c r="BD94" s="4">
        <f>AVERAGE(AE94:AE95)</f>
        <v>8.1956180941877346</v>
      </c>
      <c r="BE94" s="4">
        <f>AVERAGE(AF94:AF95)</f>
        <v>3.327400527893436</v>
      </c>
      <c r="BF94" s="4">
        <f>AVERAGE(AG94:AG95)</f>
        <v>0.43292518357088194</v>
      </c>
    </row>
    <row r="95" spans="1:58" x14ac:dyDescent="0.35">
      <c r="A95">
        <v>83</v>
      </c>
      <c r="B95">
        <v>26</v>
      </c>
      <c r="C95" t="s">
        <v>107</v>
      </c>
      <c r="D95" t="s">
        <v>27</v>
      </c>
      <c r="G95">
        <v>0.5</v>
      </c>
      <c r="H95">
        <v>0.5</v>
      </c>
      <c r="I95">
        <v>2490</v>
      </c>
      <c r="J95">
        <v>5581</v>
      </c>
      <c r="L95">
        <v>3202</v>
      </c>
      <c r="M95">
        <v>2.3250000000000002</v>
      </c>
      <c r="N95">
        <v>5.0069999999999997</v>
      </c>
      <c r="O95">
        <v>2.681</v>
      </c>
      <c r="Q95">
        <v>0.219</v>
      </c>
      <c r="R95">
        <v>1</v>
      </c>
      <c r="S95">
        <v>0</v>
      </c>
      <c r="T95">
        <v>0</v>
      </c>
      <c r="V95">
        <v>0</v>
      </c>
      <c r="Y95" s="1">
        <v>44076</v>
      </c>
      <c r="Z95" s="2">
        <v>0.19395833333333334</v>
      </c>
      <c r="AB95">
        <v>1</v>
      </c>
      <c r="AD95" s="4">
        <f t="shared" si="13"/>
        <v>4.8980822364412235</v>
      </c>
      <c r="AE95" s="4">
        <f t="shared" si="14"/>
        <v>8.2312095570323081</v>
      </c>
      <c r="AF95" s="4">
        <f t="shared" si="15"/>
        <v>3.3331273205910845</v>
      </c>
      <c r="AG95" s="4">
        <f t="shared" si="16"/>
        <v>0.43620724503200831</v>
      </c>
    </row>
    <row r="96" spans="1:58" x14ac:dyDescent="0.35">
      <c r="A96">
        <v>84</v>
      </c>
      <c r="B96">
        <v>27</v>
      </c>
      <c r="C96" t="s">
        <v>108</v>
      </c>
      <c r="D96" t="s">
        <v>27</v>
      </c>
      <c r="G96">
        <v>0.5</v>
      </c>
      <c r="H96">
        <v>0.5</v>
      </c>
      <c r="I96">
        <v>1752</v>
      </c>
      <c r="J96">
        <v>4641</v>
      </c>
      <c r="L96">
        <v>2714</v>
      </c>
      <c r="M96">
        <v>1.7589999999999999</v>
      </c>
      <c r="N96">
        <v>4.2110000000000003</v>
      </c>
      <c r="O96">
        <v>2.452</v>
      </c>
      <c r="Q96">
        <v>0.16800000000000001</v>
      </c>
      <c r="R96">
        <v>1</v>
      </c>
      <c r="S96">
        <v>0</v>
      </c>
      <c r="T96">
        <v>0</v>
      </c>
      <c r="V96">
        <v>0</v>
      </c>
      <c r="Y96" s="1">
        <v>44076</v>
      </c>
      <c r="Z96" s="2">
        <v>0.20486111111111113</v>
      </c>
      <c r="AB96">
        <v>1</v>
      </c>
      <c r="AD96" s="4">
        <f t="shared" si="13"/>
        <v>3.4287404652125386</v>
      </c>
      <c r="AE96" s="4">
        <f t="shared" si="14"/>
        <v>6.7766019451236605</v>
      </c>
      <c r="AF96" s="4">
        <f t="shared" si="15"/>
        <v>3.3478614799111219</v>
      </c>
      <c r="AG96" s="4">
        <f t="shared" si="16"/>
        <v>0.35993838822107149</v>
      </c>
    </row>
    <row r="97" spans="1:58" x14ac:dyDescent="0.35">
      <c r="A97">
        <v>85</v>
      </c>
      <c r="B97">
        <v>27</v>
      </c>
      <c r="C97" t="s">
        <v>108</v>
      </c>
      <c r="D97" t="s">
        <v>27</v>
      </c>
      <c r="G97">
        <v>0.5</v>
      </c>
      <c r="H97">
        <v>0.5</v>
      </c>
      <c r="I97">
        <v>1531</v>
      </c>
      <c r="J97">
        <v>4665</v>
      </c>
      <c r="L97">
        <v>2697</v>
      </c>
      <c r="M97">
        <v>1.589</v>
      </c>
      <c r="N97">
        <v>4.2309999999999999</v>
      </c>
      <c r="O97">
        <v>2.641</v>
      </c>
      <c r="Q97">
        <v>0.16600000000000001</v>
      </c>
      <c r="R97">
        <v>1</v>
      </c>
      <c r="S97">
        <v>0</v>
      </c>
      <c r="T97">
        <v>0</v>
      </c>
      <c r="V97">
        <v>0</v>
      </c>
      <c r="Y97" s="1">
        <v>44076</v>
      </c>
      <c r="Z97" s="2">
        <v>0.21062499999999998</v>
      </c>
      <c r="AB97">
        <v>1</v>
      </c>
      <c r="AD97" s="4">
        <f t="shared" si="13"/>
        <v>2.9887343250478513</v>
      </c>
      <c r="AE97" s="4">
        <f t="shared" si="14"/>
        <v>6.8137408628745195</v>
      </c>
      <c r="AF97" s="4">
        <f t="shared" si="15"/>
        <v>3.8250065378266682</v>
      </c>
      <c r="AG97" s="4">
        <f t="shared" si="16"/>
        <v>0.35728148132396914</v>
      </c>
      <c r="AJ97">
        <f>ABS(100*(AD97-AD98)/(AVERAGE(AD97:AD98)))</f>
        <v>0.13332099738461359</v>
      </c>
      <c r="AO97">
        <f>ABS(100*(AE97-AE98)/(AVERAGE(AE97:AE98)))</f>
        <v>1.2109602771157488</v>
      </c>
      <c r="AT97">
        <f>ABS(100*(AF97-AF98)/(AVERAGE(AF97:AF98)))</f>
        <v>2.0611030356947571</v>
      </c>
      <c r="AY97">
        <f>ABS(100*(AG97-AG98)/(AVERAGE(AG97:AG98)))</f>
        <v>0.8787206698814356</v>
      </c>
      <c r="BC97" s="4">
        <f>AVERAGE(AD97:AD98)</f>
        <v>2.9867433470380567</v>
      </c>
      <c r="BD97" s="4">
        <f>AVERAGE(AE97:AE98)</f>
        <v>6.7727333078579459</v>
      </c>
      <c r="BE97" s="4">
        <f>AVERAGE(AF97:AF98)</f>
        <v>3.7859899608198893</v>
      </c>
      <c r="BF97" s="4">
        <f>AVERAGE(AG97:AG98)</f>
        <v>0.355718594913909</v>
      </c>
    </row>
    <row r="98" spans="1:58" x14ac:dyDescent="0.35">
      <c r="A98">
        <v>86</v>
      </c>
      <c r="B98">
        <v>27</v>
      </c>
      <c r="C98" t="s">
        <v>108</v>
      </c>
      <c r="D98" t="s">
        <v>27</v>
      </c>
      <c r="G98">
        <v>0.5</v>
      </c>
      <c r="H98">
        <v>0.5</v>
      </c>
      <c r="I98">
        <v>1529</v>
      </c>
      <c r="J98">
        <v>4612</v>
      </c>
      <c r="L98">
        <v>2677</v>
      </c>
      <c r="M98">
        <v>1.5880000000000001</v>
      </c>
      <c r="N98">
        <v>4.1859999999999999</v>
      </c>
      <c r="O98">
        <v>2.5979999999999999</v>
      </c>
      <c r="Q98">
        <v>0.16400000000000001</v>
      </c>
      <c r="R98">
        <v>1</v>
      </c>
      <c r="S98">
        <v>0</v>
      </c>
      <c r="T98">
        <v>0</v>
      </c>
      <c r="V98">
        <v>0</v>
      </c>
      <c r="Y98" s="1">
        <v>44076</v>
      </c>
      <c r="Z98" s="2">
        <v>0.21692129629629631</v>
      </c>
      <c r="AB98">
        <v>1</v>
      </c>
      <c r="AD98" s="4">
        <f t="shared" si="13"/>
        <v>2.9847523690282616</v>
      </c>
      <c r="AE98" s="4">
        <f t="shared" si="14"/>
        <v>6.7317257528413723</v>
      </c>
      <c r="AF98" s="4">
        <f t="shared" si="15"/>
        <v>3.7469733838131107</v>
      </c>
      <c r="AG98" s="4">
        <f t="shared" si="16"/>
        <v>0.35415570850384881</v>
      </c>
    </row>
    <row r="99" spans="1:58" x14ac:dyDescent="0.35">
      <c r="A99">
        <v>87</v>
      </c>
      <c r="B99">
        <v>28</v>
      </c>
      <c r="C99" t="s">
        <v>109</v>
      </c>
      <c r="D99" t="s">
        <v>27</v>
      </c>
      <c r="G99">
        <v>0.5</v>
      </c>
      <c r="H99">
        <v>0.5</v>
      </c>
      <c r="I99">
        <v>1796</v>
      </c>
      <c r="J99">
        <v>4925</v>
      </c>
      <c r="L99">
        <v>1400</v>
      </c>
      <c r="M99">
        <v>1.7929999999999999</v>
      </c>
      <c r="N99">
        <v>4.4509999999999996</v>
      </c>
      <c r="O99">
        <v>2.6579999999999999</v>
      </c>
      <c r="Q99">
        <v>0.03</v>
      </c>
      <c r="R99">
        <v>1</v>
      </c>
      <c r="S99">
        <v>0</v>
      </c>
      <c r="T99">
        <v>0</v>
      </c>
      <c r="V99">
        <v>0</v>
      </c>
      <c r="Y99" s="1">
        <v>44076</v>
      </c>
      <c r="Z99" s="2">
        <v>0.22797453703703704</v>
      </c>
      <c r="AB99">
        <v>1</v>
      </c>
      <c r="AD99" s="4">
        <f t="shared" si="13"/>
        <v>3.5163434976435175</v>
      </c>
      <c r="AE99" s="4">
        <f t="shared" si="14"/>
        <v>7.2160791385088272</v>
      </c>
      <c r="AF99" s="4">
        <f t="shared" si="15"/>
        <v>3.6997356408653097</v>
      </c>
      <c r="AG99" s="4">
        <f t="shared" si="16"/>
        <v>0.15457511393916359</v>
      </c>
    </row>
    <row r="100" spans="1:58" x14ac:dyDescent="0.35">
      <c r="A100">
        <v>88</v>
      </c>
      <c r="B100">
        <v>28</v>
      </c>
      <c r="C100" t="s">
        <v>109</v>
      </c>
      <c r="D100" t="s">
        <v>27</v>
      </c>
      <c r="G100">
        <v>0.5</v>
      </c>
      <c r="H100">
        <v>0.5</v>
      </c>
      <c r="I100">
        <v>1884</v>
      </c>
      <c r="J100">
        <v>4911</v>
      </c>
      <c r="L100">
        <v>1433</v>
      </c>
      <c r="M100">
        <v>1.86</v>
      </c>
      <c r="N100">
        <v>4.4390000000000001</v>
      </c>
      <c r="O100">
        <v>2.5779999999999998</v>
      </c>
      <c r="Q100">
        <v>3.4000000000000002E-2</v>
      </c>
      <c r="R100">
        <v>1</v>
      </c>
      <c r="S100">
        <v>0</v>
      </c>
      <c r="T100">
        <v>0</v>
      </c>
      <c r="V100">
        <v>0</v>
      </c>
      <c r="Y100" s="1">
        <v>44076</v>
      </c>
      <c r="Z100" s="2">
        <v>0.23386574074074074</v>
      </c>
      <c r="AB100">
        <v>1</v>
      </c>
      <c r="AD100" s="4">
        <f t="shared" si="13"/>
        <v>3.6915495625054744</v>
      </c>
      <c r="AE100" s="4">
        <f t="shared" si="14"/>
        <v>7.1944147698208258</v>
      </c>
      <c r="AF100" s="4">
        <f t="shared" si="15"/>
        <v>3.5028652073153514</v>
      </c>
      <c r="AG100" s="4">
        <f t="shared" si="16"/>
        <v>0.15973263909236218</v>
      </c>
      <c r="AJ100">
        <f>ABS(100*(AD100-AD101)/(AVERAGE(AD100:AD101)))</f>
        <v>0.59503241228256909</v>
      </c>
      <c r="AO100">
        <f>ABS(100*(AE100-AE101)/(AVERAGE(AE100:AE101)))</f>
        <v>0.51488976785925711</v>
      </c>
      <c r="AT100">
        <f>ABS(100*(AF100-AF101)/(AVERAGE(AF100:AF101)))</f>
        <v>1.6713827938458645</v>
      </c>
      <c r="AY100">
        <f>ABS(100*(AG100-AG101)/(AVERAGE(AG100:AG101)))</f>
        <v>0.19587945276848304</v>
      </c>
      <c r="BC100" s="4">
        <f>AVERAGE(AD100:AD101)</f>
        <v>3.6805991834516023</v>
      </c>
      <c r="BD100" s="4">
        <f>AVERAGE(AE100:AE101)</f>
        <v>7.2129842286962553</v>
      </c>
      <c r="BE100" s="4">
        <f>AVERAGE(AF100:AF101)</f>
        <v>3.532385045244653</v>
      </c>
      <c r="BF100" s="4">
        <f>AVERAGE(AG100:AG101)</f>
        <v>0.15957635045135615</v>
      </c>
    </row>
    <row r="101" spans="1:58" x14ac:dyDescent="0.35">
      <c r="A101">
        <v>89</v>
      </c>
      <c r="B101">
        <v>28</v>
      </c>
      <c r="C101" t="s">
        <v>109</v>
      </c>
      <c r="D101" t="s">
        <v>27</v>
      </c>
      <c r="G101">
        <v>0.5</v>
      </c>
      <c r="H101">
        <v>0.5</v>
      </c>
      <c r="I101">
        <v>1873</v>
      </c>
      <c r="J101">
        <v>4935</v>
      </c>
      <c r="L101">
        <v>1431</v>
      </c>
      <c r="M101">
        <v>1.8520000000000001</v>
      </c>
      <c r="N101">
        <v>4.46</v>
      </c>
      <c r="O101">
        <v>2.6080000000000001</v>
      </c>
      <c r="Q101">
        <v>3.4000000000000002E-2</v>
      </c>
      <c r="R101">
        <v>1</v>
      </c>
      <c r="S101">
        <v>0</v>
      </c>
      <c r="T101">
        <v>0</v>
      </c>
      <c r="V101">
        <v>0</v>
      </c>
      <c r="Y101" s="1">
        <v>44076</v>
      </c>
      <c r="Z101" s="2">
        <v>0.24020833333333333</v>
      </c>
      <c r="AB101">
        <v>1</v>
      </c>
      <c r="AD101" s="4">
        <f t="shared" si="13"/>
        <v>3.6696488043977298</v>
      </c>
      <c r="AE101" s="4">
        <f t="shared" si="14"/>
        <v>7.2315536875716848</v>
      </c>
      <c r="AF101" s="4">
        <f t="shared" si="15"/>
        <v>3.561904883173955</v>
      </c>
      <c r="AG101" s="4">
        <f t="shared" si="16"/>
        <v>0.15942006181035015</v>
      </c>
      <c r="BB101" s="5"/>
    </row>
    <row r="102" spans="1:58" x14ac:dyDescent="0.35">
      <c r="A102">
        <v>90</v>
      </c>
      <c r="B102">
        <v>29</v>
      </c>
      <c r="C102" t="s">
        <v>110</v>
      </c>
      <c r="D102" t="s">
        <v>27</v>
      </c>
      <c r="G102">
        <v>0.5</v>
      </c>
      <c r="H102">
        <v>0.5</v>
      </c>
      <c r="I102">
        <v>2480</v>
      </c>
      <c r="J102">
        <v>5312</v>
      </c>
      <c r="L102">
        <v>1840</v>
      </c>
      <c r="M102">
        <v>2.3170000000000002</v>
      </c>
      <c r="N102">
        <v>4.7789999999999999</v>
      </c>
      <c r="O102">
        <v>2.4609999999999999</v>
      </c>
      <c r="Q102">
        <v>7.5999999999999998E-2</v>
      </c>
      <c r="R102">
        <v>1</v>
      </c>
      <c r="S102">
        <v>0</v>
      </c>
      <c r="T102">
        <v>0</v>
      </c>
      <c r="V102">
        <v>0</v>
      </c>
      <c r="Y102" s="1">
        <v>44076</v>
      </c>
      <c r="Z102" s="2">
        <v>0.25122685185185184</v>
      </c>
      <c r="AB102">
        <v>1</v>
      </c>
      <c r="AD102" s="4">
        <f t="shared" si="13"/>
        <v>4.8781724563432736</v>
      </c>
      <c r="AE102" s="4">
        <f t="shared" si="14"/>
        <v>7.81494418724143</v>
      </c>
      <c r="AF102" s="4">
        <f t="shared" si="15"/>
        <v>2.9367717308981565</v>
      </c>
      <c r="AG102" s="4">
        <f t="shared" si="16"/>
        <v>0.22334211598181158</v>
      </c>
      <c r="BB102" s="5"/>
    </row>
    <row r="103" spans="1:58" x14ac:dyDescent="0.35">
      <c r="A103">
        <v>91</v>
      </c>
      <c r="B103">
        <v>29</v>
      </c>
      <c r="C103" t="s">
        <v>110</v>
      </c>
      <c r="D103" t="s">
        <v>27</v>
      </c>
      <c r="G103">
        <v>0.5</v>
      </c>
      <c r="H103">
        <v>0.5</v>
      </c>
      <c r="I103">
        <v>2730</v>
      </c>
      <c r="J103">
        <v>5271</v>
      </c>
      <c r="L103">
        <v>1824</v>
      </c>
      <c r="M103">
        <v>2.5089999999999999</v>
      </c>
      <c r="N103">
        <v>4.7439999999999998</v>
      </c>
      <c r="O103">
        <v>2.234</v>
      </c>
      <c r="Q103">
        <v>7.4999999999999997E-2</v>
      </c>
      <c r="R103">
        <v>1</v>
      </c>
      <c r="S103">
        <v>0</v>
      </c>
      <c r="T103">
        <v>0</v>
      </c>
      <c r="V103">
        <v>0</v>
      </c>
      <c r="Y103" s="1">
        <v>44076</v>
      </c>
      <c r="Z103" s="2">
        <v>0.25715277777777779</v>
      </c>
      <c r="AB103">
        <v>1</v>
      </c>
      <c r="AD103" s="4">
        <f t="shared" si="13"/>
        <v>5.3759169587920148</v>
      </c>
      <c r="AE103" s="4">
        <f t="shared" si="14"/>
        <v>7.7514985360837114</v>
      </c>
      <c r="AF103" s="4">
        <f t="shared" si="15"/>
        <v>2.3755815772916966</v>
      </c>
      <c r="AG103" s="4">
        <f t="shared" si="16"/>
        <v>0.22084149772571529</v>
      </c>
      <c r="AJ103">
        <f>ABS(100*(AD103-AD104)/(AVERAGE(AD103:AD104)))</f>
        <v>1.793628945507401</v>
      </c>
      <c r="AO103">
        <f>ABS(100*(AE103-AE104)/(AVERAGE(AE103:AE104)))</f>
        <v>0.70116507408790807</v>
      </c>
      <c r="AT103">
        <f>ABS(100*(AF103-AF104)/(AVERAGE(AF103:AF104)))</f>
        <v>1.7279259294152938</v>
      </c>
      <c r="AY103">
        <f>ABS(100*(AG103-AG104)/(AVERAGE(AG103:AG104)))</f>
        <v>2.07359675654252</v>
      </c>
      <c r="BC103" s="4">
        <f>AVERAGE(AD103:AD104)</f>
        <v>5.3281334865569363</v>
      </c>
      <c r="BD103" s="4">
        <f>AVERAGE(AE103:AE104)</f>
        <v>7.7244180752237099</v>
      </c>
      <c r="BE103" s="4">
        <f>AVERAGE(AF103:AF104)</f>
        <v>2.3962845886667745</v>
      </c>
      <c r="BF103" s="4">
        <f>AVERAGE(AG103:AG104)</f>
        <v>0.21857531243112802</v>
      </c>
    </row>
    <row r="104" spans="1:58" x14ac:dyDescent="0.35">
      <c r="A104">
        <v>92</v>
      </c>
      <c r="B104">
        <v>29</v>
      </c>
      <c r="C104" t="s">
        <v>110</v>
      </c>
      <c r="D104" t="s">
        <v>27</v>
      </c>
      <c r="G104">
        <v>0.5</v>
      </c>
      <c r="H104">
        <v>0.5</v>
      </c>
      <c r="I104">
        <v>2682</v>
      </c>
      <c r="J104">
        <v>5236</v>
      </c>
      <c r="L104">
        <v>1795</v>
      </c>
      <c r="M104">
        <v>2.4729999999999999</v>
      </c>
      <c r="N104">
        <v>4.7149999999999999</v>
      </c>
      <c r="O104">
        <v>2.242</v>
      </c>
      <c r="Q104">
        <v>7.1999999999999995E-2</v>
      </c>
      <c r="R104">
        <v>1</v>
      </c>
      <c r="S104">
        <v>0</v>
      </c>
      <c r="T104">
        <v>0</v>
      </c>
      <c r="V104">
        <v>0</v>
      </c>
      <c r="Y104" s="1">
        <v>44076</v>
      </c>
      <c r="Z104" s="2">
        <v>0.26349537037037035</v>
      </c>
      <c r="AB104">
        <v>1</v>
      </c>
      <c r="AD104" s="4">
        <f t="shared" si="13"/>
        <v>5.2803500143218569</v>
      </c>
      <c r="AE104" s="4">
        <f t="shared" si="14"/>
        <v>7.6973376143637093</v>
      </c>
      <c r="AF104" s="4">
        <f t="shared" si="15"/>
        <v>2.4169876000418524</v>
      </c>
      <c r="AG104" s="4">
        <f t="shared" si="16"/>
        <v>0.21630912713654074</v>
      </c>
    </row>
    <row r="105" spans="1:58" x14ac:dyDescent="0.35">
      <c r="A105">
        <v>93</v>
      </c>
      <c r="B105">
        <v>30</v>
      </c>
      <c r="C105" t="s">
        <v>111</v>
      </c>
      <c r="D105" t="s">
        <v>27</v>
      </c>
      <c r="G105">
        <v>0.5</v>
      </c>
      <c r="H105">
        <v>0.5</v>
      </c>
      <c r="I105">
        <v>1948</v>
      </c>
      <c r="J105">
        <v>2844</v>
      </c>
      <c r="L105">
        <v>675</v>
      </c>
      <c r="M105">
        <v>1.91</v>
      </c>
      <c r="N105">
        <v>2.6880000000000002</v>
      </c>
      <c r="O105">
        <v>0.77800000000000002</v>
      </c>
      <c r="Q105">
        <v>0</v>
      </c>
      <c r="R105">
        <v>1</v>
      </c>
      <c r="S105">
        <v>0</v>
      </c>
      <c r="T105">
        <v>0</v>
      </c>
      <c r="V105">
        <v>0</v>
      </c>
      <c r="Y105" s="1">
        <v>44076</v>
      </c>
      <c r="Z105" s="2">
        <v>0.27434027777777775</v>
      </c>
      <c r="AB105">
        <v>1</v>
      </c>
      <c r="AD105" s="4">
        <f t="shared" si="13"/>
        <v>3.8189721551323523</v>
      </c>
      <c r="AE105" s="4">
        <f t="shared" si="14"/>
        <v>3.9958254785280873</v>
      </c>
      <c r="AF105" s="4">
        <f t="shared" si="15"/>
        <v>0.17685332339573501</v>
      </c>
      <c r="AG105" s="4">
        <f t="shared" si="16"/>
        <v>4.12658492098004E-2</v>
      </c>
    </row>
    <row r="106" spans="1:58" x14ac:dyDescent="0.35">
      <c r="A106">
        <v>94</v>
      </c>
      <c r="B106">
        <v>30</v>
      </c>
      <c r="C106" t="s">
        <v>111</v>
      </c>
      <c r="D106" t="s">
        <v>27</v>
      </c>
      <c r="G106">
        <v>0.5</v>
      </c>
      <c r="H106">
        <v>0.5</v>
      </c>
      <c r="I106">
        <v>1722</v>
      </c>
      <c r="J106">
        <v>2822</v>
      </c>
      <c r="L106">
        <v>676</v>
      </c>
      <c r="M106">
        <v>1.736</v>
      </c>
      <c r="N106">
        <v>2.669</v>
      </c>
      <c r="O106">
        <v>0.93400000000000005</v>
      </c>
      <c r="Q106">
        <v>0</v>
      </c>
      <c r="R106">
        <v>1</v>
      </c>
      <c r="S106">
        <v>0</v>
      </c>
      <c r="T106">
        <v>0</v>
      </c>
      <c r="V106">
        <v>0</v>
      </c>
      <c r="Y106" s="1">
        <v>44076</v>
      </c>
      <c r="Z106" s="2">
        <v>0.28004629629629629</v>
      </c>
      <c r="AB106">
        <v>1</v>
      </c>
      <c r="AD106" s="4">
        <f t="shared" si="13"/>
        <v>3.36901112491869</v>
      </c>
      <c r="AE106" s="4">
        <f t="shared" si="14"/>
        <v>3.9617814705897998</v>
      </c>
      <c r="AF106" s="4">
        <f t="shared" si="15"/>
        <v>0.59277034567110976</v>
      </c>
      <c r="AG106" s="4">
        <f t="shared" si="16"/>
        <v>4.1422137850806423E-2</v>
      </c>
      <c r="AJ106">
        <f>ABS(100*(AD106-AD107)/(AVERAGE(AD106:AD107)))</f>
        <v>0.53328947173146435</v>
      </c>
      <c r="AO106">
        <f>ABS(100*(AE106-AE107)/(AVERAGE(AE106:AE107)))</f>
        <v>0.27304373358355666</v>
      </c>
      <c r="AT106">
        <f>ABS(100*(AF106-AF107)/(AVERAGE(AF106:AF107)))</f>
        <v>4.7354333325996372</v>
      </c>
      <c r="AY106">
        <f>ABS(100*(AG106-AG107)/(AVERAGE(AG106:AG107)))</f>
        <v>2.6067255036563317</v>
      </c>
      <c r="BC106" s="4">
        <f>AVERAGE(AD106:AD107)</f>
        <v>3.3600517238746126</v>
      </c>
      <c r="BD106" s="4">
        <f>AVERAGE(AE106:AE107)</f>
        <v>3.9671975627618004</v>
      </c>
      <c r="BE106" s="4">
        <f>AVERAGE(AF106:AF107)</f>
        <v>0.60714583888718754</v>
      </c>
      <c r="BF106" s="4">
        <f>AVERAGE(AG106:AG107)</f>
        <v>4.1969148094327488E-2</v>
      </c>
    </row>
    <row r="107" spans="1:58" x14ac:dyDescent="0.35">
      <c r="A107">
        <v>95</v>
      </c>
      <c r="B107">
        <v>30</v>
      </c>
      <c r="C107" t="s">
        <v>111</v>
      </c>
      <c r="D107" t="s">
        <v>27</v>
      </c>
      <c r="G107">
        <v>0.5</v>
      </c>
      <c r="H107">
        <v>0.5</v>
      </c>
      <c r="I107">
        <v>1713</v>
      </c>
      <c r="J107">
        <v>2829</v>
      </c>
      <c r="L107">
        <v>683</v>
      </c>
      <c r="M107">
        <v>1.7290000000000001</v>
      </c>
      <c r="N107">
        <v>2.6749999999999998</v>
      </c>
      <c r="O107">
        <v>0.94599999999999995</v>
      </c>
      <c r="Q107">
        <v>0</v>
      </c>
      <c r="R107">
        <v>1</v>
      </c>
      <c r="S107">
        <v>0</v>
      </c>
      <c r="T107">
        <v>0</v>
      </c>
      <c r="V107">
        <v>0</v>
      </c>
      <c r="Y107" s="1">
        <v>44076</v>
      </c>
      <c r="Z107" s="2">
        <v>0.28621527777777778</v>
      </c>
      <c r="AB107">
        <v>1</v>
      </c>
      <c r="AD107" s="4">
        <f t="shared" si="13"/>
        <v>3.3510923228305352</v>
      </c>
      <c r="AE107" s="4">
        <f t="shared" si="14"/>
        <v>3.9726136549338005</v>
      </c>
      <c r="AF107" s="4">
        <f t="shared" si="15"/>
        <v>0.62152133210326532</v>
      </c>
      <c r="AG107" s="4">
        <f t="shared" si="16"/>
        <v>4.2516158337848553E-2</v>
      </c>
    </row>
    <row r="108" spans="1:58" x14ac:dyDescent="0.35">
      <c r="A108">
        <v>96</v>
      </c>
      <c r="B108">
        <v>31</v>
      </c>
      <c r="C108" t="s">
        <v>100</v>
      </c>
      <c r="D108" t="s">
        <v>27</v>
      </c>
      <c r="G108">
        <v>0.5</v>
      </c>
      <c r="H108">
        <v>0.5</v>
      </c>
      <c r="I108">
        <v>3167</v>
      </c>
      <c r="J108">
        <v>8473</v>
      </c>
      <c r="L108">
        <v>3147</v>
      </c>
      <c r="M108">
        <v>2.8439999999999999</v>
      </c>
      <c r="N108">
        <v>7.4560000000000004</v>
      </c>
      <c r="O108">
        <v>4.6120000000000001</v>
      </c>
      <c r="Q108">
        <v>0.21299999999999999</v>
      </c>
      <c r="R108">
        <v>1</v>
      </c>
      <c r="S108">
        <v>0</v>
      </c>
      <c r="T108">
        <v>0</v>
      </c>
      <c r="V108">
        <v>0</v>
      </c>
      <c r="Y108" s="1">
        <v>44076</v>
      </c>
      <c r="Z108" s="2">
        <v>0.29747685185185185</v>
      </c>
      <c r="AB108">
        <v>1</v>
      </c>
      <c r="AD108" s="4">
        <f t="shared" si="13"/>
        <v>6.2459743490724149</v>
      </c>
      <c r="AE108" s="4">
        <f t="shared" si="14"/>
        <v>12.706449146010826</v>
      </c>
      <c r="AF108" s="4">
        <f t="shared" si="15"/>
        <v>6.4604747969384109</v>
      </c>
      <c r="AG108" s="4">
        <f t="shared" si="16"/>
        <v>0.42761136977667724</v>
      </c>
    </row>
    <row r="109" spans="1:58" x14ac:dyDescent="0.35">
      <c r="A109">
        <v>97</v>
      </c>
      <c r="B109">
        <v>31</v>
      </c>
      <c r="C109" t="s">
        <v>100</v>
      </c>
      <c r="D109" t="s">
        <v>27</v>
      </c>
      <c r="G109">
        <v>0.5</v>
      </c>
      <c r="H109">
        <v>0.5</v>
      </c>
      <c r="I109">
        <v>3793</v>
      </c>
      <c r="J109">
        <v>8589</v>
      </c>
      <c r="L109">
        <v>3180</v>
      </c>
      <c r="M109">
        <v>3.3239999999999998</v>
      </c>
      <c r="N109">
        <v>7.5549999999999997</v>
      </c>
      <c r="O109">
        <v>4.2309999999999999</v>
      </c>
      <c r="Q109">
        <v>0.217</v>
      </c>
      <c r="R109">
        <v>1</v>
      </c>
      <c r="S109">
        <v>0</v>
      </c>
      <c r="T109">
        <v>0</v>
      </c>
      <c r="V109">
        <v>0</v>
      </c>
      <c r="Y109" s="1">
        <v>44076</v>
      </c>
      <c r="Z109" s="2">
        <v>0.30358796296296298</v>
      </c>
      <c r="AB109">
        <v>1</v>
      </c>
      <c r="AD109" s="4">
        <f t="shared" si="13"/>
        <v>7.4923265832040631</v>
      </c>
      <c r="AE109" s="4">
        <f t="shared" si="14"/>
        <v>12.88595391513998</v>
      </c>
      <c r="AF109" s="4">
        <f t="shared" si="15"/>
        <v>5.3936273319359174</v>
      </c>
      <c r="AG109" s="4">
        <f t="shared" si="16"/>
        <v>0.43276889492987597</v>
      </c>
      <c r="AJ109">
        <f>ABS(100*(AD109-AD110)/(AVERAGE(AD109:AD110)))</f>
        <v>1.2837180609424903</v>
      </c>
      <c r="AL109">
        <f>100*((AVERAGE(AD109:AD110)*50)-(AVERAGE(AD91:AD92)*50))/(1000*0.15)</f>
        <v>127.42259262687776</v>
      </c>
      <c r="AO109">
        <f>ABS(100*(AE109-AE110)/(AVERAGE(AE109:AE110)))</f>
        <v>0.371582703547921</v>
      </c>
      <c r="AQ109">
        <f>100*((AVERAGE(AE109:AE110)*50)-(AVERAGE(AE91:AE92)*50))/(2000*0.15)</f>
        <v>112.07442158774873</v>
      </c>
      <c r="AT109">
        <f>ABS(100*(AF109-AF110)/(AVERAGE(AF109:AF110)))</f>
        <v>2.6263062591602555</v>
      </c>
      <c r="AV109">
        <f>100*((AVERAGE(AF109:AF110)*50)-(AVERAGE(AF91:AF92)*50))/(1000*0.15)</f>
        <v>96.726250548619674</v>
      </c>
      <c r="AY109">
        <f>ABS(100*(AG109-AG110)/(AVERAGE(AG109:AG110)))</f>
        <v>1.5409225278237459</v>
      </c>
      <c r="BA109">
        <f>100*((AVERAGE(AG109:AG110)*50)-(AVERAGE(AG91:AG92)*50))/(100*0.15)</f>
        <v>102.18672311110157</v>
      </c>
      <c r="BC109" s="4">
        <f>AVERAGE(AD109:AD110)</f>
        <v>7.4445431109689837</v>
      </c>
      <c r="BD109" s="4">
        <f>AVERAGE(AE109:AE110)</f>
        <v>12.90993946618741</v>
      </c>
      <c r="BE109" s="4">
        <f>AVERAGE(AF109:AF110)</f>
        <v>5.4653963552184264</v>
      </c>
      <c r="BF109" s="4">
        <f>AVERAGE(AG109:AG110)</f>
        <v>0.43612910071150535</v>
      </c>
    </row>
    <row r="110" spans="1:58" x14ac:dyDescent="0.35">
      <c r="A110">
        <v>98</v>
      </c>
      <c r="B110">
        <v>31</v>
      </c>
      <c r="C110" t="s">
        <v>100</v>
      </c>
      <c r="D110" t="s">
        <v>27</v>
      </c>
      <c r="G110">
        <v>0.5</v>
      </c>
      <c r="H110">
        <v>0.5</v>
      </c>
      <c r="I110">
        <v>3745</v>
      </c>
      <c r="J110">
        <v>8620</v>
      </c>
      <c r="L110">
        <v>3223</v>
      </c>
      <c r="M110">
        <v>3.2879999999999998</v>
      </c>
      <c r="N110">
        <v>7.5810000000000004</v>
      </c>
      <c r="O110">
        <v>4.2930000000000001</v>
      </c>
      <c r="Q110">
        <v>0.221</v>
      </c>
      <c r="R110">
        <v>1</v>
      </c>
      <c r="S110">
        <v>0</v>
      </c>
      <c r="T110">
        <v>0</v>
      </c>
      <c r="V110">
        <v>0</v>
      </c>
      <c r="Y110" s="1">
        <v>44076</v>
      </c>
      <c r="Z110" s="2">
        <v>0.31016203703703704</v>
      </c>
      <c r="AB110">
        <v>1</v>
      </c>
      <c r="AD110" s="4">
        <f t="shared" si="13"/>
        <v>7.3967596387339043</v>
      </c>
      <c r="AE110" s="4">
        <f t="shared" si="14"/>
        <v>12.93392501723484</v>
      </c>
      <c r="AF110" s="4">
        <f t="shared" si="15"/>
        <v>5.5371653785009354</v>
      </c>
      <c r="AG110" s="4">
        <f t="shared" si="16"/>
        <v>0.43948930649313467</v>
      </c>
    </row>
    <row r="111" spans="1:58" x14ac:dyDescent="0.35">
      <c r="A111">
        <v>99</v>
      </c>
      <c r="B111">
        <v>32</v>
      </c>
      <c r="C111" t="s">
        <v>101</v>
      </c>
      <c r="D111" t="s">
        <v>27</v>
      </c>
      <c r="G111">
        <v>0.5</v>
      </c>
      <c r="H111">
        <v>0.5</v>
      </c>
      <c r="I111">
        <v>2329</v>
      </c>
      <c r="J111">
        <v>2882</v>
      </c>
      <c r="L111">
        <v>705</v>
      </c>
      <c r="M111">
        <v>2.2010000000000001</v>
      </c>
      <c r="N111">
        <v>2.72</v>
      </c>
      <c r="O111">
        <v>0.51900000000000002</v>
      </c>
      <c r="Q111">
        <v>0</v>
      </c>
      <c r="R111">
        <v>1</v>
      </c>
      <c r="S111">
        <v>0</v>
      </c>
      <c r="T111">
        <v>0</v>
      </c>
      <c r="V111">
        <v>0</v>
      </c>
      <c r="Y111" s="1">
        <v>44076</v>
      </c>
      <c r="Z111" s="2">
        <v>0.32111111111111112</v>
      </c>
      <c r="AB111">
        <v>1</v>
      </c>
      <c r="AD111" s="4">
        <f t="shared" si="13"/>
        <v>4.5775347768642334</v>
      </c>
      <c r="AE111" s="4">
        <f t="shared" si="14"/>
        <v>4.0546287649669477</v>
      </c>
      <c r="AF111" s="4">
        <f t="shared" si="15"/>
        <v>-0.52290601189728569</v>
      </c>
      <c r="AG111" s="4">
        <f t="shared" si="16"/>
        <v>4.5954508439980939E-2</v>
      </c>
    </row>
    <row r="112" spans="1:58" x14ac:dyDescent="0.35">
      <c r="A112">
        <v>100</v>
      </c>
      <c r="B112">
        <v>32</v>
      </c>
      <c r="C112" t="s">
        <v>101</v>
      </c>
      <c r="D112" t="s">
        <v>27</v>
      </c>
      <c r="G112">
        <v>0.5</v>
      </c>
      <c r="H112">
        <v>0.5</v>
      </c>
      <c r="I112">
        <v>1711</v>
      </c>
      <c r="J112">
        <v>2917</v>
      </c>
      <c r="L112">
        <v>688</v>
      </c>
      <c r="M112">
        <v>1.7270000000000001</v>
      </c>
      <c r="N112">
        <v>2.75</v>
      </c>
      <c r="O112">
        <v>1.0229999999999999</v>
      </c>
      <c r="Q112">
        <v>0</v>
      </c>
      <c r="R112">
        <v>1</v>
      </c>
      <c r="S112">
        <v>0</v>
      </c>
      <c r="T112">
        <v>0</v>
      </c>
      <c r="V112">
        <v>0</v>
      </c>
      <c r="Y112" s="1">
        <v>44076</v>
      </c>
      <c r="Z112" s="2">
        <v>0.32681712962962961</v>
      </c>
      <c r="AB112">
        <v>1</v>
      </c>
      <c r="AD112" s="4">
        <f t="shared" si="13"/>
        <v>3.3471103668109454</v>
      </c>
      <c r="AE112" s="4">
        <f t="shared" si="14"/>
        <v>4.1087896866869498</v>
      </c>
      <c r="AF112" s="4">
        <f t="shared" si="15"/>
        <v>0.76167931987600435</v>
      </c>
      <c r="AG112" s="4">
        <f t="shared" si="16"/>
        <v>4.3297601542878636E-2</v>
      </c>
      <c r="AJ112">
        <f>ABS(100*(AD112-AD113)/(AVERAGE(AD112:AD113)))</f>
        <v>0.8962507363795551</v>
      </c>
      <c r="AK112">
        <f>ABS(100*((AVERAGE(AD112:AD113)-AVERAGE(AD106:AD107))/(AVERAGE(AD106:AD107,AD112:AD113))))</f>
        <v>0.83301659252672922</v>
      </c>
      <c r="AO112">
        <f>ABS(100*(AE112-AE113)/(AVERAGE(AE112:AE113)))</f>
        <v>1.6326890964874934</v>
      </c>
      <c r="AP112">
        <f>ABS(100*((AVERAGE(AE112:AE113)-AVERAGE(AE106:AE107))/(AVERAGE(AE106:AE107,AE112:AE113))))</f>
        <v>2.69366294643994</v>
      </c>
      <c r="AT112">
        <f>ABS(100*(AF112-AF113)/(AVERAGE(AF112:AF113)))</f>
        <v>4.9339229704244127</v>
      </c>
      <c r="AU112">
        <f>ABS(100*((AVERAGE(AF112:AF113)-AVERAGE(AF106:AF107))/(AVERAGE(AF106:AF107,AF112:AF113))))</f>
        <v>20.169837112213433</v>
      </c>
      <c r="AY112">
        <f>ABS(100*(AG112-AG113)/(AVERAGE(AG112:AG113)))</f>
        <v>10.644925140577447</v>
      </c>
      <c r="AZ112">
        <f>ABS(100*((AVERAGE(AG112:AG113)-AVERAGE(AG106:AG107))/(AVERAGE(AG106:AG107,AG112:AG113))))</f>
        <v>2.0693328997653784</v>
      </c>
      <c r="BC112" s="4">
        <f>AVERAGE(AD112:AD113)</f>
        <v>3.3321780317374827</v>
      </c>
      <c r="BD112" s="4">
        <f>AVERAGE(AE112:AE113)</f>
        <v>4.0755194062018054</v>
      </c>
      <c r="BE112" s="4">
        <f>AVERAGE(AF112:AF113)</f>
        <v>0.74334137446432247</v>
      </c>
      <c r="BF112" s="4">
        <f>AVERAGE(AG112:AG113)</f>
        <v>4.1109560568794383E-2</v>
      </c>
    </row>
    <row r="113" spans="1:58" x14ac:dyDescent="0.35">
      <c r="A113">
        <v>101</v>
      </c>
      <c r="B113">
        <v>32</v>
      </c>
      <c r="C113" t="s">
        <v>101</v>
      </c>
      <c r="D113" t="s">
        <v>27</v>
      </c>
      <c r="G113">
        <v>0.5</v>
      </c>
      <c r="H113">
        <v>0.5</v>
      </c>
      <c r="I113">
        <v>1696</v>
      </c>
      <c r="J113">
        <v>2874</v>
      </c>
      <c r="L113">
        <v>660</v>
      </c>
      <c r="M113">
        <v>1.716</v>
      </c>
      <c r="N113">
        <v>2.7130000000000001</v>
      </c>
      <c r="O113">
        <v>0.997</v>
      </c>
      <c r="Q113">
        <v>0</v>
      </c>
      <c r="R113">
        <v>1</v>
      </c>
      <c r="S113">
        <v>0</v>
      </c>
      <c r="T113">
        <v>0</v>
      </c>
      <c r="V113">
        <v>0</v>
      </c>
      <c r="Y113" s="1">
        <v>44076</v>
      </c>
      <c r="Z113" s="2">
        <v>0.332974537037037</v>
      </c>
      <c r="AB113">
        <v>1</v>
      </c>
      <c r="AD113" s="4">
        <f t="shared" si="13"/>
        <v>3.3172456966640205</v>
      </c>
      <c r="AE113" s="4">
        <f t="shared" si="14"/>
        <v>4.0422491257166611</v>
      </c>
      <c r="AF113" s="4">
        <f t="shared" si="15"/>
        <v>0.72500342905264059</v>
      </c>
      <c r="AG113" s="4">
        <f t="shared" si="16"/>
        <v>3.892151959471013E-2</v>
      </c>
    </row>
    <row r="114" spans="1:58" x14ac:dyDescent="0.35">
      <c r="A114">
        <v>102</v>
      </c>
      <c r="B114">
        <v>2</v>
      </c>
      <c r="D114" t="s">
        <v>29</v>
      </c>
      <c r="Y114" s="1">
        <v>44076</v>
      </c>
      <c r="Z114" s="2">
        <v>0.33710648148148148</v>
      </c>
      <c r="AB114">
        <v>1</v>
      </c>
      <c r="AD114" s="4" t="e">
        <f t="shared" si="13"/>
        <v>#DIV/0!</v>
      </c>
      <c r="AE114" s="4" t="e">
        <f t="shared" si="14"/>
        <v>#DIV/0!</v>
      </c>
      <c r="AF114" s="4" t="e">
        <f t="shared" si="15"/>
        <v>#DIV/0!</v>
      </c>
      <c r="AG114" s="4" t="e">
        <f t="shared" si="16"/>
        <v>#DIV/0!</v>
      </c>
    </row>
    <row r="115" spans="1:58" x14ac:dyDescent="0.35">
      <c r="A115">
        <v>103</v>
      </c>
      <c r="B115">
        <v>3</v>
      </c>
      <c r="C115" t="s">
        <v>30</v>
      </c>
      <c r="D115" t="s">
        <v>27</v>
      </c>
      <c r="G115">
        <v>0.5</v>
      </c>
      <c r="H115">
        <v>0.5</v>
      </c>
      <c r="I115">
        <v>168</v>
      </c>
      <c r="J115">
        <v>114</v>
      </c>
      <c r="L115">
        <v>61</v>
      </c>
      <c r="M115">
        <v>0.54400000000000004</v>
      </c>
      <c r="N115">
        <v>0.375</v>
      </c>
      <c r="O115">
        <v>0</v>
      </c>
      <c r="Q115">
        <v>0</v>
      </c>
      <c r="R115">
        <v>1</v>
      </c>
      <c r="S115">
        <v>0</v>
      </c>
      <c r="T115">
        <v>0</v>
      </c>
      <c r="V115">
        <v>0</v>
      </c>
      <c r="Y115" s="1">
        <v>44076</v>
      </c>
      <c r="Z115" s="2">
        <v>0.3474652777777778</v>
      </c>
      <c r="AB115">
        <v>1</v>
      </c>
      <c r="AD115" s="4">
        <f t="shared" si="13"/>
        <v>0.27503129769731388</v>
      </c>
      <c r="AE115" s="4">
        <f t="shared" si="14"/>
        <v>-0.22872641563213286</v>
      </c>
      <c r="AF115" s="4">
        <f t="shared" si="15"/>
        <v>-0.50375771332944674</v>
      </c>
      <c r="AG115" s="4">
        <f t="shared" si="16"/>
        <v>-5.4695376367894753E-2</v>
      </c>
    </row>
    <row r="116" spans="1:58" x14ac:dyDescent="0.35">
      <c r="A116">
        <v>104</v>
      </c>
      <c r="B116">
        <v>3</v>
      </c>
      <c r="C116" t="s">
        <v>30</v>
      </c>
      <c r="D116" t="s">
        <v>27</v>
      </c>
      <c r="G116">
        <v>0.5</v>
      </c>
      <c r="H116">
        <v>0.5</v>
      </c>
      <c r="I116">
        <v>21</v>
      </c>
      <c r="J116">
        <v>124</v>
      </c>
      <c r="L116">
        <v>57</v>
      </c>
      <c r="M116">
        <v>0.43099999999999999</v>
      </c>
      <c r="N116">
        <v>0.38300000000000001</v>
      </c>
      <c r="O116">
        <v>0</v>
      </c>
      <c r="Q116">
        <v>0</v>
      </c>
      <c r="R116">
        <v>1</v>
      </c>
      <c r="S116">
        <v>0</v>
      </c>
      <c r="T116">
        <v>0</v>
      </c>
      <c r="V116">
        <v>0</v>
      </c>
      <c r="Y116" s="1">
        <v>44076</v>
      </c>
      <c r="Z116" s="2">
        <v>0.3525578703703704</v>
      </c>
      <c r="AB116">
        <v>1</v>
      </c>
      <c r="AD116" s="4">
        <f t="shared" si="13"/>
        <v>-1.7642469742546001E-2</v>
      </c>
      <c r="AE116" s="4">
        <f t="shared" si="14"/>
        <v>-0.21325186656927492</v>
      </c>
      <c r="AF116" s="4">
        <f t="shared" si="15"/>
        <v>-0.19560939682672893</v>
      </c>
      <c r="AG116" s="4">
        <f t="shared" si="16"/>
        <v>-5.5320530931918827E-2</v>
      </c>
      <c r="AJ116">
        <f>ABS(100*(AD116-AD117)/(AVERAGE(AD116:AD117)))</f>
        <v>1756.2465632901931</v>
      </c>
      <c r="AO116">
        <f>ABS(100*(AE116-AE117)/(AVERAGE(AE116:AE117)))</f>
        <v>22.5358453851536</v>
      </c>
      <c r="AT116">
        <f>ABS(100*(AF116-AF117)/(AVERAGE(AF116:AF117)))</f>
        <v>38.738920953919468</v>
      </c>
      <c r="AY116">
        <f>ABS(100*(AG116-AG117)/(AVERAGE(AG116:AG117)))</f>
        <v>6.821955069349956</v>
      </c>
      <c r="BC116" s="4">
        <f>AVERAGE(AD116:AD117)</f>
        <v>2.2673103554036525E-3</v>
      </c>
      <c r="BD116" s="4">
        <f>AVERAGE(AE116:AE117)</f>
        <v>-0.24033232742927632</v>
      </c>
      <c r="BE116" s="4">
        <f>AVERAGE(AF116:AF117)</f>
        <v>-0.24259963778467997</v>
      </c>
      <c r="BF116" s="4">
        <f>AVERAGE(AG116:AG117)</f>
        <v>-5.7274138944494055E-2</v>
      </c>
    </row>
    <row r="117" spans="1:58" x14ac:dyDescent="0.35">
      <c r="A117">
        <v>105</v>
      </c>
      <c r="B117">
        <v>3</v>
      </c>
      <c r="C117" t="s">
        <v>30</v>
      </c>
      <c r="D117" t="s">
        <v>27</v>
      </c>
      <c r="G117">
        <v>0.5</v>
      </c>
      <c r="H117">
        <v>0.5</v>
      </c>
      <c r="I117">
        <v>41</v>
      </c>
      <c r="J117">
        <v>89</v>
      </c>
      <c r="L117">
        <v>32</v>
      </c>
      <c r="M117">
        <v>0.44600000000000001</v>
      </c>
      <c r="N117">
        <v>0.35399999999999998</v>
      </c>
      <c r="O117">
        <v>0</v>
      </c>
      <c r="Q117">
        <v>0</v>
      </c>
      <c r="R117">
        <v>1</v>
      </c>
      <c r="S117">
        <v>0</v>
      </c>
      <c r="T117">
        <v>0</v>
      </c>
      <c r="V117">
        <v>0</v>
      </c>
      <c r="Y117" s="1">
        <v>44076</v>
      </c>
      <c r="Z117" s="2">
        <v>0.35811342592592593</v>
      </c>
      <c r="AB117">
        <v>1</v>
      </c>
      <c r="AD117" s="4">
        <f t="shared" si="13"/>
        <v>2.2177090453353306E-2</v>
      </c>
      <c r="AE117" s="4">
        <f t="shared" si="14"/>
        <v>-0.26741278828927773</v>
      </c>
      <c r="AF117" s="4">
        <f t="shared" si="15"/>
        <v>-0.28958987874263104</v>
      </c>
      <c r="AG117" s="4">
        <f t="shared" si="16"/>
        <v>-5.9227746957069276E-2</v>
      </c>
    </row>
    <row r="118" spans="1:58" x14ac:dyDescent="0.35">
      <c r="A118">
        <v>106</v>
      </c>
      <c r="B118">
        <v>1</v>
      </c>
      <c r="C118" t="s">
        <v>31</v>
      </c>
      <c r="D118" t="s">
        <v>27</v>
      </c>
      <c r="G118">
        <v>0.5</v>
      </c>
      <c r="H118">
        <v>0.5</v>
      </c>
      <c r="I118">
        <v>3589</v>
      </c>
      <c r="J118">
        <v>7248</v>
      </c>
      <c r="L118">
        <v>15654</v>
      </c>
      <c r="M118">
        <v>3.1680000000000001</v>
      </c>
      <c r="N118">
        <v>6.4189999999999996</v>
      </c>
      <c r="O118">
        <v>3.2509999999999999</v>
      </c>
      <c r="Q118">
        <v>1.5209999999999999</v>
      </c>
      <c r="R118">
        <v>1</v>
      </c>
      <c r="S118">
        <v>0</v>
      </c>
      <c r="T118">
        <v>0</v>
      </c>
      <c r="V118">
        <v>0</v>
      </c>
      <c r="Y118" s="1">
        <v>44076</v>
      </c>
      <c r="Z118" s="2">
        <v>0.36868055555555551</v>
      </c>
      <c r="AB118">
        <v>1</v>
      </c>
      <c r="AD118" s="4">
        <f t="shared" si="13"/>
        <v>7.0861670692058905</v>
      </c>
      <c r="AE118" s="4">
        <f t="shared" si="14"/>
        <v>10.810816885810727</v>
      </c>
      <c r="AF118" s="4">
        <f t="shared" si="15"/>
        <v>3.7246498166048365</v>
      </c>
      <c r="AG118" s="4">
        <f t="shared" si="16"/>
        <v>2.3823134028389465</v>
      </c>
      <c r="BC118" s="4"/>
      <c r="BD118" s="4"/>
      <c r="BE118" s="4"/>
      <c r="BF118" s="4"/>
    </row>
    <row r="119" spans="1:58" x14ac:dyDescent="0.35">
      <c r="A119">
        <v>107</v>
      </c>
      <c r="B119">
        <v>1</v>
      </c>
      <c r="C119" t="s">
        <v>31</v>
      </c>
      <c r="D119" t="s">
        <v>27</v>
      </c>
      <c r="G119">
        <v>0.5</v>
      </c>
      <c r="H119">
        <v>0.5</v>
      </c>
      <c r="I119">
        <v>4990</v>
      </c>
      <c r="J119">
        <v>7279</v>
      </c>
      <c r="L119">
        <v>15796</v>
      </c>
      <c r="M119">
        <v>4.2430000000000003</v>
      </c>
      <c r="N119">
        <v>6.4450000000000003</v>
      </c>
      <c r="O119">
        <v>2.202</v>
      </c>
      <c r="Q119">
        <v>1.536</v>
      </c>
      <c r="R119">
        <v>1</v>
      </c>
      <c r="S119">
        <v>0</v>
      </c>
      <c r="T119">
        <v>0</v>
      </c>
      <c r="V119">
        <v>0</v>
      </c>
      <c r="Y119" s="1">
        <v>44076</v>
      </c>
      <c r="Z119" s="2">
        <v>0.37471064814814814</v>
      </c>
      <c r="AB119">
        <v>1</v>
      </c>
      <c r="AD119" s="4">
        <f t="shared" si="13"/>
        <v>9.8755272609286369</v>
      </c>
      <c r="AE119" s="4">
        <f t="shared" si="14"/>
        <v>10.85878798790559</v>
      </c>
      <c r="AF119" s="4">
        <f t="shared" si="15"/>
        <v>0.98326072697695288</v>
      </c>
      <c r="AG119" s="4">
        <f t="shared" si="16"/>
        <v>2.4045063898618011</v>
      </c>
      <c r="AJ119">
        <f>ABS(100*(AD119-AD120)/(AVERAGE(AD119:AD120)))</f>
        <v>1.5849989868730434</v>
      </c>
      <c r="AO119">
        <f>ABS(100*(AE119-AE120)/(AVERAGE(AE119:AE120)))</f>
        <v>0.18508784611033266</v>
      </c>
      <c r="AT119">
        <f>ABS(100*(AF119-AF120)/(AVERAGE(AF119:AF120)))</f>
        <v>16.378949595032356</v>
      </c>
      <c r="AY119">
        <f>ABS(100*(AG119-AG120)/(AVERAGE(AG119:AG120)))</f>
        <v>0.20821084492437666</v>
      </c>
      <c r="BC119" s="4">
        <f>AVERAGE(AD119:AD120)</f>
        <v>9.7978791185466321</v>
      </c>
      <c r="BD119" s="4">
        <f>AVERAGE(AE119:AE120)</f>
        <v>10.868846444796446</v>
      </c>
      <c r="BE119" s="4">
        <f>AVERAGE(AF119:AF120)</f>
        <v>1.0709673262498143</v>
      </c>
      <c r="BF119" s="4">
        <f>AVERAGE(AG119:AG120)</f>
        <v>2.4020057716057046</v>
      </c>
    </row>
    <row r="120" spans="1:58" x14ac:dyDescent="0.35">
      <c r="A120">
        <v>108</v>
      </c>
      <c r="B120">
        <v>1</v>
      </c>
      <c r="C120" t="s">
        <v>31</v>
      </c>
      <c r="D120" t="s">
        <v>27</v>
      </c>
      <c r="G120">
        <v>0.5</v>
      </c>
      <c r="H120">
        <v>0.5</v>
      </c>
      <c r="I120">
        <v>4912</v>
      </c>
      <c r="J120">
        <v>7292</v>
      </c>
      <c r="L120">
        <v>15764</v>
      </c>
      <c r="M120">
        <v>4.1829999999999998</v>
      </c>
      <c r="N120">
        <v>6.4569999999999999</v>
      </c>
      <c r="O120">
        <v>2.274</v>
      </c>
      <c r="Q120">
        <v>1.5329999999999999</v>
      </c>
      <c r="R120">
        <v>1</v>
      </c>
      <c r="S120">
        <v>0</v>
      </c>
      <c r="T120">
        <v>0</v>
      </c>
      <c r="V120">
        <v>0</v>
      </c>
      <c r="Y120" s="1">
        <v>44076</v>
      </c>
      <c r="Z120" s="2">
        <v>0.38112268518518522</v>
      </c>
      <c r="AB120">
        <v>1</v>
      </c>
      <c r="AD120" s="4">
        <f t="shared" si="13"/>
        <v>9.7202309761646273</v>
      </c>
      <c r="AE120" s="4">
        <f t="shared" si="14"/>
        <v>10.878904901687303</v>
      </c>
      <c r="AF120" s="4">
        <f t="shared" si="15"/>
        <v>1.1586739255226757</v>
      </c>
      <c r="AG120" s="4">
        <f t="shared" si="16"/>
        <v>2.3995051533496086</v>
      </c>
    </row>
    <row r="121" spans="1:58" x14ac:dyDescent="0.35">
      <c r="A121">
        <v>109</v>
      </c>
      <c r="B121">
        <v>4</v>
      </c>
      <c r="C121" t="s">
        <v>66</v>
      </c>
      <c r="D121" t="s">
        <v>27</v>
      </c>
      <c r="G121">
        <v>0.5</v>
      </c>
      <c r="H121">
        <v>0.5</v>
      </c>
      <c r="I121">
        <v>3313</v>
      </c>
      <c r="J121">
        <v>5507</v>
      </c>
      <c r="L121">
        <v>2481</v>
      </c>
      <c r="M121">
        <v>2.9569999999999999</v>
      </c>
      <c r="N121">
        <v>4.944</v>
      </c>
      <c r="O121">
        <v>1.988</v>
      </c>
      <c r="Q121">
        <v>0.14299999999999999</v>
      </c>
      <c r="R121">
        <v>1</v>
      </c>
      <c r="S121">
        <v>0</v>
      </c>
      <c r="T121">
        <v>0</v>
      </c>
      <c r="V121">
        <v>0</v>
      </c>
      <c r="Y121" s="1">
        <v>44076</v>
      </c>
      <c r="Z121" s="2">
        <v>0.39256944444444447</v>
      </c>
      <c r="AB121">
        <v>1</v>
      </c>
      <c r="AD121" s="4">
        <f t="shared" si="13"/>
        <v>6.5366571385024796</v>
      </c>
      <c r="AE121" s="4">
        <f t="shared" si="14"/>
        <v>8.1166978939671601</v>
      </c>
      <c r="AF121" s="4">
        <f t="shared" si="15"/>
        <v>1.5800407554646805</v>
      </c>
      <c r="AG121" s="4">
        <f t="shared" si="16"/>
        <v>0.32352313486666917</v>
      </c>
      <c r="BC121" s="4"/>
      <c r="BD121" s="4"/>
      <c r="BE121" s="4"/>
      <c r="BF121" s="4"/>
    </row>
    <row r="122" spans="1:58" x14ac:dyDescent="0.35">
      <c r="A122">
        <v>110</v>
      </c>
      <c r="B122">
        <v>4</v>
      </c>
      <c r="C122" t="s">
        <v>66</v>
      </c>
      <c r="D122" t="s">
        <v>27</v>
      </c>
      <c r="G122">
        <v>0.5</v>
      </c>
      <c r="H122">
        <v>0.5</v>
      </c>
      <c r="I122">
        <v>2669</v>
      </c>
      <c r="J122">
        <v>5558</v>
      </c>
      <c r="L122">
        <v>2475</v>
      </c>
      <c r="M122">
        <v>2.4620000000000002</v>
      </c>
      <c r="N122">
        <v>4.9870000000000001</v>
      </c>
      <c r="O122">
        <v>2.5249999999999999</v>
      </c>
      <c r="Q122">
        <v>0.14299999999999999</v>
      </c>
      <c r="R122">
        <v>1</v>
      </c>
      <c r="S122">
        <v>0</v>
      </c>
      <c r="T122">
        <v>0</v>
      </c>
      <c r="V122">
        <v>0</v>
      </c>
      <c r="Y122" s="1">
        <v>44076</v>
      </c>
      <c r="Z122" s="2">
        <v>0.39849537037037036</v>
      </c>
      <c r="AB122">
        <v>1</v>
      </c>
      <c r="AD122" s="4">
        <f t="shared" si="13"/>
        <v>5.2544673001945217</v>
      </c>
      <c r="AE122" s="4">
        <f t="shared" si="14"/>
        <v>8.1956180941877363</v>
      </c>
      <c r="AF122" s="4">
        <f t="shared" si="15"/>
        <v>2.9411507939932147</v>
      </c>
      <c r="AG122" s="4">
        <f t="shared" si="16"/>
        <v>0.3225854030206331</v>
      </c>
      <c r="AI122">
        <f>ABS(100*(AVERAGE(AD122:AD123)-3)/3)</f>
        <v>75.646654508932798</v>
      </c>
      <c r="AJ122">
        <f>ABS(100*(AD122-AD123)/(AVERAGE(AD122:AD123)))</f>
        <v>0.56675659874118811</v>
      </c>
      <c r="AN122">
        <f>ABS(100*(AVERAGE(AE122:AE123)-6)/6)</f>
        <v>36.477575785157484</v>
      </c>
      <c r="AO122">
        <f>ABS(100*(AE122-AE123)/(AVERAGE(AE122:AE123)))</f>
        <v>0.17007793009769806</v>
      </c>
      <c r="AS122">
        <f>ABS(100*(AVERAGE(AF122:AF123)-3)/3)</f>
        <v>2.6915029386178477</v>
      </c>
      <c r="AT122">
        <f>ABS(100*(AF122-AF123)/(AVERAGE(AF122:AF123)))</f>
        <v>1.5001007320692099</v>
      </c>
      <c r="AX122">
        <f>ABS(100*(AVERAGE(AG122:AG123)-0.3)/0.33)</f>
        <v>5.5179760825650268</v>
      </c>
      <c r="AY122">
        <f>ABS(100*(AG122-AG123)/(AVERAGE(AG122:AG123)))</f>
        <v>2.7504423399162286</v>
      </c>
      <c r="BC122" s="4">
        <f>AVERAGE(AD122:AD123)</f>
        <v>5.2693996352679839</v>
      </c>
      <c r="BD122" s="4">
        <f>AVERAGE(AE122:AE123)</f>
        <v>8.188654547109449</v>
      </c>
      <c r="BE122" s="4">
        <f>AVERAGE(AF122:AF123)</f>
        <v>2.9192549118414646</v>
      </c>
      <c r="BF122" s="4">
        <f>AVERAGE(AG122:AG123)</f>
        <v>0.31820932107246458</v>
      </c>
    </row>
    <row r="123" spans="1:58" x14ac:dyDescent="0.35">
      <c r="A123">
        <v>111</v>
      </c>
      <c r="B123">
        <v>4</v>
      </c>
      <c r="C123" t="s">
        <v>66</v>
      </c>
      <c r="D123" t="s">
        <v>27</v>
      </c>
      <c r="G123">
        <v>0.5</v>
      </c>
      <c r="H123">
        <v>0.5</v>
      </c>
      <c r="I123">
        <v>2684</v>
      </c>
      <c r="J123">
        <v>5549</v>
      </c>
      <c r="L123">
        <v>2419</v>
      </c>
      <c r="M123">
        <v>2.4740000000000002</v>
      </c>
      <c r="N123">
        <v>4.9790000000000001</v>
      </c>
      <c r="O123">
        <v>2.5049999999999999</v>
      </c>
      <c r="Q123">
        <v>0.13700000000000001</v>
      </c>
      <c r="R123">
        <v>1</v>
      </c>
      <c r="S123">
        <v>0</v>
      </c>
      <c r="T123">
        <v>0</v>
      </c>
      <c r="V123">
        <v>0</v>
      </c>
      <c r="Y123" s="1">
        <v>44076</v>
      </c>
      <c r="Z123" s="2">
        <v>0.40484953703703702</v>
      </c>
      <c r="AB123">
        <v>1</v>
      </c>
      <c r="AD123" s="4">
        <f t="shared" si="13"/>
        <v>5.2843319703414471</v>
      </c>
      <c r="AE123" s="4">
        <f t="shared" si="14"/>
        <v>8.1816910000311616</v>
      </c>
      <c r="AF123" s="4">
        <f t="shared" si="15"/>
        <v>2.8973590296897145</v>
      </c>
      <c r="AG123" s="4">
        <f t="shared" si="16"/>
        <v>0.31383323912429606</v>
      </c>
    </row>
    <row r="124" spans="1:58" x14ac:dyDescent="0.35">
      <c r="A124">
        <v>112</v>
      </c>
      <c r="B124">
        <v>2</v>
      </c>
      <c r="D124" t="s">
        <v>29</v>
      </c>
      <c r="Y124" s="1">
        <v>44076</v>
      </c>
      <c r="Z124" s="2">
        <v>0.40898148148148145</v>
      </c>
      <c r="AB124">
        <v>1</v>
      </c>
      <c r="AD124" s="4" t="e">
        <f t="shared" ref="AD124:AD127" si="17">((I124*$E$9)+$E$10)*1000/G124</f>
        <v>#DIV/0!</v>
      </c>
      <c r="AE124" s="4" t="e">
        <f t="shared" ref="AE124:AE127" si="18">((J124*$G$9)+$G$10)*1000/H124</f>
        <v>#DIV/0!</v>
      </c>
      <c r="AF124" s="4" t="e">
        <f t="shared" ref="AF124:AF127" si="19">AE124-AD124</f>
        <v>#DIV/0!</v>
      </c>
      <c r="AG124" s="4" t="e">
        <f t="shared" ref="AG124:AG127" si="20">((L124*$I$9)+$I$10)*1000/H124</f>
        <v>#DIV/0!</v>
      </c>
    </row>
    <row r="125" spans="1:58" x14ac:dyDescent="0.35">
      <c r="A125">
        <v>113</v>
      </c>
      <c r="B125">
        <v>5</v>
      </c>
      <c r="C125" t="s">
        <v>112</v>
      </c>
      <c r="D125" t="s">
        <v>27</v>
      </c>
      <c r="G125">
        <v>0.5</v>
      </c>
      <c r="H125">
        <v>0.5</v>
      </c>
      <c r="I125">
        <v>1668</v>
      </c>
      <c r="J125">
        <v>4688</v>
      </c>
      <c r="L125">
        <v>1358</v>
      </c>
      <c r="M125">
        <v>1.6950000000000001</v>
      </c>
      <c r="N125">
        <v>4.25</v>
      </c>
      <c r="O125">
        <v>2.5550000000000002</v>
      </c>
      <c r="Q125">
        <v>2.5999999999999999E-2</v>
      </c>
      <c r="R125">
        <v>1</v>
      </c>
      <c r="S125">
        <v>0</v>
      </c>
      <c r="T125">
        <v>0</v>
      </c>
      <c r="V125">
        <v>0</v>
      </c>
      <c r="Y125" s="1">
        <v>44076</v>
      </c>
      <c r="Z125" s="2">
        <v>0.41987268518518522</v>
      </c>
      <c r="AB125">
        <v>1</v>
      </c>
      <c r="AD125" s="4">
        <f t="shared" si="17"/>
        <v>3.2614983123897621</v>
      </c>
      <c r="AE125" s="4">
        <f t="shared" si="18"/>
        <v>6.8493323257190939</v>
      </c>
      <c r="AF125" s="4">
        <f t="shared" si="19"/>
        <v>3.5878340133293318</v>
      </c>
      <c r="AG125" s="4">
        <f t="shared" si="20"/>
        <v>0.14801099101691081</v>
      </c>
    </row>
    <row r="126" spans="1:58" x14ac:dyDescent="0.35">
      <c r="A126">
        <v>114</v>
      </c>
      <c r="B126">
        <v>5</v>
      </c>
      <c r="C126" t="s">
        <v>112</v>
      </c>
      <c r="D126" t="s">
        <v>27</v>
      </c>
      <c r="G126">
        <v>0.5</v>
      </c>
      <c r="H126">
        <v>0.5</v>
      </c>
      <c r="I126">
        <v>2064</v>
      </c>
      <c r="J126">
        <v>4640</v>
      </c>
      <c r="L126">
        <v>1345</v>
      </c>
      <c r="M126">
        <v>1.998</v>
      </c>
      <c r="N126">
        <v>4.2089999999999996</v>
      </c>
      <c r="O126">
        <v>2.2109999999999999</v>
      </c>
      <c r="Q126">
        <v>2.5000000000000001E-2</v>
      </c>
      <c r="R126">
        <v>1</v>
      </c>
      <c r="S126">
        <v>0</v>
      </c>
      <c r="T126">
        <v>0</v>
      </c>
      <c r="V126">
        <v>0</v>
      </c>
      <c r="Y126" s="1">
        <v>44076</v>
      </c>
      <c r="Z126" s="2">
        <v>0.42579861111111111</v>
      </c>
      <c r="AB126">
        <v>1</v>
      </c>
      <c r="AD126" s="4">
        <f t="shared" si="17"/>
        <v>4.0499256042685676</v>
      </c>
      <c r="AE126" s="4">
        <f t="shared" si="18"/>
        <v>6.775054490217375</v>
      </c>
      <c r="AF126" s="4">
        <f t="shared" si="19"/>
        <v>2.7251288859488074</v>
      </c>
      <c r="AG126" s="4">
        <f t="shared" si="20"/>
        <v>0.14597923868383256</v>
      </c>
      <c r="AJ126">
        <f>ABS(100*(AD126-AD127)/(AVERAGE(AD126:AD127)))</f>
        <v>3.3355267366171222</v>
      </c>
      <c r="AO126">
        <f>ABS(100*(AE126-AE127)/(AVERAGE(AE126:AE127)))</f>
        <v>0.90946464320775278</v>
      </c>
      <c r="AT126">
        <f>ABS(100*(AF126-AF127)/(AVERAGE(AF126:AF127)))</f>
        <v>2.8086473378735506</v>
      </c>
      <c r="AY126">
        <f>ABS(100*(AG126-AG127)/(AVERAGE(AG126:AG127)))</f>
        <v>3.9299759583979683</v>
      </c>
      <c r="BC126" s="4">
        <f>AVERAGE(AD126:AD127)</f>
        <v>4.1186143456064936</v>
      </c>
      <c r="BD126" s="4">
        <f>AVERAGE(AE126:AE127)</f>
        <v>6.8060035883430903</v>
      </c>
      <c r="BE126" s="4">
        <f>AVERAGE(AF126:AF127)</f>
        <v>2.6873892427365966</v>
      </c>
      <c r="BF126" s="4">
        <f>AVERAGE(AG126:AG127)</f>
        <v>0.14316604314572423</v>
      </c>
    </row>
    <row r="127" spans="1:58" x14ac:dyDescent="0.35">
      <c r="A127">
        <v>115</v>
      </c>
      <c r="B127">
        <v>5</v>
      </c>
      <c r="C127" t="s">
        <v>112</v>
      </c>
      <c r="D127" t="s">
        <v>27</v>
      </c>
      <c r="G127">
        <v>0.5</v>
      </c>
      <c r="H127">
        <v>0.5</v>
      </c>
      <c r="I127">
        <v>2133</v>
      </c>
      <c r="J127">
        <v>4680</v>
      </c>
      <c r="L127">
        <v>1309</v>
      </c>
      <c r="M127">
        <v>2.052</v>
      </c>
      <c r="N127">
        <v>4.2439999999999998</v>
      </c>
      <c r="O127">
        <v>2.1920000000000002</v>
      </c>
      <c r="Q127">
        <v>2.1000000000000001E-2</v>
      </c>
      <c r="R127">
        <v>1</v>
      </c>
      <c r="S127">
        <v>0</v>
      </c>
      <c r="T127">
        <v>0</v>
      </c>
      <c r="V127">
        <v>0</v>
      </c>
      <c r="Y127" s="1">
        <v>44076</v>
      </c>
      <c r="Z127" s="2">
        <v>0.43210648148148145</v>
      </c>
      <c r="AB127">
        <v>1</v>
      </c>
      <c r="AD127" s="4">
        <f t="shared" si="17"/>
        <v>4.1873030869444205</v>
      </c>
      <c r="AE127" s="4">
        <f t="shared" si="18"/>
        <v>6.8369526864688064</v>
      </c>
      <c r="AF127" s="4">
        <f t="shared" si="19"/>
        <v>2.6496495995243858</v>
      </c>
      <c r="AG127" s="4">
        <f t="shared" si="20"/>
        <v>0.14035284760761593</v>
      </c>
    </row>
    <row r="128" spans="1:58" x14ac:dyDescent="0.35">
      <c r="A128">
        <v>116</v>
      </c>
      <c r="B128">
        <v>7</v>
      </c>
      <c r="R128">
        <v>1</v>
      </c>
    </row>
  </sheetData>
  <conditionalFormatting sqref="AR25:AR26 AW21:AW26 AJ25:AK26 AT25:AU26 AY21:AZ26 AO25:AP26 AR31:AR53 AW31:AW53 AJ41:AK49 AT41:AU49 AY41:AZ49 AO41:AP49">
    <cfRule type="cellIs" dxfId="1691" priority="389" operator="greaterThan">
      <formula>20</formula>
    </cfRule>
  </conditionalFormatting>
  <conditionalFormatting sqref="AL25:AM26 BA21:BA26 AV25:AV26 AQ25:AQ26 AL31:AM49 BA31:BA49 AV31:AV49 AQ31:AQ49">
    <cfRule type="cellIs" dxfId="1690" priority="388" operator="between">
      <formula>80</formula>
      <formula>120</formula>
    </cfRule>
  </conditionalFormatting>
  <conditionalFormatting sqref="AJ28">
    <cfRule type="cellIs" dxfId="1689" priority="387" operator="greaterThan">
      <formula>20</formula>
    </cfRule>
  </conditionalFormatting>
  <conditionalFormatting sqref="AO28">
    <cfRule type="cellIs" dxfId="1688" priority="386" operator="greaterThan">
      <formula>20</formula>
    </cfRule>
  </conditionalFormatting>
  <conditionalFormatting sqref="AT28">
    <cfRule type="cellIs" dxfId="1687" priority="385" operator="greaterThan">
      <formula>20</formula>
    </cfRule>
  </conditionalFormatting>
  <conditionalFormatting sqref="AY28">
    <cfRule type="cellIs" dxfId="1686" priority="384" operator="greaterThan">
      <formula>20</formula>
    </cfRule>
  </conditionalFormatting>
  <conditionalFormatting sqref="AR30 AW30 AJ30:AK30 AT30:AU30 AY30:AZ30">
    <cfRule type="cellIs" dxfId="1685" priority="383" operator="greaterThan">
      <formula>20</formula>
    </cfRule>
  </conditionalFormatting>
  <conditionalFormatting sqref="AL30:AM30 BA30 AV30">
    <cfRule type="cellIs" dxfId="1684" priority="382" operator="between">
      <formula>80</formula>
      <formula>120</formula>
    </cfRule>
  </conditionalFormatting>
  <conditionalFormatting sqref="AO30:AP30">
    <cfRule type="cellIs" dxfId="1683" priority="381" operator="greaterThan">
      <formula>20</formula>
    </cfRule>
  </conditionalFormatting>
  <conditionalFormatting sqref="AQ30">
    <cfRule type="cellIs" dxfId="1682" priority="380" operator="between">
      <formula>80</formula>
      <formula>120</formula>
    </cfRule>
  </conditionalFormatting>
  <conditionalFormatting sqref="AK31 AU31 AZ31 AW55:AW56 AR55:AR56 AW114 AK53 AK114 AT50:AU52 AU55:AU56 AR114:AU114 AY50:AZ52 AZ55:AZ56 AY114:AZ114 AJ32:AK40 AK41 AK43:AK44 AK46:AK47 AJ50:AK52 AK49 AT32:AU40 AU41 AU43:AU44 AU53 AY32:AZ40 AZ41 AZ43:AZ44 AZ53">
    <cfRule type="cellIs" dxfId="1681" priority="379" operator="greaterThan">
      <formula>20</formula>
    </cfRule>
  </conditionalFormatting>
  <conditionalFormatting sqref="AV55:AV56 BA55:BA56 AL114:AM114 AV114 BA114 AL50:AM53 AV50:AV53 BA50:BA53">
    <cfRule type="cellIs" dxfId="1680" priority="378" operator="between">
      <formula>80</formula>
      <formula>120</formula>
    </cfRule>
  </conditionalFormatting>
  <conditionalFormatting sqref="AL114:AM114 AV114 BA114">
    <cfRule type="cellIs" dxfId="1679" priority="368" operator="between">
      <formula>80</formula>
      <formula>120</formula>
    </cfRule>
  </conditionalFormatting>
  <conditionalFormatting sqref="AK114 AR114:AU114 AW114 AY114:AZ114">
    <cfRule type="cellIs" dxfId="1678" priority="377" operator="greaterThan">
      <formula>20</formula>
    </cfRule>
  </conditionalFormatting>
  <conditionalFormatting sqref="AL114:AM114 AV114 BA114">
    <cfRule type="cellIs" dxfId="1677" priority="376" operator="between">
      <formula>80</formula>
      <formula>120</formula>
    </cfRule>
  </conditionalFormatting>
  <conditionalFormatting sqref="AL114:AM114 AV114 BA114">
    <cfRule type="cellIs" dxfId="1676" priority="366" operator="between">
      <formula>80</formula>
      <formula>120</formula>
    </cfRule>
  </conditionalFormatting>
  <conditionalFormatting sqref="AK114 AR114:AU114 AW114 AY114:AZ114">
    <cfRule type="cellIs" dxfId="1675" priority="375" operator="greaterThan">
      <formula>20</formula>
    </cfRule>
  </conditionalFormatting>
  <conditionalFormatting sqref="AL114:AM114 AV114 BA114">
    <cfRule type="cellIs" dxfId="1674" priority="374" operator="between">
      <formula>80</formula>
      <formula>120</formula>
    </cfRule>
  </conditionalFormatting>
  <conditionalFormatting sqref="AN114:AP114">
    <cfRule type="cellIs" dxfId="1673" priority="314" operator="greaterThan">
      <formula>20</formula>
    </cfRule>
  </conditionalFormatting>
  <conditionalFormatting sqref="AQ114">
    <cfRule type="cellIs" dxfId="1672" priority="313" operator="between">
      <formula>80</formula>
      <formula>120</formula>
    </cfRule>
  </conditionalFormatting>
  <conditionalFormatting sqref="AL114:AM114 AV114 BA114">
    <cfRule type="cellIs" dxfId="1671" priority="362" operator="between">
      <formula>80</formula>
      <formula>120</formula>
    </cfRule>
  </conditionalFormatting>
  <conditionalFormatting sqref="AK114 AR114:AU114 AW114 AY114:AZ114">
    <cfRule type="cellIs" dxfId="1670" priority="373" operator="greaterThan">
      <formula>20</formula>
    </cfRule>
  </conditionalFormatting>
  <conditionalFormatting sqref="AL114:AM114 AV114 BA114">
    <cfRule type="cellIs" dxfId="1669" priority="372" operator="between">
      <formula>80</formula>
      <formula>120</formula>
    </cfRule>
  </conditionalFormatting>
  <conditionalFormatting sqref="AK114 AR114:AU114 AW114 AY114:AZ114">
    <cfRule type="cellIs" dxfId="1668" priority="371" operator="greaterThan">
      <formula>20</formula>
    </cfRule>
  </conditionalFormatting>
  <conditionalFormatting sqref="AL114:AM114 AV114 BA114">
    <cfRule type="cellIs" dxfId="1667" priority="370" operator="between">
      <formula>80</formula>
      <formula>120</formula>
    </cfRule>
  </conditionalFormatting>
  <conditionalFormatting sqref="AJ59:AK61 AR59:AR61 AW59:AW61 AT59:AU61 AY59:AZ61">
    <cfRule type="cellIs" dxfId="1666" priority="351" operator="greaterThan">
      <formula>20</formula>
    </cfRule>
  </conditionalFormatting>
  <conditionalFormatting sqref="AL59:AM61 BA59:BA61 AV59:AV61">
    <cfRule type="cellIs" dxfId="1665" priority="350" operator="between">
      <formula>80</formula>
      <formula>120</formula>
    </cfRule>
  </conditionalFormatting>
  <conditionalFormatting sqref="AL53:AM55 AV53:AV55">
    <cfRule type="cellIs" dxfId="1664" priority="348" operator="between">
      <formula>80</formula>
      <formula>120</formula>
    </cfRule>
  </conditionalFormatting>
  <conditionalFormatting sqref="AK114 AR114:AU114 AW114 AY114:AZ114">
    <cfRule type="cellIs" dxfId="1663" priority="369" operator="greaterThan">
      <formula>20</formula>
    </cfRule>
  </conditionalFormatting>
  <conditionalFormatting sqref="AN114:AP114">
    <cfRule type="cellIs" dxfId="1662" priority="308" operator="greaterThan">
      <formula>20</formula>
    </cfRule>
  </conditionalFormatting>
  <conditionalFormatting sqref="AQ114">
    <cfRule type="cellIs" dxfId="1661" priority="307" operator="between">
      <formula>80</formula>
      <formula>120</formula>
    </cfRule>
  </conditionalFormatting>
  <conditionalFormatting sqref="AL61:AM61">
    <cfRule type="cellIs" dxfId="1660" priority="338" operator="between">
      <formula>80</formula>
      <formula>120</formula>
    </cfRule>
  </conditionalFormatting>
  <conditionalFormatting sqref="AN114:AP114">
    <cfRule type="cellIs" dxfId="1659" priority="306" operator="greaterThan">
      <formula>20</formula>
    </cfRule>
  </conditionalFormatting>
  <conditionalFormatting sqref="AQ114">
    <cfRule type="cellIs" dxfId="1658" priority="305" operator="between">
      <formula>80</formula>
      <formula>120</formula>
    </cfRule>
  </conditionalFormatting>
  <conditionalFormatting sqref="AK114 AR114:AU114 AW114 AY114:AZ114">
    <cfRule type="cellIs" dxfId="1657" priority="367" operator="greaterThan">
      <formula>20</formula>
    </cfRule>
  </conditionalFormatting>
  <conditionalFormatting sqref="AK114 AR114:AU114 AW114 AY114:AZ114">
    <cfRule type="cellIs" dxfId="1656" priority="365" operator="greaterThan">
      <formula>20</formula>
    </cfRule>
  </conditionalFormatting>
  <conditionalFormatting sqref="AL114:AM114 AV114 BA114">
    <cfRule type="cellIs" dxfId="1655" priority="364" operator="between">
      <formula>80</formula>
      <formula>120</formula>
    </cfRule>
  </conditionalFormatting>
  <conditionalFormatting sqref="AU76 AT77:AU77">
    <cfRule type="cellIs" dxfId="1654" priority="330" operator="greaterThan">
      <formula>20</formula>
    </cfRule>
  </conditionalFormatting>
  <conditionalFormatting sqref="AV76:AV77">
    <cfRule type="cellIs" dxfId="1653" priority="329" operator="between">
      <formula>80</formula>
      <formula>120</formula>
    </cfRule>
  </conditionalFormatting>
  <conditionalFormatting sqref="AK114 AR114:AU114 AW114 AY114:AZ114">
    <cfRule type="cellIs" dxfId="1652" priority="363" operator="greaterThan">
      <formula>20</formula>
    </cfRule>
  </conditionalFormatting>
  <conditionalFormatting sqref="AQ46">
    <cfRule type="cellIs" dxfId="1651" priority="292" operator="between">
      <formula>80</formula>
      <formula>120</formula>
    </cfRule>
  </conditionalFormatting>
  <conditionalFormatting sqref="BA53:BA55">
    <cfRule type="cellIs" dxfId="1650" priority="361" operator="between">
      <formula>80</formula>
      <formula>120</formula>
    </cfRule>
  </conditionalFormatting>
  <conditionalFormatting sqref="AK52">
    <cfRule type="cellIs" dxfId="1649" priority="360" operator="greaterThan">
      <formula>20</formula>
    </cfRule>
  </conditionalFormatting>
  <conditionalFormatting sqref="AL52:AM52">
    <cfRule type="cellIs" dxfId="1648" priority="359" operator="between">
      <formula>80</formula>
      <formula>120</formula>
    </cfRule>
  </conditionalFormatting>
  <conditionalFormatting sqref="AK55">
    <cfRule type="cellIs" dxfId="1647" priority="358" operator="greaterThan">
      <formula>20</formula>
    </cfRule>
  </conditionalFormatting>
  <conditionalFormatting sqref="AL55:AM55">
    <cfRule type="cellIs" dxfId="1646" priority="357" operator="between">
      <formula>80</formula>
      <formula>120</formula>
    </cfRule>
  </conditionalFormatting>
  <conditionalFormatting sqref="AW49">
    <cfRule type="cellIs" dxfId="1645" priority="356" operator="greaterThan">
      <formula>20</formula>
    </cfRule>
  </conditionalFormatting>
  <conditionalFormatting sqref="AK61 AU61 AZ61 AW58:AW59 AR58:AR59 AK58:AK59 AR61:AR63 AW61:AW63 AU58:AU59 AZ58:AZ59 AT62:AU63 AY62:AZ63 AJ62:AK63 AJ65:AK68 AY65:AZ68 AT65:AU68 AW65:AW68 AR65:AR68 AR76 AW76:AW77 AT76:AU76 AY76:AZ76 AJ76:AK76 AR70:AR71 AW70:AW71 AT70:AU71 AY70:AZ71 AJ70:AK71 AJ73:AK74 AY73:AZ74 AT73:AU74 AW73:AW74 AR73:AR74">
    <cfRule type="cellIs" dxfId="1644" priority="355" operator="greaterThan">
      <formula>20</formula>
    </cfRule>
  </conditionalFormatting>
  <conditionalFormatting sqref="AV58:AV59 BA58:BA59 AL58:AM59 AL62:AM63 AV62:AV63 BA65:BA68 AV65:AV68 AL65:AM68 AL76:AM76 AV76 BA76 AL70:AM71 AV70:AV71 BA70:BA71 BA73:BA74 AV73:AV74 AL73:AM74">
    <cfRule type="cellIs" dxfId="1643" priority="354" operator="between">
      <formula>80</formula>
      <formula>120</formula>
    </cfRule>
  </conditionalFormatting>
  <conditionalFormatting sqref="AW56:AW58 AR56:AR58 AJ56:AK58 AT56:AU58 AY56:AZ58">
    <cfRule type="cellIs" dxfId="1642" priority="353" operator="greaterThan">
      <formula>20</formula>
    </cfRule>
  </conditionalFormatting>
  <conditionalFormatting sqref="AV56:AV58 BA56:BA58 AL56:AM58">
    <cfRule type="cellIs" dxfId="1641" priority="352" operator="between">
      <formula>80</formula>
      <formula>120</formula>
    </cfRule>
  </conditionalFormatting>
  <conditionalFormatting sqref="AJ53:AK55 AR53:AR55 AW53:AW55 AT53:AU55 AY53:AZ55">
    <cfRule type="cellIs" dxfId="1640" priority="349" operator="greaterThan">
      <formula>20</formula>
    </cfRule>
  </conditionalFormatting>
  <conditionalFormatting sqref="AJ61 AJ58 AJ55 AJ52 AJ49 AJ46 AJ43 AJ40 AJ37 AJ34 AJ31">
    <cfRule type="cellIs" dxfId="1639" priority="282" operator="greaterThan">
      <formula>20</formula>
    </cfRule>
  </conditionalFormatting>
  <conditionalFormatting sqref="AJ76 AJ73 AJ70">
    <cfRule type="cellIs" dxfId="1638" priority="281" operator="greaterThan">
      <formula>20</formula>
    </cfRule>
  </conditionalFormatting>
  <conditionalFormatting sqref="AU46">
    <cfRule type="cellIs" dxfId="1637" priority="347" operator="greaterThan">
      <formula>20</formula>
    </cfRule>
  </conditionalFormatting>
  <conditionalFormatting sqref="AZ46">
    <cfRule type="cellIs" dxfId="1636" priority="346" operator="greaterThan">
      <formula>20</formula>
    </cfRule>
  </conditionalFormatting>
  <conditionalFormatting sqref="AL46:AM46">
    <cfRule type="cellIs" dxfId="1635" priority="345" operator="between">
      <formula>80</formula>
      <formula>120</formula>
    </cfRule>
  </conditionalFormatting>
  <conditionalFormatting sqref="AV46">
    <cfRule type="cellIs" dxfId="1634" priority="344" operator="between">
      <formula>80</formula>
      <formula>120</formula>
    </cfRule>
  </conditionalFormatting>
  <conditionalFormatting sqref="AV46">
    <cfRule type="cellIs" dxfId="1633" priority="343" operator="between">
      <formula>80</formula>
      <formula>120</formula>
    </cfRule>
  </conditionalFormatting>
  <conditionalFormatting sqref="BA46">
    <cfRule type="cellIs" dxfId="1632" priority="342" operator="between">
      <formula>80</formula>
      <formula>120</formula>
    </cfRule>
  </conditionalFormatting>
  <conditionalFormatting sqref="BA46">
    <cfRule type="cellIs" dxfId="1631" priority="341" operator="between">
      <formula>80</formula>
      <formula>120</formula>
    </cfRule>
  </conditionalFormatting>
  <conditionalFormatting sqref="AU49">
    <cfRule type="cellIs" dxfId="1630" priority="340" operator="greaterThan">
      <formula>20</formula>
    </cfRule>
  </conditionalFormatting>
  <conditionalFormatting sqref="AZ49">
    <cfRule type="cellIs" dxfId="1629" priority="339" operator="greaterThan">
      <formula>20</formula>
    </cfRule>
  </conditionalFormatting>
  <conditionalFormatting sqref="AJ114">
    <cfRule type="cellIs" dxfId="1628" priority="337" operator="greaterThan">
      <formula>20</formula>
    </cfRule>
  </conditionalFormatting>
  <conditionalFormatting sqref="AK76 AR76:AR77 AJ77:AK77">
    <cfRule type="cellIs" dxfId="1627" priority="336" operator="greaterThan">
      <formula>20</formula>
    </cfRule>
  </conditionalFormatting>
  <conditionalFormatting sqref="AL76:AM77">
    <cfRule type="cellIs" dxfId="1626" priority="335" operator="between">
      <formula>80</formula>
      <formula>120</formula>
    </cfRule>
  </conditionalFormatting>
  <conditionalFormatting sqref="AY76 AY73 AY70 AY61 AY58 AY55 AY52 AY49 AY46 AY43 AY40 AY37 AY34 AY31">
    <cfRule type="cellIs" dxfId="1625" priority="277" operator="greaterThan">
      <formula>20</formula>
    </cfRule>
  </conditionalFormatting>
  <conditionalFormatting sqref="AL20:AM24 AV20:AV24">
    <cfRule type="cellIs" dxfId="1624" priority="275" operator="between">
      <formula>80</formula>
      <formula>120</formula>
    </cfRule>
  </conditionalFormatting>
  <conditionalFormatting sqref="AJ29">
    <cfRule type="cellIs" dxfId="1623" priority="272" operator="greaterThan">
      <formula>20</formula>
    </cfRule>
  </conditionalFormatting>
  <conditionalFormatting sqref="AV61">
    <cfRule type="cellIs" dxfId="1622" priority="334" operator="between">
      <formula>80</formula>
      <formula>120</formula>
    </cfRule>
  </conditionalFormatting>
  <conditionalFormatting sqref="AV61">
    <cfRule type="cellIs" dxfId="1621" priority="333" operator="between">
      <formula>80</formula>
      <formula>120</formula>
    </cfRule>
  </conditionalFormatting>
  <conditionalFormatting sqref="AT67">
    <cfRule type="cellIs" dxfId="1620" priority="332" operator="greaterThan">
      <formula>20</formula>
    </cfRule>
  </conditionalFormatting>
  <conditionalFormatting sqref="AT67">
    <cfRule type="cellIs" dxfId="1619" priority="331" operator="greaterThan">
      <formula>20</formula>
    </cfRule>
  </conditionalFormatting>
  <conditionalFormatting sqref="AY67">
    <cfRule type="cellIs" dxfId="1618" priority="328" operator="greaterThan">
      <formula>20</formula>
    </cfRule>
  </conditionalFormatting>
  <conditionalFormatting sqref="AY67">
    <cfRule type="cellIs" dxfId="1617" priority="327" operator="greaterThan">
      <formula>20</formula>
    </cfRule>
  </conditionalFormatting>
  <conditionalFormatting sqref="BA62:BA63">
    <cfRule type="cellIs" dxfId="1616" priority="326" operator="between">
      <formula>80</formula>
      <formula>120</formula>
    </cfRule>
  </conditionalFormatting>
  <conditionalFormatting sqref="BA62:BA63">
    <cfRule type="cellIs" dxfId="1615" priority="325" operator="between">
      <formula>80</formula>
      <formula>120</formula>
    </cfRule>
  </conditionalFormatting>
  <conditionalFormatting sqref="BA61">
    <cfRule type="cellIs" dxfId="1614" priority="324" operator="between">
      <formula>80</formula>
      <formula>120</formula>
    </cfRule>
  </conditionalFormatting>
  <conditionalFormatting sqref="BA61">
    <cfRule type="cellIs" dxfId="1613" priority="323" operator="between">
      <formula>80</formula>
      <formula>120</formula>
    </cfRule>
  </conditionalFormatting>
  <conditionalFormatting sqref="AZ76 AY77:AZ77">
    <cfRule type="cellIs" dxfId="1612" priority="322" operator="greaterThan">
      <formula>20</formula>
    </cfRule>
  </conditionalFormatting>
  <conditionalFormatting sqref="BA76:BA77">
    <cfRule type="cellIs" dxfId="1611" priority="321" operator="between">
      <formula>80</formula>
      <formula>120</formula>
    </cfRule>
  </conditionalFormatting>
  <conditionalFormatting sqref="AP31 AO50:AP52 AP55:AP56 AN114:AP114 AO32:AP40 AP41 AP43:AP44 AP53">
    <cfRule type="cellIs" dxfId="1610" priority="320" operator="greaterThan">
      <formula>20</formula>
    </cfRule>
  </conditionalFormatting>
  <conditionalFormatting sqref="AQ55:AQ56 AQ114 AQ50:AQ53">
    <cfRule type="cellIs" dxfId="1609" priority="319" operator="between">
      <formula>80</formula>
      <formula>120</formula>
    </cfRule>
  </conditionalFormatting>
  <conditionalFormatting sqref="AN114:AP114">
    <cfRule type="cellIs" dxfId="1608" priority="318" operator="greaterThan">
      <formula>20</formula>
    </cfRule>
  </conditionalFormatting>
  <conditionalFormatting sqref="AQ114">
    <cfRule type="cellIs" dxfId="1607" priority="317" operator="between">
      <formula>80</formula>
      <formula>120</formula>
    </cfRule>
  </conditionalFormatting>
  <conditionalFormatting sqref="AN114:AP114">
    <cfRule type="cellIs" dxfId="1606" priority="316" operator="greaterThan">
      <formula>20</formula>
    </cfRule>
  </conditionalFormatting>
  <conditionalFormatting sqref="AQ114">
    <cfRule type="cellIs" dxfId="1605" priority="315" operator="between">
      <formula>80</formula>
      <formula>120</formula>
    </cfRule>
  </conditionalFormatting>
  <conditionalFormatting sqref="AO59:AP61">
    <cfRule type="cellIs" dxfId="1604" priority="298" operator="greaterThan">
      <formula>20</formula>
    </cfRule>
  </conditionalFormatting>
  <conditionalFormatting sqref="AQ59:AQ61">
    <cfRule type="cellIs" dxfId="1603" priority="297" operator="between">
      <formula>80</formula>
      <formula>120</formula>
    </cfRule>
  </conditionalFormatting>
  <conditionalFormatting sqref="AN114:AP114">
    <cfRule type="cellIs" dxfId="1602" priority="312" operator="greaterThan">
      <formula>20</formula>
    </cfRule>
  </conditionalFormatting>
  <conditionalFormatting sqref="AQ114">
    <cfRule type="cellIs" dxfId="1601" priority="311" operator="between">
      <formula>80</formula>
      <formula>120</formula>
    </cfRule>
  </conditionalFormatting>
  <conditionalFormatting sqref="AZ47">
    <cfRule type="cellIs" dxfId="1600" priority="258" operator="greaterThan">
      <formula>20</formula>
    </cfRule>
  </conditionalFormatting>
  <conditionalFormatting sqref="AN114:AP114">
    <cfRule type="cellIs" dxfId="1599" priority="310" operator="greaterThan">
      <formula>20</formula>
    </cfRule>
  </conditionalFormatting>
  <conditionalFormatting sqref="AQ114">
    <cfRule type="cellIs" dxfId="1598" priority="309" operator="between">
      <formula>80</formula>
      <formula>120</formula>
    </cfRule>
  </conditionalFormatting>
  <conditionalFormatting sqref="AK65">
    <cfRule type="cellIs" dxfId="1597" priority="249" operator="greaterThan">
      <formula>20</formula>
    </cfRule>
  </conditionalFormatting>
  <conditionalFormatting sqref="AQ61">
    <cfRule type="cellIs" dxfId="1596" priority="285" operator="between">
      <formula>80</formula>
      <formula>120</formula>
    </cfRule>
  </conditionalFormatting>
  <conditionalFormatting sqref="AT68">
    <cfRule type="cellIs" dxfId="1595" priority="245" operator="greaterThan">
      <formula>20</formula>
    </cfRule>
  </conditionalFormatting>
  <conditionalFormatting sqref="AN114:AP114">
    <cfRule type="cellIs" dxfId="1594" priority="304" operator="greaterThan">
      <formula>20</formula>
    </cfRule>
  </conditionalFormatting>
  <conditionalFormatting sqref="AQ114">
    <cfRule type="cellIs" dxfId="1593" priority="303" operator="between">
      <formula>80</formula>
      <formula>120</formula>
    </cfRule>
  </conditionalFormatting>
  <conditionalFormatting sqref="AO20:AP24">
    <cfRule type="cellIs" dxfId="1592" priority="274" operator="greaterThan">
      <formula>20</formula>
    </cfRule>
  </conditionalFormatting>
  <conditionalFormatting sqref="AQ20:AQ24">
    <cfRule type="cellIs" dxfId="1591" priority="273" operator="between">
      <formula>80</formula>
      <formula>120</formula>
    </cfRule>
  </conditionalFormatting>
  <conditionalFormatting sqref="AO62:AO63 AP58:AP59 AO65:AP68 AO76:AP76 AO70:AP71 AO73:AP74">
    <cfRule type="cellIs" dxfId="1590" priority="302" operator="greaterThan">
      <formula>20</formula>
    </cfRule>
  </conditionalFormatting>
  <conditionalFormatting sqref="AQ58:AQ59 AQ65:AQ68 AQ76 AQ70:AQ71 AQ73:AQ74">
    <cfRule type="cellIs" dxfId="1589" priority="301" operator="between">
      <formula>80</formula>
      <formula>120</formula>
    </cfRule>
  </conditionalFormatting>
  <conditionalFormatting sqref="AO56:AP58">
    <cfRule type="cellIs" dxfId="1588" priority="300" operator="greaterThan">
      <formula>20</formula>
    </cfRule>
  </conditionalFormatting>
  <conditionalFormatting sqref="AQ56:AQ58">
    <cfRule type="cellIs" dxfId="1587" priority="299" operator="between">
      <formula>80</formula>
      <formula>120</formula>
    </cfRule>
  </conditionalFormatting>
  <conditionalFormatting sqref="AO53:AP55">
    <cfRule type="cellIs" dxfId="1586" priority="296" operator="greaterThan">
      <formula>20</formula>
    </cfRule>
  </conditionalFormatting>
  <conditionalFormatting sqref="AQ53:AQ55">
    <cfRule type="cellIs" dxfId="1585" priority="295" operator="between">
      <formula>80</formula>
      <formula>120</formula>
    </cfRule>
  </conditionalFormatting>
  <conditionalFormatting sqref="AP46">
    <cfRule type="cellIs" dxfId="1584" priority="294" operator="greaterThan">
      <formula>20</formula>
    </cfRule>
  </conditionalFormatting>
  <conditionalFormatting sqref="AQ46">
    <cfRule type="cellIs" dxfId="1583" priority="293" operator="between">
      <formula>80</formula>
      <formula>120</formula>
    </cfRule>
  </conditionalFormatting>
  <conditionalFormatting sqref="AP49">
    <cfRule type="cellIs" dxfId="1582" priority="291" operator="greaterThan">
      <formula>20</formula>
    </cfRule>
  </conditionalFormatting>
  <conditionalFormatting sqref="AP76 AO77:AP77">
    <cfRule type="cellIs" dxfId="1581" priority="290" operator="greaterThan">
      <formula>20</formula>
    </cfRule>
  </conditionalFormatting>
  <conditionalFormatting sqref="AQ76:AQ77">
    <cfRule type="cellIs" dxfId="1580" priority="289" operator="between">
      <formula>80</formula>
      <formula>120</formula>
    </cfRule>
  </conditionalFormatting>
  <conditionalFormatting sqref="AO67">
    <cfRule type="cellIs" dxfId="1579" priority="288" operator="greaterThan">
      <formula>20</formula>
    </cfRule>
  </conditionalFormatting>
  <conditionalFormatting sqref="AP61:AP63">
    <cfRule type="cellIs" dxfId="1578" priority="287" operator="greaterThan">
      <formula>20</formula>
    </cfRule>
  </conditionalFormatting>
  <conditionalFormatting sqref="AQ62:AQ63 AQ65">
    <cfRule type="cellIs" dxfId="1577" priority="286" operator="between">
      <formula>80</formula>
      <formula>120</formula>
    </cfRule>
  </conditionalFormatting>
  <conditionalFormatting sqref="AQ61">
    <cfRule type="cellIs" dxfId="1576" priority="284" operator="between">
      <formula>80</formula>
      <formula>120</formula>
    </cfRule>
  </conditionalFormatting>
  <conditionalFormatting sqref="AI20:AI27 AN20:AN27 AS20:AS27 AX20:AX27">
    <cfRule type="cellIs" dxfId="1575" priority="283" operator="lessThan">
      <formula>20</formula>
    </cfRule>
  </conditionalFormatting>
  <conditionalFormatting sqref="AO61 AO58 AO55 AO52 AO49 AO46 AO43 AO40 AO37 AO34 AO31">
    <cfRule type="cellIs" dxfId="1574" priority="280" operator="greaterThan">
      <formula>20</formula>
    </cfRule>
  </conditionalFormatting>
  <conditionalFormatting sqref="AO76 AO73 AO70">
    <cfRule type="cellIs" dxfId="1573" priority="279" operator="greaterThan">
      <formula>20</formula>
    </cfRule>
  </conditionalFormatting>
  <conditionalFormatting sqref="AT76 AT73 AT70 AT61 AT58 AT55 AT52 AT49 AT46 AT43 AT40 AT37 AT34 AT31">
    <cfRule type="cellIs" dxfId="1572" priority="278" operator="greaterThan">
      <formula>20</formula>
    </cfRule>
  </conditionalFormatting>
  <conditionalFormatting sqref="AQ47">
    <cfRule type="cellIs" dxfId="1571" priority="237" operator="between">
      <formula>80</formula>
      <formula>120</formula>
    </cfRule>
  </conditionalFormatting>
  <conditionalFormatting sqref="AR20:AR24 AJ20:AK24 AT20:AU24">
    <cfRule type="cellIs" dxfId="1570" priority="276" operator="greaterThan">
      <formula>20</formula>
    </cfRule>
  </conditionalFormatting>
  <conditionalFormatting sqref="AO29">
    <cfRule type="cellIs" dxfId="1569" priority="271" operator="greaterThan">
      <formula>20</formula>
    </cfRule>
  </conditionalFormatting>
  <conditionalFormatting sqref="AT29">
    <cfRule type="cellIs" dxfId="1568" priority="270" operator="greaterThan">
      <formula>20</formula>
    </cfRule>
  </conditionalFormatting>
  <conditionalFormatting sqref="AY29">
    <cfRule type="cellIs" dxfId="1567" priority="269" operator="greaterThan">
      <formula>20</formula>
    </cfRule>
  </conditionalFormatting>
  <conditionalFormatting sqref="AR31 AW31 AJ31:AK31 AT31:AU31 AY31:AZ31">
    <cfRule type="cellIs" dxfId="1566" priority="268" operator="greaterThan">
      <formula>20</formula>
    </cfRule>
  </conditionalFormatting>
  <conditionalFormatting sqref="AL31:AM31 BA31 AV31">
    <cfRule type="cellIs" dxfId="1565" priority="267" operator="between">
      <formula>80</formula>
      <formula>120</formula>
    </cfRule>
  </conditionalFormatting>
  <conditionalFormatting sqref="AO31:AP31">
    <cfRule type="cellIs" dxfId="1564" priority="266" operator="greaterThan">
      <formula>20</formula>
    </cfRule>
  </conditionalFormatting>
  <conditionalFormatting sqref="AQ31">
    <cfRule type="cellIs" dxfId="1563" priority="265" operator="between">
      <formula>80</formula>
      <formula>120</formula>
    </cfRule>
  </conditionalFormatting>
  <conditionalFormatting sqref="AO65 AO62 AO59 AO56 AO53 AO50 AO47 AO44 AO41 AO38 AO35 AO32">
    <cfRule type="cellIs" dxfId="1562" priority="227" operator="greaterThan">
      <formula>20</formula>
    </cfRule>
  </conditionalFormatting>
  <conditionalFormatting sqref="BA47">
    <cfRule type="cellIs" dxfId="1561" priority="253" operator="between">
      <formula>80</formula>
      <formula>120</formula>
    </cfRule>
  </conditionalFormatting>
  <conditionalFormatting sqref="BA100:BA102">
    <cfRule type="cellIs" dxfId="1560" priority="219" operator="between">
      <formula>80</formula>
      <formula>120</formula>
    </cfRule>
  </conditionalFormatting>
  <conditionalFormatting sqref="AK99">
    <cfRule type="cellIs" dxfId="1559" priority="218" operator="greaterThan">
      <formula>20</formula>
    </cfRule>
  </conditionalFormatting>
  <conditionalFormatting sqref="AL99:AM99">
    <cfRule type="cellIs" dxfId="1558" priority="217" operator="between">
      <formula>80</formula>
      <formula>120</formula>
    </cfRule>
  </conditionalFormatting>
  <conditionalFormatting sqref="AK102">
    <cfRule type="cellIs" dxfId="1557" priority="216" operator="greaterThan">
      <formula>20</formula>
    </cfRule>
  </conditionalFormatting>
  <conditionalFormatting sqref="AL102:AM102">
    <cfRule type="cellIs" dxfId="1556" priority="215" operator="between">
      <formula>80</formula>
      <formula>120</formula>
    </cfRule>
  </conditionalFormatting>
  <conditionalFormatting sqref="AV62">
    <cfRule type="cellIs" dxfId="1555" priority="246" operator="between">
      <formula>80</formula>
      <formula>120</formula>
    </cfRule>
  </conditionalFormatting>
  <conditionalFormatting sqref="AZ93">
    <cfRule type="cellIs" dxfId="1554" priority="204" operator="greaterThan">
      <formula>20</formula>
    </cfRule>
  </conditionalFormatting>
  <conditionalFormatting sqref="AV93">
    <cfRule type="cellIs" dxfId="1553" priority="201" operator="between">
      <formula>80</formula>
      <formula>120</formula>
    </cfRule>
  </conditionalFormatting>
  <conditionalFormatting sqref="BA93">
    <cfRule type="cellIs" dxfId="1552" priority="199" operator="between">
      <formula>80</formula>
      <formula>120</formula>
    </cfRule>
  </conditionalFormatting>
  <conditionalFormatting sqref="AY68">
    <cfRule type="cellIs" dxfId="1551" priority="242" operator="greaterThan">
      <formula>20</formula>
    </cfRule>
  </conditionalFormatting>
  <conditionalFormatting sqref="BA62">
    <cfRule type="cellIs" dxfId="1550" priority="239" operator="between">
      <formula>80</formula>
      <formula>120</formula>
    </cfRule>
  </conditionalFormatting>
  <conditionalFormatting sqref="BA108">
    <cfRule type="cellIs" dxfId="1549" priority="190" operator="between">
      <formula>80</formula>
      <formula>120</formula>
    </cfRule>
  </conditionalFormatting>
  <conditionalFormatting sqref="AO109:AO110 AP105:AP106 AO112:AP113">
    <cfRule type="cellIs" dxfId="1548" priority="187" operator="greaterThan">
      <formula>20</formula>
    </cfRule>
  </conditionalFormatting>
  <conditionalFormatting sqref="AQ105:AQ106 AQ112:AQ113">
    <cfRule type="cellIs" dxfId="1547" priority="186" operator="between">
      <formula>80</formula>
      <formula>120</formula>
    </cfRule>
  </conditionalFormatting>
  <conditionalFormatting sqref="AQ108">
    <cfRule type="cellIs" dxfId="1546" priority="173" operator="between">
      <formula>80</formula>
      <formula>120</formula>
    </cfRule>
  </conditionalFormatting>
  <conditionalFormatting sqref="AP96">
    <cfRule type="cellIs" dxfId="1545" priority="176" operator="greaterThan">
      <formula>20</formula>
    </cfRule>
  </conditionalFormatting>
  <conditionalFormatting sqref="AK53">
    <cfRule type="cellIs" dxfId="1544" priority="264" operator="greaterThan">
      <formula>20</formula>
    </cfRule>
  </conditionalFormatting>
  <conditionalFormatting sqref="AL53:AM53">
    <cfRule type="cellIs" dxfId="1543" priority="263" operator="between">
      <formula>80</formula>
      <formula>120</formula>
    </cfRule>
  </conditionalFormatting>
  <conditionalFormatting sqref="AK56">
    <cfRule type="cellIs" dxfId="1542" priority="262" operator="greaterThan">
      <formula>20</formula>
    </cfRule>
  </conditionalFormatting>
  <conditionalFormatting sqref="AL56:AM56">
    <cfRule type="cellIs" dxfId="1541" priority="261" operator="between">
      <formula>80</formula>
      <formula>120</formula>
    </cfRule>
  </conditionalFormatting>
  <conditionalFormatting sqref="AW50">
    <cfRule type="cellIs" dxfId="1540" priority="260" operator="greaterThan">
      <formula>20</formula>
    </cfRule>
  </conditionalFormatting>
  <conditionalFormatting sqref="AU94">
    <cfRule type="cellIs" dxfId="1539" priority="158" operator="greaterThan">
      <formula>20</formula>
    </cfRule>
  </conditionalFormatting>
  <conditionalFormatting sqref="AW97">
    <cfRule type="cellIs" dxfId="1538" priority="159" operator="greaterThan">
      <formula>20</formula>
    </cfRule>
  </conditionalFormatting>
  <conditionalFormatting sqref="AZ94">
    <cfRule type="cellIs" dxfId="1537" priority="157" operator="greaterThan">
      <formula>20</formula>
    </cfRule>
  </conditionalFormatting>
  <conditionalFormatting sqref="AU47">
    <cfRule type="cellIs" dxfId="1536" priority="259" operator="greaterThan">
      <formula>20</formula>
    </cfRule>
  </conditionalFormatting>
  <conditionalFormatting sqref="AL47:AM47">
    <cfRule type="cellIs" dxfId="1535" priority="257" operator="between">
      <formula>80</formula>
      <formula>120</formula>
    </cfRule>
  </conditionalFormatting>
  <conditionalFormatting sqref="AV47">
    <cfRule type="cellIs" dxfId="1534" priority="256" operator="between">
      <formula>80</formula>
      <formula>120</formula>
    </cfRule>
  </conditionalFormatting>
  <conditionalFormatting sqref="AV47">
    <cfRule type="cellIs" dxfId="1533" priority="255" operator="between">
      <formula>80</formula>
      <formula>120</formula>
    </cfRule>
  </conditionalFormatting>
  <conditionalFormatting sqref="BA47">
    <cfRule type="cellIs" dxfId="1532" priority="254" operator="between">
      <formula>80</formula>
      <formula>120</formula>
    </cfRule>
  </conditionalFormatting>
  <conditionalFormatting sqref="AU50">
    <cfRule type="cellIs" dxfId="1531" priority="252" operator="greaterThan">
      <formula>20</formula>
    </cfRule>
  </conditionalFormatting>
  <conditionalFormatting sqref="AZ50">
    <cfRule type="cellIs" dxfId="1530" priority="251" operator="greaterThan">
      <formula>20</formula>
    </cfRule>
  </conditionalFormatting>
  <conditionalFormatting sqref="AL62:AM62">
    <cfRule type="cellIs" dxfId="1529" priority="250" operator="between">
      <formula>80</formula>
      <formula>120</formula>
    </cfRule>
  </conditionalFormatting>
  <conditionalFormatting sqref="BA109">
    <cfRule type="cellIs" dxfId="1528" priority="142" operator="between">
      <formula>80</formula>
      <formula>120</formula>
    </cfRule>
  </conditionalFormatting>
  <conditionalFormatting sqref="AQ94">
    <cfRule type="cellIs" dxfId="1527" priority="140" operator="between">
      <formula>80</formula>
      <formula>120</formula>
    </cfRule>
  </conditionalFormatting>
  <conditionalFormatting sqref="AU65">
    <cfRule type="cellIs" dxfId="1526" priority="248" operator="greaterThan">
      <formula>20</formula>
    </cfRule>
  </conditionalFormatting>
  <conditionalFormatting sqref="AV62">
    <cfRule type="cellIs" dxfId="1525" priority="247" operator="between">
      <formula>80</formula>
      <formula>120</formula>
    </cfRule>
  </conditionalFormatting>
  <conditionalFormatting sqref="AT68">
    <cfRule type="cellIs" dxfId="1524" priority="244" operator="greaterThan">
      <formula>20</formula>
    </cfRule>
  </conditionalFormatting>
  <conditionalFormatting sqref="AO112 AO109 AO106 AO103 AO100 AO97 AO94 AO91 AO88 AO85 AO82 AO79">
    <cfRule type="cellIs" dxfId="1523" priority="132" operator="greaterThan">
      <formula>20</formula>
    </cfRule>
  </conditionalFormatting>
  <conditionalFormatting sqref="AY68">
    <cfRule type="cellIs" dxfId="1522" priority="243" operator="greaterThan">
      <formula>20</formula>
    </cfRule>
  </conditionalFormatting>
  <conditionalFormatting sqref="AZ65">
    <cfRule type="cellIs" dxfId="1521" priority="241" operator="greaterThan">
      <formula>20</formula>
    </cfRule>
  </conditionalFormatting>
  <conditionalFormatting sqref="BA62">
    <cfRule type="cellIs" dxfId="1520" priority="240" operator="between">
      <formula>80</formula>
      <formula>120</formula>
    </cfRule>
  </conditionalFormatting>
  <conditionalFormatting sqref="AV69 BA69 AL69:AM69">
    <cfRule type="cellIs" dxfId="1519" priority="126" operator="between">
      <formula>80</formula>
      <formula>120</formula>
    </cfRule>
  </conditionalFormatting>
  <conditionalFormatting sqref="AP69">
    <cfRule type="cellIs" dxfId="1518" priority="125" operator="greaterThan">
      <formula>20</formula>
    </cfRule>
  </conditionalFormatting>
  <conditionalFormatting sqref="AK69">
    <cfRule type="cellIs" dxfId="1517" priority="121" operator="greaterThan">
      <formula>20</formula>
    </cfRule>
  </conditionalFormatting>
  <conditionalFormatting sqref="AL69:AM69">
    <cfRule type="cellIs" dxfId="1516" priority="120" operator="between">
      <formula>80</formula>
      <formula>120</formula>
    </cfRule>
  </conditionalFormatting>
  <conditionalFormatting sqref="AJ69">
    <cfRule type="cellIs" dxfId="1515" priority="119" operator="greaterThan">
      <formula>20</formula>
    </cfRule>
  </conditionalFormatting>
  <conditionalFormatting sqref="AP50">
    <cfRule type="cellIs" dxfId="1514" priority="235" operator="greaterThan">
      <formula>20</formula>
    </cfRule>
  </conditionalFormatting>
  <conditionalFormatting sqref="AW72 AR72 AJ72:AK72 AT72:AU72 AY72:AZ72">
    <cfRule type="cellIs" dxfId="1513" priority="113" operator="greaterThan">
      <formula>20</formula>
    </cfRule>
  </conditionalFormatting>
  <conditionalFormatting sqref="AV72 BA72 AL72:AM72">
    <cfRule type="cellIs" dxfId="1512" priority="112" operator="between">
      <formula>80</formula>
      <formula>120</formula>
    </cfRule>
  </conditionalFormatting>
  <conditionalFormatting sqref="AP72">
    <cfRule type="cellIs" dxfId="1511" priority="111" operator="greaterThan">
      <formula>20</formula>
    </cfRule>
  </conditionalFormatting>
  <conditionalFormatting sqref="AQ72">
    <cfRule type="cellIs" dxfId="1510" priority="110" operator="between">
      <formula>80</formula>
      <formula>120</formula>
    </cfRule>
  </conditionalFormatting>
  <conditionalFormatting sqref="AP65">
    <cfRule type="cellIs" dxfId="1509" priority="233" operator="greaterThan">
      <formula>20</formula>
    </cfRule>
  </conditionalFormatting>
  <conditionalFormatting sqref="AQ62">
    <cfRule type="cellIs" dxfId="1508" priority="232" operator="between">
      <formula>80</formula>
      <formula>120</formula>
    </cfRule>
  </conditionalFormatting>
  <conditionalFormatting sqref="AK72">
    <cfRule type="cellIs" dxfId="1507" priority="107" operator="greaterThan">
      <formula>20</formula>
    </cfRule>
  </conditionalFormatting>
  <conditionalFormatting sqref="AL72:AM72">
    <cfRule type="cellIs" dxfId="1506" priority="106" operator="between">
      <formula>80</formula>
      <formula>120</formula>
    </cfRule>
  </conditionalFormatting>
  <conditionalFormatting sqref="AJ72">
    <cfRule type="cellIs" dxfId="1505" priority="105" operator="greaterThan">
      <formula>20</formula>
    </cfRule>
  </conditionalFormatting>
  <conditionalFormatting sqref="AK75">
    <cfRule type="cellIs" dxfId="1504" priority="93" operator="greaterThan">
      <formula>20</formula>
    </cfRule>
  </conditionalFormatting>
  <conditionalFormatting sqref="AL75:AM75">
    <cfRule type="cellIs" dxfId="1503" priority="92" operator="between">
      <formula>80</formula>
      <formula>120</formula>
    </cfRule>
  </conditionalFormatting>
  <conditionalFormatting sqref="AW75 AR75 AU75 AZ75">
    <cfRule type="cellIs" dxfId="1502" priority="101" operator="greaterThan">
      <formula>20</formula>
    </cfRule>
  </conditionalFormatting>
  <conditionalFormatting sqref="AV75 BA75">
    <cfRule type="cellIs" dxfId="1501" priority="100" operator="between">
      <formula>80</formula>
      <formula>120</formula>
    </cfRule>
  </conditionalFormatting>
  <conditionalFormatting sqref="AW75 AR75 AJ75:AK75 AT75:AU75 AY75:AZ75">
    <cfRule type="cellIs" dxfId="1500" priority="99" operator="greaterThan">
      <formula>20</formula>
    </cfRule>
  </conditionalFormatting>
  <conditionalFormatting sqref="AV75 BA75 AL75:AM75">
    <cfRule type="cellIs" dxfId="1499" priority="98" operator="between">
      <formula>80</formula>
      <formula>120</formula>
    </cfRule>
  </conditionalFormatting>
  <conditionalFormatting sqref="AP75">
    <cfRule type="cellIs" dxfId="1498" priority="97" operator="greaterThan">
      <formula>20</formula>
    </cfRule>
  </conditionalFormatting>
  <conditionalFormatting sqref="AQ75">
    <cfRule type="cellIs" dxfId="1497" priority="96" operator="between">
      <formula>80</formula>
      <formula>120</formula>
    </cfRule>
  </conditionalFormatting>
  <conditionalFormatting sqref="AJ75">
    <cfRule type="cellIs" dxfId="1496" priority="91" operator="greaterThan">
      <formula>20</formula>
    </cfRule>
  </conditionalFormatting>
  <conditionalFormatting sqref="AY77 AY74 AY71 AY65 AY62 AY59 AY56 AY53 AY50 AY47 AY44 AY41 AY38 AY35 AY32">
    <cfRule type="cellIs" dxfId="1495" priority="224" operator="greaterThan">
      <formula>20</formula>
    </cfRule>
  </conditionalFormatting>
  <conditionalFormatting sqref="AJ115:AK115 AY115:AZ115 AT115:AU115 AW115 AR115 AR123 AW123 AT123:AU123 AY123:AZ123 AJ123:AK123 AR117:AR118 AW117:AW118 AT117:AU118 AY117:AZ118 AJ117:AK118 AJ120:AK121 AY120:AZ121 AT120:AU121 AW120:AW121 AR120:AR121">
    <cfRule type="cellIs" dxfId="1494" priority="83" operator="greaterThan">
      <formula>20</formula>
    </cfRule>
  </conditionalFormatting>
  <conditionalFormatting sqref="BA115 AV115 AL115:AM115 AL123:AM123 AV123 BA123 AL117:AM118 AV117:AV118 BA117:BA118 BA120:BA121 AV120:AV121 AL120:AM121">
    <cfRule type="cellIs" dxfId="1493" priority="82" operator="between">
      <formula>80</formula>
      <formula>120</formula>
    </cfRule>
  </conditionalFormatting>
  <conditionalFormatting sqref="AK123 AR123">
    <cfRule type="cellIs" dxfId="1492" priority="81" operator="greaterThan">
      <formula>20</formula>
    </cfRule>
  </conditionalFormatting>
  <conditionalFormatting sqref="AL123:AM123">
    <cfRule type="cellIs" dxfId="1491" priority="80" operator="between">
      <formula>80</formula>
      <formula>120</formula>
    </cfRule>
  </conditionalFormatting>
  <conditionalFormatting sqref="AO123 AO120 AO117">
    <cfRule type="cellIs" dxfId="1490" priority="70" operator="greaterThan">
      <formula>20</formula>
    </cfRule>
  </conditionalFormatting>
  <conditionalFormatting sqref="AL106:AM108 BA106:BA108 AV106:AV108">
    <cfRule type="cellIs" dxfId="1489" priority="208" operator="between">
      <formula>80</formula>
      <formula>120</formula>
    </cfRule>
  </conditionalFormatting>
  <conditionalFormatting sqref="AJ100:AK102 AR100:AR102 AW100:AW102 AT100:AU102 AY100:AZ102">
    <cfRule type="cellIs" dxfId="1488" priority="207" operator="greaterThan">
      <formula>20</formula>
    </cfRule>
  </conditionalFormatting>
  <conditionalFormatting sqref="AL100:AM102 AV100:AV102">
    <cfRule type="cellIs" dxfId="1487" priority="206" operator="between">
      <formula>80</formula>
      <formula>120</formula>
    </cfRule>
  </conditionalFormatting>
  <conditionalFormatting sqref="AY121 AY118">
    <cfRule type="cellIs" dxfId="1486" priority="59" operator="greaterThan">
      <formula>20</formula>
    </cfRule>
  </conditionalFormatting>
  <conditionalFormatting sqref="AY115">
    <cfRule type="cellIs" dxfId="1485" priority="65" operator="greaterThan">
      <formula>20</formula>
    </cfRule>
  </conditionalFormatting>
  <conditionalFormatting sqref="AV93">
    <cfRule type="cellIs" dxfId="1484" priority="202" operator="between">
      <formula>80</formula>
      <formula>120</formula>
    </cfRule>
  </conditionalFormatting>
  <conditionalFormatting sqref="AO121 AO118">
    <cfRule type="cellIs" dxfId="1483" priority="61" operator="greaterThan">
      <formula>20</formula>
    </cfRule>
  </conditionalFormatting>
  <conditionalFormatting sqref="AV108">
    <cfRule type="cellIs" dxfId="1482" priority="194" operator="between">
      <formula>80</formula>
      <formula>120</formula>
    </cfRule>
  </conditionalFormatting>
  <conditionalFormatting sqref="BA109:BA110">
    <cfRule type="cellIs" dxfId="1481" priority="192" operator="between">
      <formula>80</formula>
      <formula>120</formula>
    </cfRule>
  </conditionalFormatting>
  <conditionalFormatting sqref="AP47">
    <cfRule type="cellIs" dxfId="1480" priority="238" operator="greaterThan">
      <formula>20</formula>
    </cfRule>
  </conditionalFormatting>
  <conditionalFormatting sqref="AQ47">
    <cfRule type="cellIs" dxfId="1479" priority="236" operator="between">
      <formula>80</formula>
      <formula>120</formula>
    </cfRule>
  </conditionalFormatting>
  <conditionalFormatting sqref="AW119 AR119 AU119 AZ119">
    <cfRule type="cellIs" dxfId="1478" priority="44" operator="greaterThan">
      <formula>20</formula>
    </cfRule>
  </conditionalFormatting>
  <conditionalFormatting sqref="AV119 BA119">
    <cfRule type="cellIs" dxfId="1477" priority="43" operator="between">
      <formula>80</formula>
      <formula>120</formula>
    </cfRule>
  </conditionalFormatting>
  <conditionalFormatting sqref="AO68">
    <cfRule type="cellIs" dxfId="1476" priority="234" operator="greaterThan">
      <formula>20</formula>
    </cfRule>
  </conditionalFormatting>
  <conditionalFormatting sqref="AQ62">
    <cfRule type="cellIs" dxfId="1475" priority="231" operator="between">
      <formula>80</formula>
      <formula>120</formula>
    </cfRule>
  </conditionalFormatting>
  <conditionalFormatting sqref="AK65 AP65 AU65 AZ65">
    <cfRule type="cellIs" dxfId="1474" priority="230" operator="lessThan">
      <formula>20</formula>
    </cfRule>
  </conditionalFormatting>
  <conditionalFormatting sqref="AJ65 AJ62 AJ59 AJ56 AJ53 AJ50 AJ47 AJ44 AJ41 AJ38 AJ35 AJ32">
    <cfRule type="cellIs" dxfId="1473" priority="229" operator="greaterThan">
      <formula>20</formula>
    </cfRule>
  </conditionalFormatting>
  <conditionalFormatting sqref="AJ77 AJ74 AJ71">
    <cfRule type="cellIs" dxfId="1472" priority="228" operator="greaterThan">
      <formula>20</formula>
    </cfRule>
  </conditionalFormatting>
  <conditionalFormatting sqref="AY119">
    <cfRule type="cellIs" dxfId="1471" priority="31" operator="greaterThan">
      <formula>20</formula>
    </cfRule>
  </conditionalFormatting>
  <conditionalFormatting sqref="AO77 AO74 AO71">
    <cfRule type="cellIs" dxfId="1470" priority="226" operator="greaterThan">
      <formula>20</formula>
    </cfRule>
  </conditionalFormatting>
  <conditionalFormatting sqref="AQ122">
    <cfRule type="cellIs" dxfId="1469" priority="25" operator="between">
      <formula>80</formula>
      <formula>120</formula>
    </cfRule>
  </conditionalFormatting>
  <conditionalFormatting sqref="AT77 AT74 AT71 AT65 AT62 AT59 AT56 AT53 AT50 AT47 AT44 AT41 AT38 AT35 AT32">
    <cfRule type="cellIs" dxfId="1468" priority="225" operator="greaterThan">
      <formula>20</formula>
    </cfRule>
  </conditionalFormatting>
  <conditionalFormatting sqref="AK122">
    <cfRule type="cellIs" dxfId="1467" priority="22" operator="greaterThan">
      <formula>20</formula>
    </cfRule>
  </conditionalFormatting>
  <conditionalFormatting sqref="AL122:AM122">
    <cfRule type="cellIs" dxfId="1466" priority="21" operator="between">
      <formula>80</formula>
      <formula>120</formula>
    </cfRule>
  </conditionalFormatting>
  <conditionalFormatting sqref="AX122">
    <cfRule type="cellIs" dxfId="1465" priority="13" operator="lessThan">
      <formula>20</formula>
    </cfRule>
  </conditionalFormatting>
  <conditionalFormatting sqref="AR78:AR100 AW78:AW100 AJ88:AK96 AT88:AU96 AY88:AZ96 AO88:AP96">
    <cfRule type="cellIs" dxfId="1464" priority="223" operator="greaterThan">
      <formula>20</formula>
    </cfRule>
  </conditionalFormatting>
  <conditionalFormatting sqref="AL78:AM96 BA78:BA96 AV78:AV96 AQ78:AQ96">
    <cfRule type="cellIs" dxfId="1463" priority="222" operator="between">
      <formula>80</formula>
      <formula>120</formula>
    </cfRule>
  </conditionalFormatting>
  <conditionalFormatting sqref="AK78 AU78 AZ78 AW102:AW103 AR102:AR103 AK100 AT97:AU99 AU102:AU103 AY97:AZ99 AZ102:AZ103 AJ79:AK87 AK88 AK90:AK91 AK93:AK94 AJ97:AK99 AK96 AT79:AU87 AU88 AU90:AU91 AU100 AY79:AZ87 AZ88 AZ90:AZ91 AZ100">
    <cfRule type="cellIs" dxfId="1462" priority="221" operator="greaterThan">
      <formula>20</formula>
    </cfRule>
  </conditionalFormatting>
  <conditionalFormatting sqref="AV102:AV103 BA102:BA103 AL97:AM100 AV97:AV100 BA97:BA100">
    <cfRule type="cellIs" dxfId="1461" priority="220" operator="between">
      <formula>80</formula>
      <formula>120</formula>
    </cfRule>
  </conditionalFormatting>
  <conditionalFormatting sqref="AW96">
    <cfRule type="cellIs" dxfId="1460" priority="214" operator="greaterThan">
      <formula>20</formula>
    </cfRule>
  </conditionalFormatting>
  <conditionalFormatting sqref="AK108 AU108 AZ108 AW105:AW106 AR105:AR106 AK105:AK106 AR108:AR110 AW108:AW110 AU105:AU106 AZ105:AZ106 AT109:AU110 AY109:AZ110 AJ109:AK110 AJ112:AK113 AY112:AZ113 AT112:AU113 AW112:AW113 AR112:AR113">
    <cfRule type="cellIs" dxfId="1459" priority="213" operator="greaterThan">
      <formula>20</formula>
    </cfRule>
  </conditionalFormatting>
  <conditionalFormatting sqref="AV105:AV106 BA105:BA106 AL105:AM106 AL109:AM110 AV109:AV110 BA112:BA113 AV112:AV113 AL112:AM113">
    <cfRule type="cellIs" dxfId="1458" priority="212" operator="between">
      <formula>80</formula>
      <formula>120</formula>
    </cfRule>
  </conditionalFormatting>
  <conditionalFormatting sqref="AJ106:AK108 AR106:AR108 AW106:AW108 AT106:AU108 AY106:AZ108">
    <cfRule type="cellIs" dxfId="1457" priority="209" operator="greaterThan">
      <formula>20</formula>
    </cfRule>
  </conditionalFormatting>
  <conditionalFormatting sqref="AW103:AW105 AR103:AR105 AJ103:AK105 AT103:AU105 AY103:AZ105">
    <cfRule type="cellIs" dxfId="1456" priority="211" operator="greaterThan">
      <formula>20</formula>
    </cfRule>
  </conditionalFormatting>
  <conditionalFormatting sqref="AV103:AV105 BA103:BA105 AL103:AM105">
    <cfRule type="cellIs" dxfId="1455" priority="210" operator="between">
      <formula>80</formula>
      <formula>120</formula>
    </cfRule>
  </conditionalFormatting>
  <conditionalFormatting sqref="AU93">
    <cfRule type="cellIs" dxfId="1454" priority="205" operator="greaterThan">
      <formula>20</formula>
    </cfRule>
  </conditionalFormatting>
  <conditionalFormatting sqref="AL93:AM93">
    <cfRule type="cellIs" dxfId="1453" priority="203" operator="between">
      <formula>80</formula>
      <formula>120</formula>
    </cfRule>
  </conditionalFormatting>
  <conditionalFormatting sqref="BA93">
    <cfRule type="cellIs" dxfId="1452" priority="200" operator="between">
      <formula>80</formula>
      <formula>120</formula>
    </cfRule>
  </conditionalFormatting>
  <conditionalFormatting sqref="AU96">
    <cfRule type="cellIs" dxfId="1451" priority="198" operator="greaterThan">
      <formula>20</formula>
    </cfRule>
  </conditionalFormatting>
  <conditionalFormatting sqref="AZ96">
    <cfRule type="cellIs" dxfId="1450" priority="197" operator="greaterThan">
      <formula>20</formula>
    </cfRule>
  </conditionalFormatting>
  <conditionalFormatting sqref="AL108:AM108">
    <cfRule type="cellIs" dxfId="1449" priority="196" operator="between">
      <formula>80</formula>
      <formula>120</formula>
    </cfRule>
  </conditionalFormatting>
  <conditionalFormatting sqref="AV108">
    <cfRule type="cellIs" dxfId="1448" priority="195" operator="between">
      <formula>80</formula>
      <formula>120</formula>
    </cfRule>
  </conditionalFormatting>
  <conditionalFormatting sqref="BA109:BA110">
    <cfRule type="cellIs" dxfId="1447" priority="193" operator="between">
      <formula>80</formula>
      <formula>120</formula>
    </cfRule>
  </conditionalFormatting>
  <conditionalFormatting sqref="BA108">
    <cfRule type="cellIs" dxfId="1446" priority="191" operator="between">
      <formula>80</formula>
      <formula>120</formula>
    </cfRule>
  </conditionalFormatting>
  <conditionalFormatting sqref="AP78 AO97:AP99 AP102:AP103 AO79:AP87 AP88 AP90:AP91 AP100">
    <cfRule type="cellIs" dxfId="1445" priority="189" operator="greaterThan">
      <formula>20</formula>
    </cfRule>
  </conditionalFormatting>
  <conditionalFormatting sqref="AQ102:AQ103 AQ97:AQ100">
    <cfRule type="cellIs" dxfId="1444" priority="188" operator="between">
      <formula>80</formula>
      <formula>120</formula>
    </cfRule>
  </conditionalFormatting>
  <conditionalFormatting sqref="AO106:AP108">
    <cfRule type="cellIs" dxfId="1443" priority="183" operator="greaterThan">
      <formula>20</formula>
    </cfRule>
  </conditionalFormatting>
  <conditionalFormatting sqref="AQ106:AQ108">
    <cfRule type="cellIs" dxfId="1442" priority="182" operator="between">
      <formula>80</formula>
      <formula>120</formula>
    </cfRule>
  </conditionalFormatting>
  <conditionalFormatting sqref="AO103:AP105">
    <cfRule type="cellIs" dxfId="1441" priority="185" operator="greaterThan">
      <formula>20</formula>
    </cfRule>
  </conditionalFormatting>
  <conditionalFormatting sqref="AQ103:AQ105">
    <cfRule type="cellIs" dxfId="1440" priority="184" operator="between">
      <formula>80</formula>
      <formula>120</formula>
    </cfRule>
  </conditionalFormatting>
  <conditionalFormatting sqref="AO100:AP102">
    <cfRule type="cellIs" dxfId="1439" priority="181" operator="greaterThan">
      <formula>20</formula>
    </cfRule>
  </conditionalFormatting>
  <conditionalFormatting sqref="AQ100:AQ102">
    <cfRule type="cellIs" dxfId="1438" priority="180" operator="between">
      <formula>80</formula>
      <formula>120</formula>
    </cfRule>
  </conditionalFormatting>
  <conditionalFormatting sqref="AP93">
    <cfRule type="cellIs" dxfId="1437" priority="179" operator="greaterThan">
      <formula>20</formula>
    </cfRule>
  </conditionalFormatting>
  <conditionalFormatting sqref="AQ93">
    <cfRule type="cellIs" dxfId="1436" priority="178" operator="between">
      <formula>80</formula>
      <formula>120</formula>
    </cfRule>
  </conditionalFormatting>
  <conditionalFormatting sqref="AQ93">
    <cfRule type="cellIs" dxfId="1435" priority="177" operator="between">
      <formula>80</formula>
      <formula>120</formula>
    </cfRule>
  </conditionalFormatting>
  <conditionalFormatting sqref="AP108:AP110">
    <cfRule type="cellIs" dxfId="1434" priority="175" operator="greaterThan">
      <formula>20</formula>
    </cfRule>
  </conditionalFormatting>
  <conditionalFormatting sqref="AQ109:AQ110 AQ112">
    <cfRule type="cellIs" dxfId="1433" priority="174" operator="between">
      <formula>80</formula>
      <formula>120</formula>
    </cfRule>
  </conditionalFormatting>
  <conditionalFormatting sqref="AQ108">
    <cfRule type="cellIs" dxfId="1432" priority="172" operator="between">
      <formula>80</formula>
      <formula>120</formula>
    </cfRule>
  </conditionalFormatting>
  <conditionalFormatting sqref="AJ108 AJ105 AJ102 AJ99 AJ96 AJ93 AJ90 AJ87 AJ84 AJ81 AJ78">
    <cfRule type="cellIs" dxfId="1431" priority="171" operator="greaterThan">
      <formula>20</formula>
    </cfRule>
  </conditionalFormatting>
  <conditionalFormatting sqref="AO108 AO105 AO102 AO99 AO96 AO93 AO90 AO87 AO84 AO81 AO78">
    <cfRule type="cellIs" dxfId="1430" priority="170" operator="greaterThan">
      <formula>20</formula>
    </cfRule>
  </conditionalFormatting>
  <conditionalFormatting sqref="AT108 AT105 AT102 AT99 AT96 AT93 AT90 AT87 AT84 AT81 AT78">
    <cfRule type="cellIs" dxfId="1429" priority="169" operator="greaterThan">
      <formula>20</formula>
    </cfRule>
  </conditionalFormatting>
  <conditionalFormatting sqref="AY108 AY105 AY102 AY99 AY96 AY93 AY90 AY87 AY84 AY81 AY78">
    <cfRule type="cellIs" dxfId="1428" priority="168" operator="greaterThan">
      <formula>20</formula>
    </cfRule>
  </conditionalFormatting>
  <conditionalFormatting sqref="AR78 AW78 AJ78:AK78 AT78:AU78 AY78:AZ78">
    <cfRule type="cellIs" dxfId="1427" priority="167" operator="greaterThan">
      <formula>20</formula>
    </cfRule>
  </conditionalFormatting>
  <conditionalFormatting sqref="AL78:AM78 BA78 AV78">
    <cfRule type="cellIs" dxfId="1426" priority="166" operator="between">
      <formula>80</formula>
      <formula>120</formula>
    </cfRule>
  </conditionalFormatting>
  <conditionalFormatting sqref="AO78:AP78">
    <cfRule type="cellIs" dxfId="1425" priority="165" operator="greaterThan">
      <formula>20</formula>
    </cfRule>
  </conditionalFormatting>
  <conditionalFormatting sqref="AQ78">
    <cfRule type="cellIs" dxfId="1424" priority="164" operator="between">
      <formula>80</formula>
      <formula>120</formula>
    </cfRule>
  </conditionalFormatting>
  <conditionalFormatting sqref="AK100">
    <cfRule type="cellIs" dxfId="1423" priority="163" operator="greaterThan">
      <formula>20</formula>
    </cfRule>
  </conditionalFormatting>
  <conditionalFormatting sqref="AL100:AM100">
    <cfRule type="cellIs" dxfId="1422" priority="162" operator="between">
      <formula>80</formula>
      <formula>120</formula>
    </cfRule>
  </conditionalFormatting>
  <conditionalFormatting sqref="AK103">
    <cfRule type="cellIs" dxfId="1421" priority="161" operator="greaterThan">
      <formula>20</formula>
    </cfRule>
  </conditionalFormatting>
  <conditionalFormatting sqref="AL103:AM103">
    <cfRule type="cellIs" dxfId="1420" priority="160" operator="between">
      <formula>80</formula>
      <formula>120</formula>
    </cfRule>
  </conditionalFormatting>
  <conditionalFormatting sqref="AL94:AM94">
    <cfRule type="cellIs" dxfId="1419" priority="156" operator="between">
      <formula>80</formula>
      <formula>120</formula>
    </cfRule>
  </conditionalFormatting>
  <conditionalFormatting sqref="AV94">
    <cfRule type="cellIs" dxfId="1418" priority="155" operator="between">
      <formula>80</formula>
      <formula>120</formula>
    </cfRule>
  </conditionalFormatting>
  <conditionalFormatting sqref="AV94">
    <cfRule type="cellIs" dxfId="1417" priority="154" operator="between">
      <formula>80</formula>
      <formula>120</formula>
    </cfRule>
  </conditionalFormatting>
  <conditionalFormatting sqref="BA94">
    <cfRule type="cellIs" dxfId="1416" priority="153" operator="between">
      <formula>80</formula>
      <formula>120</formula>
    </cfRule>
  </conditionalFormatting>
  <conditionalFormatting sqref="BA94">
    <cfRule type="cellIs" dxfId="1415" priority="152" operator="between">
      <formula>80</formula>
      <formula>120</formula>
    </cfRule>
  </conditionalFormatting>
  <conditionalFormatting sqref="AU97">
    <cfRule type="cellIs" dxfId="1414" priority="151" operator="greaterThan">
      <formula>20</formula>
    </cfRule>
  </conditionalFormatting>
  <conditionalFormatting sqref="AZ97">
    <cfRule type="cellIs" dxfId="1413" priority="150" operator="greaterThan">
      <formula>20</formula>
    </cfRule>
  </conditionalFormatting>
  <conditionalFormatting sqref="AL109:AM109">
    <cfRule type="cellIs" dxfId="1412" priority="149" operator="between">
      <formula>80</formula>
      <formula>120</formula>
    </cfRule>
  </conditionalFormatting>
  <conditionalFormatting sqref="AK112">
    <cfRule type="cellIs" dxfId="1411" priority="148" operator="greaterThan">
      <formula>20</formula>
    </cfRule>
  </conditionalFormatting>
  <conditionalFormatting sqref="AU112">
    <cfRule type="cellIs" dxfId="1410" priority="147" operator="greaterThan">
      <formula>20</formula>
    </cfRule>
  </conditionalFormatting>
  <conditionalFormatting sqref="AV109">
    <cfRule type="cellIs" dxfId="1409" priority="146" operator="between">
      <formula>80</formula>
      <formula>120</formula>
    </cfRule>
  </conditionalFormatting>
  <conditionalFormatting sqref="AV109">
    <cfRule type="cellIs" dxfId="1408" priority="145" operator="between">
      <formula>80</formula>
      <formula>120</formula>
    </cfRule>
  </conditionalFormatting>
  <conditionalFormatting sqref="AZ112">
    <cfRule type="cellIs" dxfId="1407" priority="144" operator="greaterThan">
      <formula>20</formula>
    </cfRule>
  </conditionalFormatting>
  <conditionalFormatting sqref="BA109">
    <cfRule type="cellIs" dxfId="1406" priority="143" operator="between">
      <formula>80</formula>
      <formula>120</formula>
    </cfRule>
  </conditionalFormatting>
  <conditionalFormatting sqref="AP94">
    <cfRule type="cellIs" dxfId="1405" priority="141" operator="greaterThan">
      <formula>20</formula>
    </cfRule>
  </conditionalFormatting>
  <conditionalFormatting sqref="AQ94">
    <cfRule type="cellIs" dxfId="1404" priority="139" operator="between">
      <formula>80</formula>
      <formula>120</formula>
    </cfRule>
  </conditionalFormatting>
  <conditionalFormatting sqref="AP97">
    <cfRule type="cellIs" dxfId="1403" priority="138" operator="greaterThan">
      <formula>20</formula>
    </cfRule>
  </conditionalFormatting>
  <conditionalFormatting sqref="AP112">
    <cfRule type="cellIs" dxfId="1402" priority="137" operator="greaterThan">
      <formula>20</formula>
    </cfRule>
  </conditionalFormatting>
  <conditionalFormatting sqref="AQ109">
    <cfRule type="cellIs" dxfId="1401" priority="136" operator="between">
      <formula>80</formula>
      <formula>120</formula>
    </cfRule>
  </conditionalFormatting>
  <conditionalFormatting sqref="AQ109">
    <cfRule type="cellIs" dxfId="1400" priority="135" operator="between">
      <formula>80</formula>
      <formula>120</formula>
    </cfRule>
  </conditionalFormatting>
  <conditionalFormatting sqref="AK112 AP112 AU112 AZ112">
    <cfRule type="cellIs" dxfId="1399" priority="134" operator="lessThan">
      <formula>20</formula>
    </cfRule>
  </conditionalFormatting>
  <conditionalFormatting sqref="AJ112 AJ109 AJ106 AJ103 AJ100 AJ97 AJ94 AJ91 AJ88 AJ85 AJ82 AJ79">
    <cfRule type="cellIs" dxfId="1398" priority="133" operator="greaterThan">
      <formula>20</formula>
    </cfRule>
  </conditionalFormatting>
  <conditionalFormatting sqref="AT112 AT109 AT106 AT103 AT100 AT97 AT94 AT91 AT88 AT85 AT82 AT79">
    <cfRule type="cellIs" dxfId="1397" priority="131" operator="greaterThan">
      <formula>20</formula>
    </cfRule>
  </conditionalFormatting>
  <conditionalFormatting sqref="AY112 AY109 AY106 AY103 AY100 AY97 AY94 AY91 AY88 AY85 AY82 AY79">
    <cfRule type="cellIs" dxfId="1396" priority="130" operator="greaterThan">
      <formula>20</formula>
    </cfRule>
  </conditionalFormatting>
  <conditionalFormatting sqref="AO116">
    <cfRule type="cellIs" dxfId="1395" priority="47" operator="greaterThan">
      <formula>20</formula>
    </cfRule>
  </conditionalFormatting>
  <conditionalFormatting sqref="AW119 AR119 AJ119:AK119 AT119:AU119 AY119:AZ119">
    <cfRule type="cellIs" dxfId="1394" priority="42" operator="greaterThan">
      <formula>20</formula>
    </cfRule>
  </conditionalFormatting>
  <conditionalFormatting sqref="AV119 BA119 AL119:AM119">
    <cfRule type="cellIs" dxfId="1393" priority="41" operator="between">
      <formula>80</formula>
      <formula>120</formula>
    </cfRule>
  </conditionalFormatting>
  <conditionalFormatting sqref="AW69 AR69 AU69 AZ69">
    <cfRule type="cellIs" dxfId="1392" priority="129" operator="greaterThan">
      <formula>20</formula>
    </cfRule>
  </conditionalFormatting>
  <conditionalFormatting sqref="AV69 BA69">
    <cfRule type="cellIs" dxfId="1391" priority="128" operator="between">
      <formula>80</formula>
      <formula>120</formula>
    </cfRule>
  </conditionalFormatting>
  <conditionalFormatting sqref="AW69 AR69 AJ69:AK69 AT69:AU69 AY69:AZ69">
    <cfRule type="cellIs" dxfId="1390" priority="127" operator="greaterThan">
      <formula>20</formula>
    </cfRule>
  </conditionalFormatting>
  <conditionalFormatting sqref="AQ69">
    <cfRule type="cellIs" dxfId="1389" priority="124" operator="between">
      <formula>80</formula>
      <formula>120</formula>
    </cfRule>
  </conditionalFormatting>
  <conditionalFormatting sqref="AO69:AP69">
    <cfRule type="cellIs" dxfId="1388" priority="123" operator="greaterThan">
      <formula>20</formula>
    </cfRule>
  </conditionalFormatting>
  <conditionalFormatting sqref="AQ69">
    <cfRule type="cellIs" dxfId="1387" priority="122" operator="between">
      <formula>80</formula>
      <formula>120</formula>
    </cfRule>
  </conditionalFormatting>
  <conditionalFormatting sqref="AO69">
    <cfRule type="cellIs" dxfId="1386" priority="118" operator="greaterThan">
      <formula>20</formula>
    </cfRule>
  </conditionalFormatting>
  <conditionalFormatting sqref="AT69">
    <cfRule type="cellIs" dxfId="1385" priority="117" operator="greaterThan">
      <formula>20</formula>
    </cfRule>
  </conditionalFormatting>
  <conditionalFormatting sqref="AY69">
    <cfRule type="cellIs" dxfId="1384" priority="116" operator="greaterThan">
      <formula>20</formula>
    </cfRule>
  </conditionalFormatting>
  <conditionalFormatting sqref="AW72 AR72 AU72 AZ72">
    <cfRule type="cellIs" dxfId="1383" priority="115" operator="greaterThan">
      <formula>20</formula>
    </cfRule>
  </conditionalFormatting>
  <conditionalFormatting sqref="AV72 BA72">
    <cfRule type="cellIs" dxfId="1382" priority="114" operator="between">
      <formula>80</formula>
      <formula>120</formula>
    </cfRule>
  </conditionalFormatting>
  <conditionalFormatting sqref="AO72:AP72">
    <cfRule type="cellIs" dxfId="1381" priority="109" operator="greaterThan">
      <formula>20</formula>
    </cfRule>
  </conditionalFormatting>
  <conditionalFormatting sqref="AQ72">
    <cfRule type="cellIs" dxfId="1380" priority="108" operator="between">
      <formula>80</formula>
      <formula>120</formula>
    </cfRule>
  </conditionalFormatting>
  <conditionalFormatting sqref="AO72">
    <cfRule type="cellIs" dxfId="1379" priority="104" operator="greaterThan">
      <formula>20</formula>
    </cfRule>
  </conditionalFormatting>
  <conditionalFormatting sqref="AT72">
    <cfRule type="cellIs" dxfId="1378" priority="103" operator="greaterThan">
      <formula>20</formula>
    </cfRule>
  </conditionalFormatting>
  <conditionalFormatting sqref="AY72">
    <cfRule type="cellIs" dxfId="1377" priority="102" operator="greaterThan">
      <formula>20</formula>
    </cfRule>
  </conditionalFormatting>
  <conditionalFormatting sqref="AO75:AP75">
    <cfRule type="cellIs" dxfId="1376" priority="95" operator="greaterThan">
      <formula>20</formula>
    </cfRule>
  </conditionalFormatting>
  <conditionalFormatting sqref="AQ75">
    <cfRule type="cellIs" dxfId="1375" priority="94" operator="between">
      <formula>80</formula>
      <formula>120</formula>
    </cfRule>
  </conditionalFormatting>
  <conditionalFormatting sqref="AO75">
    <cfRule type="cellIs" dxfId="1374" priority="90" operator="greaterThan">
      <formula>20</formula>
    </cfRule>
  </conditionalFormatting>
  <conditionalFormatting sqref="AT75">
    <cfRule type="cellIs" dxfId="1373" priority="89" operator="greaterThan">
      <formula>20</formula>
    </cfRule>
  </conditionalFormatting>
  <conditionalFormatting sqref="AY75">
    <cfRule type="cellIs" dxfId="1372" priority="88" operator="greaterThan">
      <formula>20</formula>
    </cfRule>
  </conditionalFormatting>
  <conditionalFormatting sqref="AI75">
    <cfRule type="cellIs" dxfId="1371" priority="87" operator="lessThan">
      <formula>20</formula>
    </cfRule>
  </conditionalFormatting>
  <conditionalFormatting sqref="AN75">
    <cfRule type="cellIs" dxfId="1370" priority="86" operator="lessThan">
      <formula>20</formula>
    </cfRule>
  </conditionalFormatting>
  <conditionalFormatting sqref="AS75">
    <cfRule type="cellIs" dxfId="1369" priority="85" operator="lessThan">
      <formula>20</formula>
    </cfRule>
  </conditionalFormatting>
  <conditionalFormatting sqref="AX75">
    <cfRule type="cellIs" dxfId="1368" priority="84" operator="lessThan">
      <formula>20</formula>
    </cfRule>
  </conditionalFormatting>
  <conditionalFormatting sqref="AU123">
    <cfRule type="cellIs" dxfId="1367" priority="79" operator="greaterThan">
      <formula>20</formula>
    </cfRule>
  </conditionalFormatting>
  <conditionalFormatting sqref="AV123">
    <cfRule type="cellIs" dxfId="1366" priority="78" operator="between">
      <formula>80</formula>
      <formula>120</formula>
    </cfRule>
  </conditionalFormatting>
  <conditionalFormatting sqref="AZ123">
    <cfRule type="cellIs" dxfId="1365" priority="77" operator="greaterThan">
      <formula>20</formula>
    </cfRule>
  </conditionalFormatting>
  <conditionalFormatting sqref="BA123">
    <cfRule type="cellIs" dxfId="1364" priority="76" operator="between">
      <formula>80</formula>
      <formula>120</formula>
    </cfRule>
  </conditionalFormatting>
  <conditionalFormatting sqref="AO115:AP115 AO123:AP123 AO117:AP118 AO120:AP121">
    <cfRule type="cellIs" dxfId="1363" priority="75" operator="greaterThan">
      <formula>20</formula>
    </cfRule>
  </conditionalFormatting>
  <conditionalFormatting sqref="AQ115 AQ123 AQ117:AQ118 AQ120:AQ121">
    <cfRule type="cellIs" dxfId="1362" priority="74" operator="between">
      <formula>80</formula>
      <formula>120</formula>
    </cfRule>
  </conditionalFormatting>
  <conditionalFormatting sqref="AP123">
    <cfRule type="cellIs" dxfId="1361" priority="73" operator="greaterThan">
      <formula>20</formula>
    </cfRule>
  </conditionalFormatting>
  <conditionalFormatting sqref="AQ123">
    <cfRule type="cellIs" dxfId="1360" priority="72" operator="between">
      <formula>80</formula>
      <formula>120</formula>
    </cfRule>
  </conditionalFormatting>
  <conditionalFormatting sqref="AJ123 AJ120 AJ117">
    <cfRule type="cellIs" dxfId="1359" priority="71" operator="greaterThan">
      <formula>20</formula>
    </cfRule>
  </conditionalFormatting>
  <conditionalFormatting sqref="AT123 AT120 AT117">
    <cfRule type="cellIs" dxfId="1358" priority="69" operator="greaterThan">
      <formula>20</formula>
    </cfRule>
  </conditionalFormatting>
  <conditionalFormatting sqref="AY123 AY120 AY117">
    <cfRule type="cellIs" dxfId="1357" priority="68" operator="greaterThan">
      <formula>20</formula>
    </cfRule>
  </conditionalFormatting>
  <conditionalFormatting sqref="AT115">
    <cfRule type="cellIs" dxfId="1356" priority="67" operator="greaterThan">
      <formula>20</formula>
    </cfRule>
  </conditionalFormatting>
  <conditionalFormatting sqref="AT115">
    <cfRule type="cellIs" dxfId="1355" priority="66" operator="greaterThan">
      <formula>20</formula>
    </cfRule>
  </conditionalFormatting>
  <conditionalFormatting sqref="AY115">
    <cfRule type="cellIs" dxfId="1354" priority="64" operator="greaterThan">
      <formula>20</formula>
    </cfRule>
  </conditionalFormatting>
  <conditionalFormatting sqref="AO115">
    <cfRule type="cellIs" dxfId="1353" priority="63" operator="greaterThan">
      <formula>20</formula>
    </cfRule>
  </conditionalFormatting>
  <conditionalFormatting sqref="AJ121 AJ118">
    <cfRule type="cellIs" dxfId="1352" priority="62" operator="greaterThan">
      <formula>20</formula>
    </cfRule>
  </conditionalFormatting>
  <conditionalFormatting sqref="AT121 AT118">
    <cfRule type="cellIs" dxfId="1351" priority="60" operator="greaterThan">
      <formula>20</formula>
    </cfRule>
  </conditionalFormatting>
  <conditionalFormatting sqref="AW116 AR116 AU116 AZ116">
    <cfRule type="cellIs" dxfId="1350" priority="58" operator="greaterThan">
      <formula>20</formula>
    </cfRule>
  </conditionalFormatting>
  <conditionalFormatting sqref="AV116 BA116">
    <cfRule type="cellIs" dxfId="1349" priority="57" operator="between">
      <formula>80</formula>
      <formula>120</formula>
    </cfRule>
  </conditionalFormatting>
  <conditionalFormatting sqref="AW116 AR116 AJ116:AK116 AT116:AU116 AY116:AZ116">
    <cfRule type="cellIs" dxfId="1348" priority="56" operator="greaterThan">
      <formula>20</formula>
    </cfRule>
  </conditionalFormatting>
  <conditionalFormatting sqref="AV116 BA116 AL116:AM116">
    <cfRule type="cellIs" dxfId="1347" priority="55" operator="between">
      <formula>80</formula>
      <formula>120</formula>
    </cfRule>
  </conditionalFormatting>
  <conditionalFormatting sqref="AP116">
    <cfRule type="cellIs" dxfId="1346" priority="54" operator="greaterThan">
      <formula>20</formula>
    </cfRule>
  </conditionalFormatting>
  <conditionalFormatting sqref="AQ116">
    <cfRule type="cellIs" dxfId="1345" priority="53" operator="between">
      <formula>80</formula>
      <formula>120</formula>
    </cfRule>
  </conditionalFormatting>
  <conditionalFormatting sqref="AO116:AP116">
    <cfRule type="cellIs" dxfId="1344" priority="52" operator="greaterThan">
      <formula>20</formula>
    </cfRule>
  </conditionalFormatting>
  <conditionalFormatting sqref="AQ116">
    <cfRule type="cellIs" dxfId="1343" priority="51" operator="between">
      <formula>80</formula>
      <formula>120</formula>
    </cfRule>
  </conditionalFormatting>
  <conditionalFormatting sqref="AK116">
    <cfRule type="cellIs" dxfId="1342" priority="50" operator="greaterThan">
      <formula>20</formula>
    </cfRule>
  </conditionalFormatting>
  <conditionalFormatting sqref="AL116:AM116">
    <cfRule type="cellIs" dxfId="1341" priority="49" operator="between">
      <formula>80</formula>
      <formula>120</formula>
    </cfRule>
  </conditionalFormatting>
  <conditionalFormatting sqref="AJ116">
    <cfRule type="cellIs" dxfId="1340" priority="48" operator="greaterThan">
      <formula>20</formula>
    </cfRule>
  </conditionalFormatting>
  <conditionalFormatting sqref="AT116">
    <cfRule type="cellIs" dxfId="1339" priority="46" operator="greaterThan">
      <formula>20</formula>
    </cfRule>
  </conditionalFormatting>
  <conditionalFormatting sqref="AY116">
    <cfRule type="cellIs" dxfId="1338" priority="45" operator="greaterThan">
      <formula>20</formula>
    </cfRule>
  </conditionalFormatting>
  <conditionalFormatting sqref="AP119">
    <cfRule type="cellIs" dxfId="1337" priority="40" operator="greaterThan">
      <formula>20</formula>
    </cfRule>
  </conditionalFormatting>
  <conditionalFormatting sqref="AQ119">
    <cfRule type="cellIs" dxfId="1336" priority="39" operator="between">
      <formula>80</formula>
      <formula>120</formula>
    </cfRule>
  </conditionalFormatting>
  <conditionalFormatting sqref="AO119:AP119">
    <cfRule type="cellIs" dxfId="1335" priority="38" operator="greaterThan">
      <formula>20</formula>
    </cfRule>
  </conditionalFormatting>
  <conditionalFormatting sqref="AQ119">
    <cfRule type="cellIs" dxfId="1334" priority="37" operator="between">
      <formula>80</formula>
      <formula>120</formula>
    </cfRule>
  </conditionalFormatting>
  <conditionalFormatting sqref="AK119">
    <cfRule type="cellIs" dxfId="1333" priority="36" operator="greaterThan">
      <formula>20</formula>
    </cfRule>
  </conditionalFormatting>
  <conditionalFormatting sqref="AL119:AM119">
    <cfRule type="cellIs" dxfId="1332" priority="35" operator="between">
      <formula>80</formula>
      <formula>120</formula>
    </cfRule>
  </conditionalFormatting>
  <conditionalFormatting sqref="AJ119">
    <cfRule type="cellIs" dxfId="1331" priority="34" operator="greaterThan">
      <formula>20</formula>
    </cfRule>
  </conditionalFormatting>
  <conditionalFormatting sqref="AO119">
    <cfRule type="cellIs" dxfId="1330" priority="33" operator="greaterThan">
      <formula>20</formula>
    </cfRule>
  </conditionalFormatting>
  <conditionalFormatting sqref="AT119">
    <cfRule type="cellIs" dxfId="1329" priority="32" operator="greaterThan">
      <formula>20</formula>
    </cfRule>
  </conditionalFormatting>
  <conditionalFormatting sqref="AW122 AR122 AU122 AZ122">
    <cfRule type="cellIs" dxfId="1328" priority="30" operator="greaterThan">
      <formula>20</formula>
    </cfRule>
  </conditionalFormatting>
  <conditionalFormatting sqref="AV122 BA122">
    <cfRule type="cellIs" dxfId="1327" priority="29" operator="between">
      <formula>80</formula>
      <formula>120</formula>
    </cfRule>
  </conditionalFormatting>
  <conditionalFormatting sqref="AW122 AR122 AJ122:AK122 AT122:AU122 AY122:AZ122">
    <cfRule type="cellIs" dxfId="1326" priority="28" operator="greaterThan">
      <formula>20</formula>
    </cfRule>
  </conditionalFormatting>
  <conditionalFormatting sqref="AV122 BA122 AL122:AM122">
    <cfRule type="cellIs" dxfId="1325" priority="27" operator="between">
      <formula>80</formula>
      <formula>120</formula>
    </cfRule>
  </conditionalFormatting>
  <conditionalFormatting sqref="AP122">
    <cfRule type="cellIs" dxfId="1324" priority="26" operator="greaterThan">
      <formula>20</formula>
    </cfRule>
  </conditionalFormatting>
  <conditionalFormatting sqref="AO122:AP122">
    <cfRule type="cellIs" dxfId="1323" priority="24" operator="greaterThan">
      <formula>20</formula>
    </cfRule>
  </conditionalFormatting>
  <conditionalFormatting sqref="AQ122">
    <cfRule type="cellIs" dxfId="1322" priority="23" operator="between">
      <formula>80</formula>
      <formula>120</formula>
    </cfRule>
  </conditionalFormatting>
  <conditionalFormatting sqref="AJ122">
    <cfRule type="cellIs" dxfId="1321" priority="20" operator="greaterThan">
      <formula>20</formula>
    </cfRule>
  </conditionalFormatting>
  <conditionalFormatting sqref="AO122">
    <cfRule type="cellIs" dxfId="1320" priority="19" operator="greaterThan">
      <formula>20</formula>
    </cfRule>
  </conditionalFormatting>
  <conditionalFormatting sqref="AT122">
    <cfRule type="cellIs" dxfId="1319" priority="18" operator="greaterThan">
      <formula>20</formula>
    </cfRule>
  </conditionalFormatting>
  <conditionalFormatting sqref="AY122">
    <cfRule type="cellIs" dxfId="1318" priority="17" operator="greaterThan">
      <formula>20</formula>
    </cfRule>
  </conditionalFormatting>
  <conditionalFormatting sqref="AI122">
    <cfRule type="cellIs" dxfId="1317" priority="16" operator="lessThan">
      <formula>20</formula>
    </cfRule>
  </conditionalFormatting>
  <conditionalFormatting sqref="AN122">
    <cfRule type="cellIs" dxfId="1316" priority="15" operator="lessThan">
      <formula>20</formula>
    </cfRule>
  </conditionalFormatting>
  <conditionalFormatting sqref="AS122">
    <cfRule type="cellIs" dxfId="1315" priority="14" operator="lessThan">
      <formula>20</formula>
    </cfRule>
  </conditionalFormatting>
  <conditionalFormatting sqref="AP126">
    <cfRule type="cellIs" dxfId="1314" priority="8" operator="greaterThan">
      <formula>20</formula>
    </cfRule>
  </conditionalFormatting>
  <conditionalFormatting sqref="AQ126">
    <cfRule type="cellIs" dxfId="1313" priority="7" operator="between">
      <formula>80</formula>
      <formula>120</formula>
    </cfRule>
  </conditionalFormatting>
  <conditionalFormatting sqref="AO126">
    <cfRule type="cellIs" dxfId="1312" priority="3" operator="greaterThan">
      <formula>20</formula>
    </cfRule>
  </conditionalFormatting>
  <conditionalFormatting sqref="AL126:AM126 BA126 AV126">
    <cfRule type="cellIs" dxfId="1311" priority="9" operator="between">
      <formula>80</formula>
      <formula>120</formula>
    </cfRule>
  </conditionalFormatting>
  <conditionalFormatting sqref="AW126 AR126 AK126 AU126 AZ126">
    <cfRule type="cellIs" dxfId="1310" priority="12" operator="greaterThan">
      <formula>20</formula>
    </cfRule>
  </conditionalFormatting>
  <conditionalFormatting sqref="AV126 BA126 AL126:AM126">
    <cfRule type="cellIs" dxfId="1309" priority="11" operator="between">
      <formula>80</formula>
      <formula>120</formula>
    </cfRule>
  </conditionalFormatting>
  <conditionalFormatting sqref="AJ126:AK126 AR126 AW126 AT126:AU126 AY126:AZ126">
    <cfRule type="cellIs" dxfId="1308" priority="10" operator="greaterThan">
      <formula>20</formula>
    </cfRule>
  </conditionalFormatting>
  <conditionalFormatting sqref="AO126:AP126">
    <cfRule type="cellIs" dxfId="1307" priority="6" operator="greaterThan">
      <formula>20</formula>
    </cfRule>
  </conditionalFormatting>
  <conditionalFormatting sqref="AQ126">
    <cfRule type="cellIs" dxfId="1306" priority="5" operator="between">
      <formula>80</formula>
      <formula>120</formula>
    </cfRule>
  </conditionalFormatting>
  <conditionalFormatting sqref="AJ126">
    <cfRule type="cellIs" dxfId="1305" priority="4" operator="greaterThan">
      <formula>20</formula>
    </cfRule>
  </conditionalFormatting>
  <conditionalFormatting sqref="AT126">
    <cfRule type="cellIs" dxfId="1304" priority="2" operator="greaterThan">
      <formula>20</formula>
    </cfRule>
  </conditionalFormatting>
  <conditionalFormatting sqref="AY126">
    <cfRule type="cellIs" dxfId="1303" priority="1" operator="greaterThan">
      <formula>20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25"/>
  <sheetViews>
    <sheetView workbookViewId="0">
      <selection activeCell="A13" sqref="A13:BU152"/>
    </sheetView>
  </sheetViews>
  <sheetFormatPr defaultRowHeight="14.5" x14ac:dyDescent="0.35"/>
  <cols>
    <col min="3" max="3" width="26.453125" customWidth="1"/>
    <col min="5" max="5" width="11.81640625" bestFit="1" customWidth="1"/>
    <col min="7" max="7" width="12" customWidth="1"/>
    <col min="9" max="9" width="11.54296875" customWidth="1"/>
  </cols>
  <sheetData>
    <row r="1" spans="1:58" x14ac:dyDescent="0.35">
      <c r="A1" t="s">
        <v>32</v>
      </c>
      <c r="D1" t="s">
        <v>33</v>
      </c>
      <c r="E1" s="3" t="s">
        <v>8</v>
      </c>
      <c r="F1" t="s">
        <v>34</v>
      </c>
      <c r="G1" s="3" t="s">
        <v>9</v>
      </c>
      <c r="H1" t="s">
        <v>35</v>
      </c>
      <c r="I1" s="3" t="s">
        <v>11</v>
      </c>
    </row>
    <row r="2" spans="1:58" x14ac:dyDescent="0.35">
      <c r="D2">
        <v>0</v>
      </c>
      <c r="E2">
        <f>I18</f>
        <v>50</v>
      </c>
      <c r="F2">
        <v>0</v>
      </c>
      <c r="G2" s="3">
        <f>J18</f>
        <v>98</v>
      </c>
      <c r="H2">
        <v>0</v>
      </c>
      <c r="I2" s="3">
        <f>L18</f>
        <v>111</v>
      </c>
    </row>
    <row r="3" spans="1:58" x14ac:dyDescent="0.35">
      <c r="D3">
        <v>0</v>
      </c>
      <c r="E3">
        <f>I19</f>
        <v>35</v>
      </c>
      <c r="F3">
        <v>0</v>
      </c>
      <c r="G3" s="3">
        <f>J19</f>
        <v>155</v>
      </c>
      <c r="H3">
        <v>0</v>
      </c>
      <c r="I3" s="3">
        <f>L19</f>
        <v>115</v>
      </c>
    </row>
    <row r="4" spans="1:58" x14ac:dyDescent="0.35">
      <c r="D4">
        <f>3*G21/1000</f>
        <v>6.0000000000000006E-4</v>
      </c>
      <c r="E4">
        <f>I21</f>
        <v>615</v>
      </c>
      <c r="F4">
        <f>6*H21/1000</f>
        <v>1.2000000000000001E-3</v>
      </c>
      <c r="G4" s="3">
        <f t="shared" ref="G4" si="0">J21</f>
        <v>1632</v>
      </c>
      <c r="H4">
        <f>0.3*H21/1000</f>
        <v>5.9999999999999995E-5</v>
      </c>
      <c r="I4" s="3">
        <f t="shared" ref="I4" si="1">L21</f>
        <v>830</v>
      </c>
    </row>
    <row r="5" spans="1:58" x14ac:dyDescent="0.35">
      <c r="D5">
        <f t="shared" ref="D5" si="2">3*G23/1000</f>
        <v>1.7999999999999997E-3</v>
      </c>
      <c r="E5">
        <f>I23</f>
        <v>1913</v>
      </c>
      <c r="F5">
        <f t="shared" ref="F5" si="3">6*H23/1000</f>
        <v>3.5999999999999995E-3</v>
      </c>
      <c r="G5" s="3">
        <f>J23</f>
        <v>5130</v>
      </c>
      <c r="H5">
        <f t="shared" ref="H5" si="4">0.3*H23/1000</f>
        <v>1.7999999999999998E-4</v>
      </c>
      <c r="I5" s="3">
        <f>L23</f>
        <v>2878</v>
      </c>
    </row>
    <row r="6" spans="1:58" x14ac:dyDescent="0.35">
      <c r="D6">
        <f>3*G25/1000</f>
        <v>3.0000000000000001E-3</v>
      </c>
      <c r="E6">
        <f>I25</f>
        <v>3218</v>
      </c>
      <c r="F6">
        <f>6*H25/1000</f>
        <v>6.0000000000000001E-3</v>
      </c>
      <c r="G6" s="3">
        <f>J25</f>
        <v>9092</v>
      </c>
      <c r="H6">
        <f>0.3*H25/1000</f>
        <v>2.9999999999999997E-4</v>
      </c>
      <c r="I6" s="3">
        <f>L25</f>
        <v>5032</v>
      </c>
    </row>
    <row r="7" spans="1:58" x14ac:dyDescent="0.35">
      <c r="D7">
        <f>3*G26/1000</f>
        <v>4.1999999999999989E-3</v>
      </c>
      <c r="E7">
        <f>I26</f>
        <v>4525</v>
      </c>
      <c r="F7">
        <f>6*H26/1000</f>
        <v>8.3999999999999977E-3</v>
      </c>
      <c r="G7" s="3">
        <f>J26</f>
        <v>12713</v>
      </c>
      <c r="H7">
        <f>0.3*H26/1000</f>
        <v>4.1999999999999996E-4</v>
      </c>
      <c r="I7" s="3">
        <f>L26</f>
        <v>7365</v>
      </c>
    </row>
    <row r="8" spans="1:58" x14ac:dyDescent="0.35">
      <c r="D8">
        <f>3*G27/1000</f>
        <v>5.4000000000000003E-3</v>
      </c>
      <c r="E8">
        <f>I27</f>
        <v>5849</v>
      </c>
      <c r="F8">
        <f>6*H27/1000</f>
        <v>1.0800000000000001E-2</v>
      </c>
      <c r="G8" s="3">
        <f>J27</f>
        <v>14470</v>
      </c>
      <c r="H8">
        <f>0.3*H27/1000</f>
        <v>5.4000000000000001E-4</v>
      </c>
      <c r="I8" s="3">
        <f>L27</f>
        <v>7512</v>
      </c>
    </row>
    <row r="9" spans="1:58" x14ac:dyDescent="0.35">
      <c r="C9" t="s">
        <v>36</v>
      </c>
      <c r="E9" s="6">
        <f>SLOPE(D2:D8,E2:E8)</f>
        <v>9.2911078861362697E-7</v>
      </c>
      <c r="F9" s="6"/>
      <c r="G9" s="6">
        <f>SLOPE(F2:F8,G2:G8)</f>
        <v>7.0949776600404722E-7</v>
      </c>
      <c r="H9" s="6"/>
      <c r="I9" s="6">
        <f>SLOPE(H2:H8,I2:I8)</f>
        <v>6.4566736920805514E-8</v>
      </c>
    </row>
    <row r="10" spans="1:58" x14ac:dyDescent="0.35">
      <c r="C10" t="s">
        <v>37</v>
      </c>
      <c r="E10" s="6">
        <f>INTERCEPT(D2:D8,E2:E8)</f>
        <v>-8.0343327834033439E-6</v>
      </c>
      <c r="F10" s="6"/>
      <c r="G10" s="6">
        <f>INTERCEPT(F2:F8,G2:G8)</f>
        <v>-1.0202261290217195E-4</v>
      </c>
      <c r="H10" s="6"/>
      <c r="I10" s="6">
        <f>INTERCEPT(H2:H8,I2:I8)</f>
        <v>-5.6378154861093995E-6</v>
      </c>
    </row>
    <row r="11" spans="1:58" x14ac:dyDescent="0.35">
      <c r="C11" t="s">
        <v>38</v>
      </c>
      <c r="E11" s="7">
        <f>RSQ(D2:D8,E2:E8)</f>
        <v>0.99980209531333375</v>
      </c>
      <c r="F11" s="7"/>
      <c r="G11" s="7">
        <f>RSQ(F2:F8,G2:G8)</f>
        <v>0.99248362732482187</v>
      </c>
      <c r="H11" s="7"/>
      <c r="I11" s="7">
        <f>RSQ(H2:H8,I2:I8)</f>
        <v>0.97547344923931656</v>
      </c>
    </row>
    <row r="12" spans="1:58" s="3" customFormat="1" ht="174" x14ac:dyDescent="0.3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15</v>
      </c>
      <c r="Q12" t="s">
        <v>16</v>
      </c>
      <c r="R12" t="s">
        <v>17</v>
      </c>
      <c r="S12" t="s">
        <v>18</v>
      </c>
      <c r="T12" t="s">
        <v>19</v>
      </c>
      <c r="U12" t="s">
        <v>20</v>
      </c>
      <c r="V12" t="s">
        <v>21</v>
      </c>
      <c r="W12" t="s">
        <v>22</v>
      </c>
      <c r="X12" t="s">
        <v>23</v>
      </c>
      <c r="Y12" t="s">
        <v>24</v>
      </c>
      <c r="Z12" t="s">
        <v>25</v>
      </c>
      <c r="AA12" s="3" t="s">
        <v>39</v>
      </c>
      <c r="AB12" s="3" t="s">
        <v>40</v>
      </c>
      <c r="AC12" s="3" t="s">
        <v>41</v>
      </c>
      <c r="AD12" s="3" t="s">
        <v>42</v>
      </c>
      <c r="AE12" s="3" t="s">
        <v>43</v>
      </c>
      <c r="AF12" s="3" t="s">
        <v>44</v>
      </c>
      <c r="AG12" s="3" t="s">
        <v>45</v>
      </c>
      <c r="AI12" s="3" t="s">
        <v>46</v>
      </c>
      <c r="AJ12" s="3" t="s">
        <v>47</v>
      </c>
      <c r="AK12" s="3" t="s">
        <v>48</v>
      </c>
      <c r="AL12" s="3" t="s">
        <v>49</v>
      </c>
      <c r="AN12" s="3" t="s">
        <v>50</v>
      </c>
      <c r="AO12" s="3" t="s">
        <v>51</v>
      </c>
      <c r="AP12" s="3" t="s">
        <v>52</v>
      </c>
      <c r="AQ12" s="3" t="s">
        <v>53</v>
      </c>
      <c r="AS12" s="3" t="s">
        <v>54</v>
      </c>
      <c r="AT12" s="3" t="s">
        <v>55</v>
      </c>
      <c r="AU12" s="3" t="s">
        <v>56</v>
      </c>
      <c r="AV12" s="3" t="s">
        <v>57</v>
      </c>
      <c r="AX12" s="3" t="s">
        <v>58</v>
      </c>
      <c r="AY12" s="3" t="s">
        <v>59</v>
      </c>
      <c r="AZ12" s="3" t="s">
        <v>60</v>
      </c>
      <c r="BA12" s="3" t="s">
        <v>61</v>
      </c>
      <c r="BC12" s="3" t="s">
        <v>62</v>
      </c>
      <c r="BD12" s="3" t="s">
        <v>63</v>
      </c>
      <c r="BE12" s="3" t="s">
        <v>64</v>
      </c>
      <c r="BF12" s="3" t="s">
        <v>65</v>
      </c>
    </row>
    <row r="13" spans="1:58" x14ac:dyDescent="0.35">
      <c r="A13">
        <v>1</v>
      </c>
      <c r="B13">
        <v>1</v>
      </c>
      <c r="C13" t="s">
        <v>26</v>
      </c>
      <c r="D13" t="s">
        <v>27</v>
      </c>
      <c r="G13">
        <v>0.5</v>
      </c>
      <c r="H13">
        <v>0.5</v>
      </c>
      <c r="I13">
        <v>4812</v>
      </c>
      <c r="J13">
        <v>8298</v>
      </c>
      <c r="L13">
        <v>15704</v>
      </c>
      <c r="M13">
        <v>4.1070000000000002</v>
      </c>
      <c r="N13">
        <v>7.3090000000000002</v>
      </c>
      <c r="O13">
        <v>3.202</v>
      </c>
      <c r="Q13">
        <v>1.526</v>
      </c>
      <c r="R13">
        <v>1</v>
      </c>
      <c r="S13">
        <v>0</v>
      </c>
      <c r="T13">
        <v>0</v>
      </c>
      <c r="V13">
        <v>0</v>
      </c>
      <c r="Y13" s="1">
        <v>44076</v>
      </c>
      <c r="Z13" s="2">
        <v>0.48519675925925926</v>
      </c>
      <c r="AB13">
        <v>1</v>
      </c>
      <c r="AD13" s="4">
        <f t="shared" ref="AD13:AD76" si="5">((I13*$E$9)+$E$10)*1000/G13</f>
        <v>8.9256935640507393</v>
      </c>
      <c r="AE13" s="4">
        <f>((J13*$G$9)+$G$10)*1000/H13</f>
        <v>11.570779698798825</v>
      </c>
      <c r="AF13" s="4">
        <f>AE13-AD13</f>
        <v>2.6450861347480856</v>
      </c>
      <c r="AG13" s="4">
        <f>((L13*$I$9)+$I$10)*1000/H13</f>
        <v>2.0166364422364405</v>
      </c>
    </row>
    <row r="14" spans="1:58" x14ac:dyDescent="0.35">
      <c r="A14">
        <v>2</v>
      </c>
      <c r="B14">
        <v>1</v>
      </c>
      <c r="C14" t="s">
        <v>26</v>
      </c>
      <c r="D14" t="s">
        <v>27</v>
      </c>
      <c r="G14">
        <v>0.5</v>
      </c>
      <c r="H14">
        <v>0.5</v>
      </c>
      <c r="I14">
        <v>5847</v>
      </c>
      <c r="J14">
        <v>8385</v>
      </c>
      <c r="L14">
        <v>15741</v>
      </c>
      <c r="M14">
        <v>4.9009999999999998</v>
      </c>
      <c r="N14">
        <v>7.3819999999999997</v>
      </c>
      <c r="O14">
        <v>2.4820000000000002</v>
      </c>
      <c r="Q14">
        <v>1.53</v>
      </c>
      <c r="R14">
        <v>1</v>
      </c>
      <c r="S14">
        <v>0</v>
      </c>
      <c r="T14">
        <v>0</v>
      </c>
      <c r="V14">
        <v>0</v>
      </c>
      <c r="Y14" s="1">
        <v>44076</v>
      </c>
      <c r="Z14" s="2">
        <v>0.49126157407407406</v>
      </c>
      <c r="AB14">
        <v>1</v>
      </c>
      <c r="AD14" s="4">
        <f t="shared" si="5"/>
        <v>10.848952896480947</v>
      </c>
      <c r="AE14" s="4">
        <f t="shared" ref="AE14:AE77" si="6">((J14*$G$9)+$G$10)*1000/H14</f>
        <v>11.694232310083526</v>
      </c>
      <c r="AF14" s="4">
        <f t="shared" ref="AF14:AF77" si="7">AE14-AD14</f>
        <v>0.84527941360257941</v>
      </c>
      <c r="AG14" s="4">
        <f t="shared" ref="AG14:AG77" si="8">((L14*$I$9)+$I$10)*1000/H14</f>
        <v>2.0214143807685803</v>
      </c>
    </row>
    <row r="15" spans="1:58" x14ac:dyDescent="0.35">
      <c r="A15">
        <v>3</v>
      </c>
      <c r="B15">
        <v>1</v>
      </c>
      <c r="C15" t="s">
        <v>26</v>
      </c>
      <c r="D15" t="s">
        <v>27</v>
      </c>
      <c r="G15">
        <v>0.5</v>
      </c>
      <c r="H15">
        <v>0.5</v>
      </c>
      <c r="I15">
        <v>5863</v>
      </c>
      <c r="J15">
        <v>8376</v>
      </c>
      <c r="L15">
        <v>15929</v>
      </c>
      <c r="M15">
        <v>4.9130000000000003</v>
      </c>
      <c r="N15">
        <v>7.375</v>
      </c>
      <c r="O15">
        <v>2.4620000000000002</v>
      </c>
      <c r="Q15">
        <v>1.55</v>
      </c>
      <c r="R15">
        <v>1</v>
      </c>
      <c r="S15">
        <v>0</v>
      </c>
      <c r="T15">
        <v>0</v>
      </c>
      <c r="V15">
        <v>0</v>
      </c>
      <c r="Y15" s="1">
        <v>44076</v>
      </c>
      <c r="Z15" s="2">
        <v>0.49782407407407409</v>
      </c>
      <c r="AB15">
        <v>1</v>
      </c>
      <c r="AD15" s="4">
        <f t="shared" si="5"/>
        <v>10.878684441716583</v>
      </c>
      <c r="AE15" s="4">
        <f t="shared" si="6"/>
        <v>11.681461350295455</v>
      </c>
      <c r="AF15" s="4">
        <f t="shared" si="7"/>
        <v>0.80277690857887229</v>
      </c>
      <c r="AG15" s="4">
        <f t="shared" si="8"/>
        <v>2.0456914738508032</v>
      </c>
    </row>
    <row r="16" spans="1:58" x14ac:dyDescent="0.35">
      <c r="A16">
        <v>4</v>
      </c>
      <c r="B16">
        <v>2</v>
      </c>
      <c r="D16" t="s">
        <v>29</v>
      </c>
      <c r="Y16" s="1">
        <v>44076</v>
      </c>
      <c r="Z16" s="2">
        <v>0.50189814814814815</v>
      </c>
      <c r="AB16">
        <v>1</v>
      </c>
      <c r="AD16" s="4" t="e">
        <f t="shared" si="5"/>
        <v>#DIV/0!</v>
      </c>
      <c r="AE16" s="4" t="e">
        <f t="shared" si="6"/>
        <v>#DIV/0!</v>
      </c>
      <c r="AF16" s="4" t="e">
        <f t="shared" si="7"/>
        <v>#DIV/0!</v>
      </c>
      <c r="AG16" s="4" t="e">
        <f t="shared" si="8"/>
        <v>#DIV/0!</v>
      </c>
    </row>
    <row r="17" spans="1:58" x14ac:dyDescent="0.35">
      <c r="A17">
        <v>5</v>
      </c>
      <c r="B17">
        <v>3</v>
      </c>
      <c r="C17" t="s">
        <v>30</v>
      </c>
      <c r="D17" t="s">
        <v>27</v>
      </c>
      <c r="G17">
        <v>0.5</v>
      </c>
      <c r="H17">
        <v>0.5</v>
      </c>
      <c r="I17">
        <v>325</v>
      </c>
      <c r="J17">
        <v>132</v>
      </c>
      <c r="L17">
        <v>100</v>
      </c>
      <c r="M17">
        <v>0.66400000000000003</v>
      </c>
      <c r="N17">
        <v>0.39</v>
      </c>
      <c r="O17">
        <v>0</v>
      </c>
      <c r="Q17">
        <v>0</v>
      </c>
      <c r="R17">
        <v>1</v>
      </c>
      <c r="S17">
        <v>0</v>
      </c>
      <c r="T17">
        <v>0</v>
      </c>
      <c r="V17">
        <v>0</v>
      </c>
      <c r="Y17" s="1">
        <v>44076</v>
      </c>
      <c r="Z17" s="2">
        <v>0.51238425925925923</v>
      </c>
      <c r="AB17">
        <v>1</v>
      </c>
      <c r="AD17" s="4">
        <f t="shared" si="5"/>
        <v>0.58785334703205083</v>
      </c>
      <c r="AE17" s="4">
        <f t="shared" si="6"/>
        <v>-1.6737815579275433E-2</v>
      </c>
      <c r="AF17" s="4">
        <f t="shared" si="7"/>
        <v>-0.60459116261132628</v>
      </c>
      <c r="AG17" s="4">
        <f t="shared" si="8"/>
        <v>1.6377164119423038E-3</v>
      </c>
    </row>
    <row r="18" spans="1:58" x14ac:dyDescent="0.35">
      <c r="A18">
        <v>6</v>
      </c>
      <c r="B18">
        <v>3</v>
      </c>
      <c r="C18" t="s">
        <v>30</v>
      </c>
      <c r="D18" t="s">
        <v>27</v>
      </c>
      <c r="G18">
        <v>0.5</v>
      </c>
      <c r="H18">
        <v>0.5</v>
      </c>
      <c r="I18">
        <v>50</v>
      </c>
      <c r="J18">
        <v>98</v>
      </c>
      <c r="L18">
        <v>111</v>
      </c>
      <c r="M18">
        <v>0.45300000000000001</v>
      </c>
      <c r="N18">
        <v>0.36099999999999999</v>
      </c>
      <c r="O18">
        <v>0</v>
      </c>
      <c r="Q18">
        <v>0</v>
      </c>
      <c r="R18">
        <v>1</v>
      </c>
      <c r="S18">
        <v>0</v>
      </c>
      <c r="T18">
        <v>0</v>
      </c>
      <c r="V18">
        <v>0</v>
      </c>
      <c r="Y18" s="1">
        <v>44076</v>
      </c>
      <c r="Z18" s="2">
        <v>0.51753472222222219</v>
      </c>
      <c r="AB18">
        <v>1</v>
      </c>
      <c r="AD18" s="4">
        <f t="shared" si="5"/>
        <v>7.6842413294556003E-2</v>
      </c>
      <c r="AE18" s="4">
        <f t="shared" si="6"/>
        <v>-6.4983663667550637E-2</v>
      </c>
      <c r="AF18" s="4">
        <f t="shared" si="7"/>
        <v>-0.14182607696210664</v>
      </c>
      <c r="AG18" s="4">
        <f t="shared" si="8"/>
        <v>3.0581846242000261E-3</v>
      </c>
    </row>
    <row r="19" spans="1:58" x14ac:dyDescent="0.35">
      <c r="A19">
        <v>7</v>
      </c>
      <c r="B19">
        <v>3</v>
      </c>
      <c r="C19" t="s">
        <v>30</v>
      </c>
      <c r="D19" t="s">
        <v>27</v>
      </c>
      <c r="G19">
        <v>0.5</v>
      </c>
      <c r="H19">
        <v>0.5</v>
      </c>
      <c r="I19">
        <v>35</v>
      </c>
      <c r="J19">
        <v>155</v>
      </c>
      <c r="L19">
        <v>115</v>
      </c>
      <c r="M19">
        <v>0.441</v>
      </c>
      <c r="N19">
        <v>0.41</v>
      </c>
      <c r="O19">
        <v>0</v>
      </c>
      <c r="Q19">
        <v>0</v>
      </c>
      <c r="R19">
        <v>1</v>
      </c>
      <c r="S19">
        <v>0</v>
      </c>
      <c r="T19">
        <v>0</v>
      </c>
      <c r="V19">
        <v>0</v>
      </c>
      <c r="Y19" s="1">
        <v>44076</v>
      </c>
      <c r="Z19" s="2">
        <v>0.52307870370370368</v>
      </c>
      <c r="AB19">
        <v>1</v>
      </c>
      <c r="AD19" s="4">
        <f t="shared" si="5"/>
        <v>4.8969089636147205E-2</v>
      </c>
      <c r="AE19" s="4">
        <f t="shared" si="6"/>
        <v>1.5899081656910743E-2</v>
      </c>
      <c r="AF19" s="4">
        <f t="shared" si="7"/>
        <v>-3.3070007979236461E-2</v>
      </c>
      <c r="AG19" s="4">
        <f t="shared" si="8"/>
        <v>3.5747185195664699E-3</v>
      </c>
    </row>
    <row r="20" spans="1:58" x14ac:dyDescent="0.35">
      <c r="A20">
        <v>8</v>
      </c>
      <c r="B20">
        <v>4</v>
      </c>
      <c r="C20" t="s">
        <v>66</v>
      </c>
      <c r="D20" t="s">
        <v>27</v>
      </c>
      <c r="G20">
        <v>0.2</v>
      </c>
      <c r="H20">
        <v>0.2</v>
      </c>
      <c r="I20">
        <v>234</v>
      </c>
      <c r="J20">
        <v>1601</v>
      </c>
      <c r="L20">
        <v>857</v>
      </c>
      <c r="M20">
        <v>1.4870000000000001</v>
      </c>
      <c r="N20">
        <v>4.0869999999999997</v>
      </c>
      <c r="O20">
        <v>2.601</v>
      </c>
      <c r="Q20">
        <v>0</v>
      </c>
      <c r="R20">
        <v>1</v>
      </c>
      <c r="S20">
        <v>0</v>
      </c>
      <c r="T20">
        <v>0</v>
      </c>
      <c r="V20">
        <v>0</v>
      </c>
      <c r="Y20" s="1">
        <v>44076</v>
      </c>
      <c r="Z20" s="2">
        <v>0.53291666666666659</v>
      </c>
      <c r="AB20">
        <v>1</v>
      </c>
      <c r="AD20" s="4">
        <f t="shared" si="5"/>
        <v>1.0468879587609268</v>
      </c>
      <c r="AE20" s="4">
        <f t="shared" si="6"/>
        <v>5.1694165523515379</v>
      </c>
      <c r="AF20" s="4">
        <f t="shared" si="7"/>
        <v>4.1225285935906113</v>
      </c>
      <c r="AG20" s="4">
        <f t="shared" si="8"/>
        <v>0.24847939027510466</v>
      </c>
      <c r="AI20">
        <f>ABS(100*(AD20-3)/3)</f>
        <v>65.10373470796911</v>
      </c>
      <c r="AN20">
        <f t="shared" ref="AN20:AN27" si="9">ABS(100*(AE20-6)/6)</f>
        <v>13.843057460807701</v>
      </c>
      <c r="AS20">
        <f t="shared" ref="AS20:AS27" si="10">ABS(100*(AF20-3)/3)</f>
        <v>37.417619786353711</v>
      </c>
      <c r="AX20">
        <f t="shared" ref="AX20:AX27" si="11">ABS(100*(AG20-0.3)/0.3)</f>
        <v>17.173536574965112</v>
      </c>
    </row>
    <row r="21" spans="1:58" x14ac:dyDescent="0.35">
      <c r="A21">
        <v>9</v>
      </c>
      <c r="B21">
        <v>4</v>
      </c>
      <c r="C21" t="s">
        <v>66</v>
      </c>
      <c r="D21" t="s">
        <v>27</v>
      </c>
      <c r="G21">
        <v>0.2</v>
      </c>
      <c r="H21">
        <v>0.2</v>
      </c>
      <c r="I21">
        <v>615</v>
      </c>
      <c r="J21">
        <v>1632</v>
      </c>
      <c r="L21">
        <v>830</v>
      </c>
      <c r="M21">
        <v>2.2170000000000001</v>
      </c>
      <c r="N21">
        <v>4.1529999999999996</v>
      </c>
      <c r="O21">
        <v>1.9359999999999999</v>
      </c>
      <c r="Q21">
        <v>0</v>
      </c>
      <c r="R21">
        <v>1</v>
      </c>
      <c r="S21">
        <v>0</v>
      </c>
      <c r="T21">
        <v>0</v>
      </c>
      <c r="V21">
        <v>0</v>
      </c>
      <c r="Y21" s="1">
        <v>44076</v>
      </c>
      <c r="Z21" s="2">
        <v>0.53871527777777783</v>
      </c>
      <c r="AB21">
        <v>1</v>
      </c>
      <c r="AD21" s="4">
        <f t="shared" si="5"/>
        <v>2.8168440110698865</v>
      </c>
      <c r="AE21" s="4">
        <f t="shared" si="6"/>
        <v>5.2793887060821652</v>
      </c>
      <c r="AF21" s="4">
        <f t="shared" si="7"/>
        <v>2.4625446950122787</v>
      </c>
      <c r="AG21" s="4">
        <f t="shared" si="8"/>
        <v>0.23976288079079588</v>
      </c>
      <c r="AI21">
        <f t="shared" ref="AI21:AI27" si="12">ABS(100*(AD21-3)/3)</f>
        <v>6.105199631003785</v>
      </c>
      <c r="AN21">
        <f t="shared" si="9"/>
        <v>12.010188231963914</v>
      </c>
      <c r="AS21">
        <f t="shared" si="10"/>
        <v>17.915176832924043</v>
      </c>
      <c r="AX21">
        <f t="shared" si="11"/>
        <v>20.07903973640137</v>
      </c>
    </row>
    <row r="22" spans="1:58" x14ac:dyDescent="0.35">
      <c r="A22">
        <v>10</v>
      </c>
      <c r="B22">
        <v>5</v>
      </c>
      <c r="C22" t="s">
        <v>66</v>
      </c>
      <c r="D22" t="s">
        <v>27</v>
      </c>
      <c r="G22">
        <v>0.6</v>
      </c>
      <c r="H22">
        <v>0.6</v>
      </c>
      <c r="I22">
        <v>1901</v>
      </c>
      <c r="J22">
        <v>5184</v>
      </c>
      <c r="L22">
        <v>2916</v>
      </c>
      <c r="M22">
        <v>1.5609999999999999</v>
      </c>
      <c r="N22">
        <v>3.8919999999999999</v>
      </c>
      <c r="O22">
        <v>2.331</v>
      </c>
      <c r="Q22">
        <v>0.157</v>
      </c>
      <c r="R22">
        <v>1</v>
      </c>
      <c r="S22">
        <v>0</v>
      </c>
      <c r="T22">
        <v>0</v>
      </c>
      <c r="V22">
        <v>0</v>
      </c>
      <c r="Y22" s="1">
        <v>44076</v>
      </c>
      <c r="Z22" s="2">
        <v>0.54979166666666668</v>
      </c>
      <c r="AB22">
        <v>1</v>
      </c>
      <c r="AD22" s="4">
        <f t="shared" si="5"/>
        <v>2.9303421272851691</v>
      </c>
      <c r="AE22" s="4">
        <f t="shared" si="6"/>
        <v>5.9600230101046812</v>
      </c>
      <c r="AF22" s="4">
        <f t="shared" si="7"/>
        <v>3.0296808828195121</v>
      </c>
      <c r="AG22" s="4">
        <f t="shared" si="8"/>
        <v>0.3043979822915992</v>
      </c>
      <c r="AI22">
        <f t="shared" si="12"/>
        <v>2.3219290904943644</v>
      </c>
      <c r="AN22">
        <f t="shared" si="9"/>
        <v>0.66628316492198059</v>
      </c>
      <c r="AS22">
        <f t="shared" si="10"/>
        <v>0.98936276065040296</v>
      </c>
      <c r="AX22">
        <f t="shared" si="11"/>
        <v>1.4659940971997374</v>
      </c>
    </row>
    <row r="23" spans="1:58" x14ac:dyDescent="0.35">
      <c r="A23">
        <v>11</v>
      </c>
      <c r="B23">
        <v>5</v>
      </c>
      <c r="C23" t="s">
        <v>66</v>
      </c>
      <c r="D23" t="s">
        <v>27</v>
      </c>
      <c r="G23">
        <v>0.6</v>
      </c>
      <c r="H23">
        <v>0.6</v>
      </c>
      <c r="I23">
        <v>1913</v>
      </c>
      <c r="J23">
        <v>5130</v>
      </c>
      <c r="L23">
        <v>2878</v>
      </c>
      <c r="M23">
        <v>1.5680000000000001</v>
      </c>
      <c r="N23">
        <v>3.8540000000000001</v>
      </c>
      <c r="O23">
        <v>2.2850000000000001</v>
      </c>
      <c r="Q23">
        <v>0.154</v>
      </c>
      <c r="R23">
        <v>1</v>
      </c>
      <c r="S23">
        <v>0</v>
      </c>
      <c r="T23">
        <v>0</v>
      </c>
      <c r="V23">
        <v>0</v>
      </c>
      <c r="Y23" s="1">
        <v>44076</v>
      </c>
      <c r="Z23" s="2">
        <v>0.55603009259259262</v>
      </c>
      <c r="AB23">
        <v>1</v>
      </c>
      <c r="AD23" s="4">
        <f t="shared" si="5"/>
        <v>2.9489243430574414</v>
      </c>
      <c r="AE23" s="4">
        <f t="shared" si="6"/>
        <v>5.8961682111643174</v>
      </c>
      <c r="AF23" s="4">
        <f t="shared" si="7"/>
        <v>2.947243868106876</v>
      </c>
      <c r="AG23" s="4">
        <f t="shared" si="8"/>
        <v>0.30030875561994813</v>
      </c>
      <c r="AI23">
        <f t="shared" si="12"/>
        <v>1.7025218980852852</v>
      </c>
      <c r="AN23">
        <f t="shared" si="9"/>
        <v>1.7305298139280427</v>
      </c>
      <c r="AS23">
        <f t="shared" si="10"/>
        <v>1.7585377297708</v>
      </c>
      <c r="AX23">
        <f t="shared" si="11"/>
        <v>0.10291853998271409</v>
      </c>
    </row>
    <row r="24" spans="1:58" x14ac:dyDescent="0.35">
      <c r="A24">
        <v>12</v>
      </c>
      <c r="B24">
        <v>6</v>
      </c>
      <c r="C24" t="s">
        <v>66</v>
      </c>
      <c r="D24" t="s">
        <v>27</v>
      </c>
      <c r="G24">
        <v>1</v>
      </c>
      <c r="H24">
        <v>1</v>
      </c>
      <c r="I24">
        <v>3221</v>
      </c>
      <c r="J24">
        <v>9079</v>
      </c>
      <c r="L24">
        <v>5058</v>
      </c>
      <c r="M24">
        <v>1.4430000000000001</v>
      </c>
      <c r="N24">
        <v>3.9849999999999999</v>
      </c>
      <c r="O24">
        <v>2.5419999999999998</v>
      </c>
      <c r="Q24">
        <v>0.20699999999999999</v>
      </c>
      <c r="R24">
        <v>1</v>
      </c>
      <c r="S24">
        <v>0</v>
      </c>
      <c r="T24">
        <v>0</v>
      </c>
      <c r="V24">
        <v>0</v>
      </c>
      <c r="Y24" s="1">
        <v>44076</v>
      </c>
      <c r="Z24" s="2">
        <v>0.56759259259259254</v>
      </c>
      <c r="AB24">
        <v>1</v>
      </c>
      <c r="AD24" s="4">
        <f t="shared" si="5"/>
        <v>2.9846315173410889</v>
      </c>
      <c r="AE24" s="4">
        <f t="shared" si="6"/>
        <v>6.3395076046485732</v>
      </c>
      <c r="AF24" s="4">
        <f t="shared" si="7"/>
        <v>3.3548760873074843</v>
      </c>
      <c r="AG24" s="4">
        <f t="shared" si="8"/>
        <v>0.32094073985932486</v>
      </c>
      <c r="AI24">
        <f t="shared" si="12"/>
        <v>0.51228275529703693</v>
      </c>
      <c r="AN24">
        <f t="shared" si="9"/>
        <v>5.6584600774762208</v>
      </c>
      <c r="AS24">
        <f t="shared" si="10"/>
        <v>11.829202910249478</v>
      </c>
      <c r="AX24">
        <f t="shared" si="11"/>
        <v>6.9802466197749586</v>
      </c>
    </row>
    <row r="25" spans="1:58" x14ac:dyDescent="0.35">
      <c r="A25">
        <v>13</v>
      </c>
      <c r="B25">
        <v>6</v>
      </c>
      <c r="C25" t="s">
        <v>66</v>
      </c>
      <c r="D25" t="s">
        <v>27</v>
      </c>
      <c r="G25">
        <v>1</v>
      </c>
      <c r="H25">
        <v>1</v>
      </c>
      <c r="I25">
        <v>3218</v>
      </c>
      <c r="J25">
        <v>9092</v>
      </c>
      <c r="L25">
        <v>5032</v>
      </c>
      <c r="M25">
        <v>1.4419999999999999</v>
      </c>
      <c r="N25">
        <v>3.9910000000000001</v>
      </c>
      <c r="O25">
        <v>2.5489999999999999</v>
      </c>
      <c r="Q25">
        <v>0.20499999999999999</v>
      </c>
      <c r="R25">
        <v>1</v>
      </c>
      <c r="S25">
        <v>0</v>
      </c>
      <c r="T25">
        <v>0</v>
      </c>
      <c r="V25">
        <v>0</v>
      </c>
      <c r="Y25" s="1">
        <v>44076</v>
      </c>
      <c r="Z25" s="2">
        <v>0.5743287037037037</v>
      </c>
      <c r="AB25">
        <v>1</v>
      </c>
      <c r="AD25" s="4">
        <f t="shared" si="5"/>
        <v>2.9818441849752482</v>
      </c>
      <c r="AE25" s="4">
        <f t="shared" si="6"/>
        <v>6.3487310756066249</v>
      </c>
      <c r="AF25" s="4">
        <f t="shared" si="7"/>
        <v>3.3668868906313767</v>
      </c>
      <c r="AG25" s="4">
        <f t="shared" si="8"/>
        <v>0.31926200469938393</v>
      </c>
      <c r="AI25">
        <f t="shared" si="12"/>
        <v>0.60519383415839434</v>
      </c>
      <c r="AN25">
        <f t="shared" si="9"/>
        <v>5.8121845934437486</v>
      </c>
      <c r="AS25">
        <f t="shared" si="10"/>
        <v>12.229563021045891</v>
      </c>
      <c r="AX25">
        <f t="shared" si="11"/>
        <v>6.4206682331279801</v>
      </c>
    </row>
    <row r="26" spans="1:58" x14ac:dyDescent="0.35">
      <c r="A26">
        <v>14</v>
      </c>
      <c r="B26">
        <v>7</v>
      </c>
      <c r="C26" t="s">
        <v>66</v>
      </c>
      <c r="D26" t="s">
        <v>27</v>
      </c>
      <c r="G26">
        <v>1.4</v>
      </c>
      <c r="H26">
        <v>1.4</v>
      </c>
      <c r="I26">
        <v>4525</v>
      </c>
      <c r="J26">
        <v>12713</v>
      </c>
      <c r="L26">
        <v>7365</v>
      </c>
      <c r="M26">
        <v>1.3879999999999999</v>
      </c>
      <c r="N26">
        <v>3.9460000000000002</v>
      </c>
      <c r="O26">
        <v>2.5579999999999998</v>
      </c>
      <c r="Q26">
        <v>0.23400000000000001</v>
      </c>
      <c r="R26">
        <v>1</v>
      </c>
      <c r="S26">
        <v>0</v>
      </c>
      <c r="T26">
        <v>0</v>
      </c>
      <c r="V26">
        <v>0</v>
      </c>
      <c r="Y26" s="1">
        <v>44076</v>
      </c>
      <c r="Z26" s="2">
        <v>0.58638888888888896</v>
      </c>
      <c r="AB26">
        <v>1</v>
      </c>
      <c r="AD26" s="4">
        <f t="shared" si="5"/>
        <v>2.9972799897808988</v>
      </c>
      <c r="AE26" s="4">
        <f t="shared" si="6"/>
        <v>6.3698732045052004</v>
      </c>
      <c r="AF26" s="4">
        <f t="shared" si="7"/>
        <v>3.3725932147243016</v>
      </c>
      <c r="AG26" s="4">
        <f t="shared" si="8"/>
        <v>0.33564014423973088</v>
      </c>
      <c r="AI26">
        <f t="shared" si="12"/>
        <v>9.0667007303372557E-2</v>
      </c>
      <c r="AN26">
        <f t="shared" si="9"/>
        <v>6.1645534084200078</v>
      </c>
      <c r="AS26">
        <f t="shared" si="10"/>
        <v>12.419773824143386</v>
      </c>
      <c r="AX26">
        <f t="shared" si="11"/>
        <v>11.880048079910297</v>
      </c>
    </row>
    <row r="27" spans="1:58" x14ac:dyDescent="0.35">
      <c r="A27">
        <v>15</v>
      </c>
      <c r="B27">
        <v>8</v>
      </c>
      <c r="C27" t="s">
        <v>66</v>
      </c>
      <c r="D27" t="s">
        <v>27</v>
      </c>
      <c r="G27">
        <v>1.8</v>
      </c>
      <c r="H27">
        <v>1.8</v>
      </c>
      <c r="I27">
        <v>5849</v>
      </c>
      <c r="J27">
        <v>14470</v>
      </c>
      <c r="L27">
        <v>7512</v>
      </c>
      <c r="M27">
        <v>1.3620000000000001</v>
      </c>
      <c r="N27">
        <v>3.4830000000000001</v>
      </c>
      <c r="O27">
        <v>2.121</v>
      </c>
      <c r="Q27">
        <v>0.186</v>
      </c>
      <c r="R27">
        <v>1</v>
      </c>
      <c r="S27">
        <v>0</v>
      </c>
      <c r="T27">
        <v>0</v>
      </c>
      <c r="V27">
        <v>0</v>
      </c>
      <c r="Y27" s="1">
        <v>44076</v>
      </c>
      <c r="Z27" s="2">
        <v>0.5990509259259259</v>
      </c>
      <c r="AB27">
        <v>1</v>
      </c>
      <c r="AD27" s="4">
        <f t="shared" si="5"/>
        <v>3.0146303721209446</v>
      </c>
      <c r="AE27" s="4">
        <f t="shared" si="6"/>
        <v>5.646894478431328</v>
      </c>
      <c r="AF27" s="4">
        <f t="shared" si="7"/>
        <v>2.6322641063103833</v>
      </c>
      <c r="AG27" s="4">
        <f t="shared" si="8"/>
        <v>0.26632639570165645</v>
      </c>
      <c r="AI27">
        <f t="shared" si="12"/>
        <v>0.48767907069815486</v>
      </c>
      <c r="AN27">
        <f t="shared" si="9"/>
        <v>5.8850920261445339</v>
      </c>
      <c r="AS27">
        <f t="shared" si="10"/>
        <v>12.257863122987223</v>
      </c>
      <c r="AX27">
        <f t="shared" si="11"/>
        <v>11.224534766114514</v>
      </c>
    </row>
    <row r="28" spans="1:58" x14ac:dyDescent="0.35">
      <c r="A28">
        <v>16</v>
      </c>
      <c r="B28">
        <v>1</v>
      </c>
      <c r="C28" t="s">
        <v>31</v>
      </c>
      <c r="D28" t="s">
        <v>27</v>
      </c>
      <c r="G28">
        <v>0.5</v>
      </c>
      <c r="H28">
        <v>0.5</v>
      </c>
      <c r="I28">
        <v>4314</v>
      </c>
      <c r="J28">
        <v>7549</v>
      </c>
      <c r="L28">
        <v>15835</v>
      </c>
      <c r="M28">
        <v>3.7250000000000001</v>
      </c>
      <c r="N28">
        <v>6.6740000000000004</v>
      </c>
      <c r="O28">
        <v>2.9489999999999998</v>
      </c>
      <c r="Q28">
        <v>1.54</v>
      </c>
      <c r="R28">
        <v>1</v>
      </c>
      <c r="S28">
        <v>0</v>
      </c>
      <c r="T28">
        <v>0</v>
      </c>
      <c r="V28">
        <v>0</v>
      </c>
      <c r="Y28" s="1">
        <v>44076</v>
      </c>
      <c r="Z28" s="2">
        <v>0.61023148148148143</v>
      </c>
      <c r="AB28">
        <v>1</v>
      </c>
      <c r="AD28" s="4">
        <f t="shared" si="5"/>
        <v>8.000299218591568</v>
      </c>
      <c r="AE28" s="4">
        <f t="shared" si="6"/>
        <v>10.50795204532476</v>
      </c>
      <c r="AF28" s="4">
        <f t="shared" si="7"/>
        <v>2.5076528267331923</v>
      </c>
      <c r="AG28" s="4">
        <f t="shared" si="8"/>
        <v>2.0335529273096919</v>
      </c>
      <c r="BC28" s="4"/>
      <c r="BD28" s="4"/>
      <c r="BE28" s="4"/>
      <c r="BF28" s="4"/>
    </row>
    <row r="29" spans="1:58" x14ac:dyDescent="0.35">
      <c r="A29">
        <v>17</v>
      </c>
      <c r="B29">
        <v>1</v>
      </c>
      <c r="C29" t="s">
        <v>31</v>
      </c>
      <c r="D29" t="s">
        <v>27</v>
      </c>
      <c r="G29">
        <v>0.5</v>
      </c>
      <c r="H29">
        <v>0.5</v>
      </c>
      <c r="I29">
        <v>5350</v>
      </c>
      <c r="J29">
        <v>7559</v>
      </c>
      <c r="L29">
        <v>15891</v>
      </c>
      <c r="M29">
        <v>4.5190000000000001</v>
      </c>
      <c r="N29">
        <v>6.6820000000000004</v>
      </c>
      <c r="O29">
        <v>2.1629999999999998</v>
      </c>
      <c r="Q29">
        <v>1.546</v>
      </c>
      <c r="R29">
        <v>1</v>
      </c>
      <c r="S29">
        <v>0</v>
      </c>
      <c r="T29">
        <v>0</v>
      </c>
      <c r="V29">
        <v>0</v>
      </c>
      <c r="Y29" s="1">
        <v>44076</v>
      </c>
      <c r="Z29" s="2">
        <v>0.61622685185185189</v>
      </c>
      <c r="AB29">
        <v>1</v>
      </c>
      <c r="AD29" s="4">
        <f t="shared" si="5"/>
        <v>9.9254167725990019</v>
      </c>
      <c r="AE29" s="4">
        <f t="shared" si="6"/>
        <v>10.522142000644841</v>
      </c>
      <c r="AF29" s="4">
        <f t="shared" si="7"/>
        <v>0.59672522804583927</v>
      </c>
      <c r="AG29" s="4">
        <f t="shared" si="8"/>
        <v>2.0407844018448222</v>
      </c>
      <c r="AJ29">
        <f>ABS(100*(AD29-AD30)/(AVERAGE(AD29:AD30)))</f>
        <v>0.56008261366538303</v>
      </c>
      <c r="AO29">
        <f>ABS(100*(AE29-AE30)/(AVERAGE(AE29:AE30)))</f>
        <v>2.4904429378450827</v>
      </c>
      <c r="AT29">
        <f>ABS(100*(AF29-AF30)/(AVERAGE(AF29:AF30)))</f>
        <v>29.878425545863873</v>
      </c>
      <c r="AY29">
        <f>ABS(100*(AG29-AG30)/(AVERAGE(AG29:AG30)))</f>
        <v>3.1635947754160925</v>
      </c>
      <c r="BC29" s="4">
        <f>AVERAGE(AD29:AD30)</f>
        <v>9.95329009625741</v>
      </c>
      <c r="BD29" s="4">
        <f>AVERAGE(AE29:AE30)</f>
        <v>10.654818082887598</v>
      </c>
      <c r="BE29" s="4">
        <f>AVERAGE(AF29:AF30)</f>
        <v>0.70152798663018867</v>
      </c>
      <c r="BF29" s="4">
        <f>AVERAGE(AG29:AG30)</f>
        <v>2.0735843042005913</v>
      </c>
    </row>
    <row r="30" spans="1:58" x14ac:dyDescent="0.35">
      <c r="A30">
        <v>18</v>
      </c>
      <c r="B30">
        <v>1</v>
      </c>
      <c r="C30" t="s">
        <v>31</v>
      </c>
      <c r="D30" t="s">
        <v>27</v>
      </c>
      <c r="G30">
        <v>0.5</v>
      </c>
      <c r="H30">
        <v>0.5</v>
      </c>
      <c r="I30">
        <v>5380</v>
      </c>
      <c r="J30">
        <v>7746</v>
      </c>
      <c r="L30">
        <v>16399</v>
      </c>
      <c r="M30">
        <v>4.5419999999999998</v>
      </c>
      <c r="N30">
        <v>6.8410000000000002</v>
      </c>
      <c r="O30">
        <v>2.2989999999999999</v>
      </c>
      <c r="Q30">
        <v>1.599</v>
      </c>
      <c r="R30">
        <v>1</v>
      </c>
      <c r="S30">
        <v>0</v>
      </c>
      <c r="T30">
        <v>0</v>
      </c>
      <c r="V30">
        <v>0</v>
      </c>
      <c r="Y30" s="1">
        <v>44076</v>
      </c>
      <c r="Z30" s="2">
        <v>0.62274305555555554</v>
      </c>
      <c r="AB30">
        <v>1</v>
      </c>
      <c r="AD30" s="4">
        <f t="shared" si="5"/>
        <v>9.9811634199158181</v>
      </c>
      <c r="AE30" s="4">
        <f t="shared" si="6"/>
        <v>10.787494165130356</v>
      </c>
      <c r="AF30" s="4">
        <f t="shared" si="7"/>
        <v>0.80633074521453807</v>
      </c>
      <c r="AG30" s="4">
        <f t="shared" si="8"/>
        <v>2.1063842065563603</v>
      </c>
    </row>
    <row r="31" spans="1:58" x14ac:dyDescent="0.35">
      <c r="A31">
        <v>19</v>
      </c>
      <c r="B31">
        <v>9</v>
      </c>
      <c r="C31" t="s">
        <v>125</v>
      </c>
      <c r="D31" t="s">
        <v>27</v>
      </c>
      <c r="G31">
        <v>0.5</v>
      </c>
      <c r="H31">
        <v>0.5</v>
      </c>
      <c r="I31">
        <v>2778</v>
      </c>
      <c r="J31">
        <v>3901</v>
      </c>
      <c r="L31">
        <v>1096</v>
      </c>
      <c r="M31">
        <v>2.5459999999999998</v>
      </c>
      <c r="N31">
        <v>3.5830000000000002</v>
      </c>
      <c r="O31">
        <v>1.0369999999999999</v>
      </c>
      <c r="Q31">
        <v>0</v>
      </c>
      <c r="R31">
        <v>1</v>
      </c>
      <c r="S31">
        <v>0</v>
      </c>
      <c r="T31">
        <v>0</v>
      </c>
      <c r="V31">
        <v>0</v>
      </c>
      <c r="Y31" s="1">
        <v>44076</v>
      </c>
      <c r="Z31" s="2">
        <v>0.63388888888888884</v>
      </c>
      <c r="AB31">
        <v>1</v>
      </c>
      <c r="AD31" s="4">
        <f t="shared" si="5"/>
        <v>5.1460708759705041</v>
      </c>
      <c r="AE31" s="4">
        <f t="shared" si="6"/>
        <v>5.3314563445592329</v>
      </c>
      <c r="AF31" s="4">
        <f t="shared" si="7"/>
        <v>0.18538546858872884</v>
      </c>
      <c r="AG31" s="4">
        <f t="shared" si="8"/>
        <v>0.13025465635818689</v>
      </c>
    </row>
    <row r="32" spans="1:58" x14ac:dyDescent="0.35">
      <c r="A32">
        <v>20</v>
      </c>
      <c r="B32">
        <v>9</v>
      </c>
      <c r="C32" t="s">
        <v>125</v>
      </c>
      <c r="D32" t="s">
        <v>27</v>
      </c>
      <c r="G32">
        <v>0.5</v>
      </c>
      <c r="H32">
        <v>0.5</v>
      </c>
      <c r="I32">
        <v>1793</v>
      </c>
      <c r="J32">
        <v>3905</v>
      </c>
      <c r="L32">
        <v>1147</v>
      </c>
      <c r="M32">
        <v>1.7909999999999999</v>
      </c>
      <c r="N32">
        <v>3.5859999999999999</v>
      </c>
      <c r="O32">
        <v>1.796</v>
      </c>
      <c r="Q32">
        <v>4.0000000000000001E-3</v>
      </c>
      <c r="R32">
        <v>1</v>
      </c>
      <c r="S32">
        <v>0</v>
      </c>
      <c r="T32">
        <v>0</v>
      </c>
      <c r="V32">
        <v>0</v>
      </c>
      <c r="Y32" s="1">
        <v>44076</v>
      </c>
      <c r="Z32" s="2">
        <v>0.63979166666666665</v>
      </c>
      <c r="AB32">
        <v>1</v>
      </c>
      <c r="AD32" s="4">
        <f t="shared" si="5"/>
        <v>3.31572262240166</v>
      </c>
      <c r="AE32" s="4">
        <f t="shared" si="6"/>
        <v>5.3371323266872643</v>
      </c>
      <c r="AF32" s="4">
        <f t="shared" si="7"/>
        <v>2.0214097042856043</v>
      </c>
      <c r="AG32" s="4">
        <f t="shared" si="8"/>
        <v>0.13684046352410903</v>
      </c>
      <c r="AJ32">
        <f>ABS(100*(AD32-AD33)/(AVERAGE(AD32:AD33)))</f>
        <v>2.7843239943184068</v>
      </c>
      <c r="AO32">
        <f>ABS(100*(AE32-AE33)/(AVERAGE(AE32:AE33)))</f>
        <v>0.34623231019180617</v>
      </c>
      <c r="AT32">
        <f>ABS(100*(AF32-AF33)/(AVERAGE(AF32:AF33)))</f>
        <v>3.5284768719133481</v>
      </c>
      <c r="AY32">
        <f>ABS(100*(AG32-AG33)/(AVERAGE(AG32:AG33)))</f>
        <v>11.580517471595249</v>
      </c>
      <c r="BC32" s="4">
        <f>AVERAGE(AD32:AD33)</f>
        <v>3.2701961937595923</v>
      </c>
      <c r="BD32" s="4">
        <f>AVERAGE(AE32:AE33)</f>
        <v>5.3279088557292118</v>
      </c>
      <c r="BE32" s="4">
        <f>AVERAGE(AF32:AF33)</f>
        <v>2.0577126619696195</v>
      </c>
      <c r="BF32" s="4">
        <f>AVERAGE(AG32:AG33)</f>
        <v>0.12935072204129561</v>
      </c>
    </row>
    <row r="33" spans="1:58" x14ac:dyDescent="0.35">
      <c r="A33">
        <v>21</v>
      </c>
      <c r="B33">
        <v>9</v>
      </c>
      <c r="C33" t="s">
        <v>125</v>
      </c>
      <c r="D33" t="s">
        <v>27</v>
      </c>
      <c r="G33">
        <v>0.5</v>
      </c>
      <c r="H33">
        <v>0.5</v>
      </c>
      <c r="I33">
        <v>1744</v>
      </c>
      <c r="J33">
        <v>3892</v>
      </c>
      <c r="L33">
        <v>1031</v>
      </c>
      <c r="M33">
        <v>1.7529999999999999</v>
      </c>
      <c r="N33">
        <v>3.5760000000000001</v>
      </c>
      <c r="O33">
        <v>1.823</v>
      </c>
      <c r="Q33">
        <v>0</v>
      </c>
      <c r="R33">
        <v>1</v>
      </c>
      <c r="S33">
        <v>0</v>
      </c>
      <c r="T33">
        <v>0</v>
      </c>
      <c r="V33">
        <v>0</v>
      </c>
      <c r="Y33" s="1">
        <v>44076</v>
      </c>
      <c r="Z33" s="2">
        <v>0.64605324074074078</v>
      </c>
      <c r="AB33">
        <v>1</v>
      </c>
      <c r="AD33" s="4">
        <f t="shared" si="5"/>
        <v>3.2246697651175245</v>
      </c>
      <c r="AE33" s="4">
        <f t="shared" si="6"/>
        <v>5.3186853847711593</v>
      </c>
      <c r="AF33" s="4">
        <f t="shared" si="7"/>
        <v>2.0940156196536348</v>
      </c>
      <c r="AG33" s="4">
        <f t="shared" si="8"/>
        <v>0.12186098055848218</v>
      </c>
    </row>
    <row r="34" spans="1:58" x14ac:dyDescent="0.35">
      <c r="A34">
        <v>22</v>
      </c>
      <c r="B34">
        <v>10</v>
      </c>
      <c r="C34" t="s">
        <v>126</v>
      </c>
      <c r="D34" t="s">
        <v>27</v>
      </c>
      <c r="G34">
        <v>0.5</v>
      </c>
      <c r="H34">
        <v>0.5</v>
      </c>
      <c r="I34">
        <v>1874</v>
      </c>
      <c r="J34">
        <v>4636</v>
      </c>
      <c r="L34">
        <v>1260</v>
      </c>
      <c r="M34">
        <v>1.853</v>
      </c>
      <c r="N34">
        <v>4.2060000000000004</v>
      </c>
      <c r="O34">
        <v>2.3530000000000002</v>
      </c>
      <c r="Q34">
        <v>1.6E-2</v>
      </c>
      <c r="R34">
        <v>1</v>
      </c>
      <c r="S34">
        <v>0</v>
      </c>
      <c r="T34">
        <v>0</v>
      </c>
      <c r="V34">
        <v>0</v>
      </c>
      <c r="Y34" s="1">
        <v>44076</v>
      </c>
      <c r="Z34" s="2">
        <v>0.65706018518518516</v>
      </c>
      <c r="AB34">
        <v>1</v>
      </c>
      <c r="AD34" s="4">
        <f t="shared" si="5"/>
        <v>3.4662385701570675</v>
      </c>
      <c r="AE34" s="4">
        <f t="shared" si="6"/>
        <v>6.3744180605851817</v>
      </c>
      <c r="AF34" s="4">
        <f t="shared" si="7"/>
        <v>2.9081794904281142</v>
      </c>
      <c r="AG34" s="4">
        <f t="shared" si="8"/>
        <v>0.15143254606821108</v>
      </c>
    </row>
    <row r="35" spans="1:58" x14ac:dyDescent="0.35">
      <c r="A35">
        <v>23</v>
      </c>
      <c r="B35">
        <v>10</v>
      </c>
      <c r="C35" t="s">
        <v>126</v>
      </c>
      <c r="D35" t="s">
        <v>27</v>
      </c>
      <c r="G35">
        <v>0.5</v>
      </c>
      <c r="H35">
        <v>0.5</v>
      </c>
      <c r="I35">
        <v>1940</v>
      </c>
      <c r="J35">
        <v>4669</v>
      </c>
      <c r="L35">
        <v>1176</v>
      </c>
      <c r="M35">
        <v>1.903</v>
      </c>
      <c r="N35">
        <v>4.234</v>
      </c>
      <c r="O35">
        <v>2.331</v>
      </c>
      <c r="Q35">
        <v>7.0000000000000001E-3</v>
      </c>
      <c r="R35">
        <v>1</v>
      </c>
      <c r="S35">
        <v>0</v>
      </c>
      <c r="T35">
        <v>0</v>
      </c>
      <c r="V35">
        <v>0</v>
      </c>
      <c r="Y35" s="1">
        <v>44076</v>
      </c>
      <c r="Z35" s="2">
        <v>0.66289351851851852</v>
      </c>
      <c r="AB35">
        <v>1</v>
      </c>
      <c r="AD35" s="4">
        <f t="shared" si="5"/>
        <v>3.5888811942540659</v>
      </c>
      <c r="AE35" s="4">
        <f t="shared" si="6"/>
        <v>6.4212449131414493</v>
      </c>
      <c r="AF35" s="4">
        <f t="shared" si="7"/>
        <v>2.8323637188873834</v>
      </c>
      <c r="AG35" s="4">
        <f t="shared" si="8"/>
        <v>0.14058533426551578</v>
      </c>
      <c r="AJ35">
        <f>ABS(100*(AD35-AD36)/(AVERAGE(AD35:AD36)))</f>
        <v>1.5923136129713999</v>
      </c>
      <c r="AO35">
        <f>ABS(100*(AE35-AE36)/(AVERAGE(AE35:AE36)))</f>
        <v>0.35420136799754509</v>
      </c>
      <c r="AT35">
        <f>ABS(100*(AF35-AF36)/(AVERAGE(AF35:AF36)))</f>
        <v>2.876173961086653</v>
      </c>
      <c r="AY35">
        <f>ABS(100*(AG35-AG36)/(AVERAGE(AG35:AG36)))</f>
        <v>1.0053168890063935</v>
      </c>
      <c r="BC35" s="4">
        <f>AVERAGE(AD35:AD36)</f>
        <v>3.6176836287010885</v>
      </c>
      <c r="BD35" s="4">
        <f>AVERAGE(AE35:AE36)</f>
        <v>6.4098929488853837</v>
      </c>
      <c r="BE35" s="4">
        <f>AVERAGE(AF35:AF36)</f>
        <v>2.7922093201842957</v>
      </c>
      <c r="BF35" s="4">
        <f>AVERAGE(AG35:AG36)</f>
        <v>0.14129556837164464</v>
      </c>
    </row>
    <row r="36" spans="1:58" x14ac:dyDescent="0.35">
      <c r="A36">
        <v>24</v>
      </c>
      <c r="B36">
        <v>10</v>
      </c>
      <c r="C36" t="s">
        <v>126</v>
      </c>
      <c r="D36" t="s">
        <v>27</v>
      </c>
      <c r="G36">
        <v>0.5</v>
      </c>
      <c r="H36">
        <v>0.5</v>
      </c>
      <c r="I36">
        <v>1971</v>
      </c>
      <c r="J36">
        <v>4653</v>
      </c>
      <c r="L36">
        <v>1187</v>
      </c>
      <c r="M36">
        <v>1.927</v>
      </c>
      <c r="N36">
        <v>4.22</v>
      </c>
      <c r="O36">
        <v>2.2930000000000001</v>
      </c>
      <c r="Q36">
        <v>8.0000000000000002E-3</v>
      </c>
      <c r="R36">
        <v>1</v>
      </c>
      <c r="S36">
        <v>0</v>
      </c>
      <c r="T36">
        <v>0</v>
      </c>
      <c r="V36">
        <v>0</v>
      </c>
      <c r="Y36" s="1">
        <v>44076</v>
      </c>
      <c r="Z36" s="2">
        <v>0.66922453703703699</v>
      </c>
      <c r="AB36">
        <v>1</v>
      </c>
      <c r="AD36" s="4">
        <f t="shared" si="5"/>
        <v>3.6464860631481111</v>
      </c>
      <c r="AE36" s="4">
        <f t="shared" si="6"/>
        <v>6.3985409846293191</v>
      </c>
      <c r="AF36" s="4">
        <f t="shared" si="7"/>
        <v>2.752054921481208</v>
      </c>
      <c r="AG36" s="4">
        <f t="shared" si="8"/>
        <v>0.1420058024777735</v>
      </c>
    </row>
    <row r="37" spans="1:58" x14ac:dyDescent="0.35">
      <c r="A37">
        <v>25</v>
      </c>
      <c r="B37">
        <v>11</v>
      </c>
      <c r="C37" t="s">
        <v>127</v>
      </c>
      <c r="D37" t="s">
        <v>27</v>
      </c>
      <c r="G37">
        <v>0.5</v>
      </c>
      <c r="H37">
        <v>0.5</v>
      </c>
      <c r="I37">
        <v>1715</v>
      </c>
      <c r="J37">
        <v>4306</v>
      </c>
      <c r="L37">
        <v>1670</v>
      </c>
      <c r="M37">
        <v>1.7310000000000001</v>
      </c>
      <c r="N37">
        <v>3.9260000000000002</v>
      </c>
      <c r="O37">
        <v>2.1949999999999998</v>
      </c>
      <c r="Q37">
        <v>5.8999999999999997E-2</v>
      </c>
      <c r="R37">
        <v>1</v>
      </c>
      <c r="S37">
        <v>0</v>
      </c>
      <c r="T37">
        <v>0</v>
      </c>
      <c r="V37">
        <v>0</v>
      </c>
      <c r="Y37" s="1">
        <v>44076</v>
      </c>
      <c r="Z37" s="2">
        <v>0.68019675925925915</v>
      </c>
      <c r="AB37">
        <v>1</v>
      </c>
      <c r="AD37" s="4">
        <f t="shared" si="5"/>
        <v>3.170781339377934</v>
      </c>
      <c r="AE37" s="4">
        <f t="shared" si="6"/>
        <v>5.9061495350225108</v>
      </c>
      <c r="AF37" s="4">
        <f t="shared" si="7"/>
        <v>2.7353681956445768</v>
      </c>
      <c r="AG37" s="4">
        <f t="shared" si="8"/>
        <v>0.20437727034327161</v>
      </c>
    </row>
    <row r="38" spans="1:58" x14ac:dyDescent="0.35">
      <c r="A38">
        <v>26</v>
      </c>
      <c r="B38">
        <v>11</v>
      </c>
      <c r="C38" t="s">
        <v>127</v>
      </c>
      <c r="D38" t="s">
        <v>27</v>
      </c>
      <c r="G38">
        <v>0.5</v>
      </c>
      <c r="H38">
        <v>0.5</v>
      </c>
      <c r="I38">
        <v>1677</v>
      </c>
      <c r="J38">
        <v>4273</v>
      </c>
      <c r="L38">
        <v>1697</v>
      </c>
      <c r="M38">
        <v>1.7010000000000001</v>
      </c>
      <c r="N38">
        <v>3.899</v>
      </c>
      <c r="O38">
        <v>2.1970000000000001</v>
      </c>
      <c r="Q38">
        <v>6.0999999999999999E-2</v>
      </c>
      <c r="R38">
        <v>1</v>
      </c>
      <c r="S38">
        <v>0</v>
      </c>
      <c r="T38">
        <v>0</v>
      </c>
      <c r="V38">
        <v>0</v>
      </c>
      <c r="Y38" s="1">
        <v>44076</v>
      </c>
      <c r="Z38" s="2">
        <v>0.68604166666666666</v>
      </c>
      <c r="AB38">
        <v>1</v>
      </c>
      <c r="AD38" s="4">
        <f t="shared" si="5"/>
        <v>3.1001689194432984</v>
      </c>
      <c r="AE38" s="4">
        <f t="shared" si="6"/>
        <v>5.8593226824662432</v>
      </c>
      <c r="AF38" s="4">
        <f t="shared" si="7"/>
        <v>2.7591537630229448</v>
      </c>
      <c r="AG38" s="4">
        <f t="shared" si="8"/>
        <v>0.20786387413699511</v>
      </c>
      <c r="AJ38">
        <f>ABS(100*(AD38-AD39)/(AVERAGE(AD38:AD39)))</f>
        <v>0.42045762664851183</v>
      </c>
      <c r="AO38">
        <f>ABS(100*(AE38-AE39)/(AVERAGE(AE38:AE39)))</f>
        <v>1.5380162302267282</v>
      </c>
      <c r="AT38">
        <f>ABS(100*(AF38-AF39)/(AVERAGE(AF38:AF39)))</f>
        <v>3.6933777938008165</v>
      </c>
      <c r="AY38">
        <f>ABS(100*(AG38-AG39)/(AVERAGE(AG38:AG39)))</f>
        <v>1.1873646746590312</v>
      </c>
      <c r="BC38" s="4">
        <f>AVERAGE(AD38:AD39)</f>
        <v>3.093665143923003</v>
      </c>
      <c r="BD38" s="4">
        <f>AVERAGE(AE38:AE39)</f>
        <v>5.9047305394905027</v>
      </c>
      <c r="BE38" s="4">
        <f>AVERAGE(AF38:AF39)</f>
        <v>2.8110653955674993</v>
      </c>
      <c r="BF38" s="4">
        <f>AVERAGE(AG38:AG39)</f>
        <v>0.20663710613549979</v>
      </c>
    </row>
    <row r="39" spans="1:58" x14ac:dyDescent="0.35">
      <c r="A39">
        <v>27</v>
      </c>
      <c r="B39">
        <v>11</v>
      </c>
      <c r="C39" t="s">
        <v>127</v>
      </c>
      <c r="D39" t="s">
        <v>27</v>
      </c>
      <c r="G39">
        <v>0.5</v>
      </c>
      <c r="H39">
        <v>0.5</v>
      </c>
      <c r="I39">
        <v>1670</v>
      </c>
      <c r="J39">
        <v>4337</v>
      </c>
      <c r="L39">
        <v>1678</v>
      </c>
      <c r="M39">
        <v>1.696</v>
      </c>
      <c r="N39">
        <v>3.9529999999999998</v>
      </c>
      <c r="O39">
        <v>2.2570000000000001</v>
      </c>
      <c r="Q39">
        <v>5.8999999999999997E-2</v>
      </c>
      <c r="R39">
        <v>1</v>
      </c>
      <c r="S39">
        <v>0</v>
      </c>
      <c r="T39">
        <v>0</v>
      </c>
      <c r="V39">
        <v>0</v>
      </c>
      <c r="Y39" s="1">
        <v>44076</v>
      </c>
      <c r="Z39" s="2">
        <v>0.69234953703703705</v>
      </c>
      <c r="AB39">
        <v>1</v>
      </c>
      <c r="AD39" s="4">
        <f t="shared" si="5"/>
        <v>3.0871613684027075</v>
      </c>
      <c r="AE39" s="4">
        <f t="shared" si="6"/>
        <v>5.9501383965147614</v>
      </c>
      <c r="AF39" s="4">
        <f t="shared" si="7"/>
        <v>2.8629770281120539</v>
      </c>
      <c r="AG39" s="4">
        <f t="shared" si="8"/>
        <v>0.2054103381340045</v>
      </c>
    </row>
    <row r="40" spans="1:58" x14ac:dyDescent="0.35">
      <c r="A40">
        <v>28</v>
      </c>
      <c r="B40">
        <v>12</v>
      </c>
      <c r="C40" t="s">
        <v>128</v>
      </c>
      <c r="D40" t="s">
        <v>27</v>
      </c>
      <c r="G40">
        <v>0.5</v>
      </c>
      <c r="H40">
        <v>0.5</v>
      </c>
      <c r="I40">
        <v>1894</v>
      </c>
      <c r="J40">
        <v>5126</v>
      </c>
      <c r="L40">
        <v>1590</v>
      </c>
      <c r="M40">
        <v>1.8680000000000001</v>
      </c>
      <c r="N40">
        <v>4.6210000000000004</v>
      </c>
      <c r="O40">
        <v>2.7530000000000001</v>
      </c>
      <c r="Q40">
        <v>0.05</v>
      </c>
      <c r="R40">
        <v>1</v>
      </c>
      <c r="S40">
        <v>0</v>
      </c>
      <c r="T40">
        <v>0</v>
      </c>
      <c r="V40">
        <v>0</v>
      </c>
      <c r="Y40" s="1">
        <v>44076</v>
      </c>
      <c r="Z40" s="2">
        <v>0.7034259259259259</v>
      </c>
      <c r="AB40">
        <v>1</v>
      </c>
      <c r="AD40" s="4">
        <f t="shared" si="5"/>
        <v>3.5034030017016122</v>
      </c>
      <c r="AE40" s="4">
        <f t="shared" si="6"/>
        <v>7.0697258712691475</v>
      </c>
      <c r="AF40" s="4">
        <f t="shared" si="7"/>
        <v>3.5663228695675353</v>
      </c>
      <c r="AG40" s="4">
        <f t="shared" si="8"/>
        <v>0.19404659243594274</v>
      </c>
    </row>
    <row r="41" spans="1:58" x14ac:dyDescent="0.35">
      <c r="A41">
        <v>29</v>
      </c>
      <c r="B41">
        <v>12</v>
      </c>
      <c r="C41" t="s">
        <v>128</v>
      </c>
      <c r="D41" t="s">
        <v>27</v>
      </c>
      <c r="G41">
        <v>0.5</v>
      </c>
      <c r="H41">
        <v>0.5</v>
      </c>
      <c r="I41">
        <v>1974</v>
      </c>
      <c r="J41">
        <v>4901</v>
      </c>
      <c r="L41">
        <v>1461</v>
      </c>
      <c r="M41">
        <v>1.929</v>
      </c>
      <c r="N41">
        <v>4.431</v>
      </c>
      <c r="O41">
        <v>2.5019999999999998</v>
      </c>
      <c r="Q41">
        <v>3.6999999999999998E-2</v>
      </c>
      <c r="R41">
        <v>1</v>
      </c>
      <c r="S41">
        <v>0</v>
      </c>
      <c r="T41">
        <v>0</v>
      </c>
      <c r="V41">
        <v>0</v>
      </c>
      <c r="Y41" s="1">
        <v>44076</v>
      </c>
      <c r="Z41" s="2">
        <v>0.70931712962962967</v>
      </c>
      <c r="AB41">
        <v>1</v>
      </c>
      <c r="AD41" s="4">
        <f t="shared" si="5"/>
        <v>3.6520607278797925</v>
      </c>
      <c r="AE41" s="4">
        <f t="shared" si="6"/>
        <v>6.7504518765673271</v>
      </c>
      <c r="AF41" s="4">
        <f t="shared" si="7"/>
        <v>3.0983911486875346</v>
      </c>
      <c r="AG41" s="4">
        <f t="shared" si="8"/>
        <v>0.17738837431037491</v>
      </c>
      <c r="AJ41">
        <f>ABS(100*(AD41-AD42)/(AVERAGE(AD41:AD42)))</f>
        <v>0.96209708918280556</v>
      </c>
      <c r="AO41">
        <f>ABS(100*(AE41-AE42)/(AVERAGE(AE41:AE42)))</f>
        <v>1.0353488241746065</v>
      </c>
      <c r="AT41">
        <f>ABS(100*(AF41-AF42)/(AVERAGE(AF41:AF42)))</f>
        <v>3.4418231209863386</v>
      </c>
      <c r="AY41">
        <f>ABS(100*(AG41-AG42)/(AVERAGE(AG41:AG42)))</f>
        <v>0.79757400963840974</v>
      </c>
      <c r="BC41" s="4">
        <f>AVERAGE(AD41:AD42)</f>
        <v>3.6697138328634518</v>
      </c>
      <c r="BD41" s="4">
        <f>AVERAGE(AE41:AE42)</f>
        <v>6.7156864860331282</v>
      </c>
      <c r="BE41" s="4">
        <f>AVERAGE(AF41:AF42)</f>
        <v>3.0459726531696774</v>
      </c>
      <c r="BF41" s="4">
        <f>AVERAGE(AG41:AG42)</f>
        <v>0.17809860841650377</v>
      </c>
    </row>
    <row r="42" spans="1:58" x14ac:dyDescent="0.35">
      <c r="A42">
        <v>30</v>
      </c>
      <c r="B42">
        <v>12</v>
      </c>
      <c r="C42" t="s">
        <v>128</v>
      </c>
      <c r="D42" t="s">
        <v>27</v>
      </c>
      <c r="G42">
        <v>0.5</v>
      </c>
      <c r="H42">
        <v>0.5</v>
      </c>
      <c r="I42">
        <v>1993</v>
      </c>
      <c r="J42">
        <v>4852</v>
      </c>
      <c r="L42">
        <v>1472</v>
      </c>
      <c r="M42">
        <v>1.944</v>
      </c>
      <c r="N42">
        <v>4.3890000000000002</v>
      </c>
      <c r="O42">
        <v>2.4460000000000002</v>
      </c>
      <c r="Q42">
        <v>3.7999999999999999E-2</v>
      </c>
      <c r="R42">
        <v>1</v>
      </c>
      <c r="S42">
        <v>0</v>
      </c>
      <c r="T42">
        <v>0</v>
      </c>
      <c r="V42">
        <v>0</v>
      </c>
      <c r="Y42" s="1">
        <v>44076</v>
      </c>
      <c r="Z42" s="2">
        <v>0.71568287037037026</v>
      </c>
      <c r="AB42">
        <v>1</v>
      </c>
      <c r="AD42" s="4">
        <f t="shared" si="5"/>
        <v>3.6873669378471106</v>
      </c>
      <c r="AE42" s="4">
        <f t="shared" si="6"/>
        <v>6.6809210954989302</v>
      </c>
      <c r="AF42" s="4">
        <f t="shared" si="7"/>
        <v>2.9935541576518196</v>
      </c>
      <c r="AG42" s="4">
        <f t="shared" si="8"/>
        <v>0.17880884252263263</v>
      </c>
    </row>
    <row r="43" spans="1:58" x14ac:dyDescent="0.35">
      <c r="A43">
        <v>31</v>
      </c>
      <c r="B43">
        <v>13</v>
      </c>
      <c r="C43" t="s">
        <v>129</v>
      </c>
      <c r="D43" t="s">
        <v>27</v>
      </c>
      <c r="G43">
        <v>0.5</v>
      </c>
      <c r="H43">
        <v>0.5</v>
      </c>
      <c r="I43">
        <v>2375</v>
      </c>
      <c r="J43">
        <v>4870</v>
      </c>
      <c r="L43">
        <v>1336</v>
      </c>
      <c r="M43">
        <v>2.2370000000000001</v>
      </c>
      <c r="N43">
        <v>4.4039999999999999</v>
      </c>
      <c r="O43">
        <v>2.1669999999999998</v>
      </c>
      <c r="Q43">
        <v>2.4E-2</v>
      </c>
      <c r="R43">
        <v>1</v>
      </c>
      <c r="S43">
        <v>0</v>
      </c>
      <c r="T43">
        <v>0</v>
      </c>
      <c r="V43">
        <v>0</v>
      </c>
      <c r="Y43" s="1">
        <v>44076</v>
      </c>
      <c r="Z43" s="2">
        <v>0.7267824074074074</v>
      </c>
      <c r="AB43">
        <v>1</v>
      </c>
      <c r="AD43" s="4">
        <f t="shared" si="5"/>
        <v>4.3972075803479216</v>
      </c>
      <c r="AE43" s="4">
        <f t="shared" si="6"/>
        <v>6.7064630150750757</v>
      </c>
      <c r="AF43" s="4">
        <f t="shared" si="7"/>
        <v>2.3092554347271541</v>
      </c>
      <c r="AG43" s="4">
        <f t="shared" si="8"/>
        <v>0.16124669008017353</v>
      </c>
    </row>
    <row r="44" spans="1:58" x14ac:dyDescent="0.35">
      <c r="A44">
        <v>32</v>
      </c>
      <c r="B44">
        <v>13</v>
      </c>
      <c r="C44" t="s">
        <v>129</v>
      </c>
      <c r="D44" t="s">
        <v>27</v>
      </c>
      <c r="G44">
        <v>0.5</v>
      </c>
      <c r="H44">
        <v>0.5</v>
      </c>
      <c r="I44">
        <v>2534</v>
      </c>
      <c r="J44">
        <v>4830</v>
      </c>
      <c r="L44">
        <v>1352</v>
      </c>
      <c r="M44">
        <v>2.359</v>
      </c>
      <c r="N44">
        <v>4.3710000000000004</v>
      </c>
      <c r="O44">
        <v>2.012</v>
      </c>
      <c r="Q44">
        <v>2.5000000000000001E-2</v>
      </c>
      <c r="R44">
        <v>1</v>
      </c>
      <c r="S44">
        <v>0</v>
      </c>
      <c r="T44">
        <v>0</v>
      </c>
      <c r="V44">
        <v>0</v>
      </c>
      <c r="Y44" s="1">
        <v>44076</v>
      </c>
      <c r="Z44" s="2">
        <v>0.73267361111111118</v>
      </c>
      <c r="AB44">
        <v>1</v>
      </c>
      <c r="AD44" s="4">
        <f t="shared" si="5"/>
        <v>4.6926648111270541</v>
      </c>
      <c r="AE44" s="4">
        <f t="shared" si="6"/>
        <v>6.6497031937947515</v>
      </c>
      <c r="AF44" s="4">
        <f t="shared" si="7"/>
        <v>1.9570383826676974</v>
      </c>
      <c r="AG44" s="4">
        <f t="shared" si="8"/>
        <v>0.16331282566163929</v>
      </c>
      <c r="AJ44">
        <f>ABS(100*(AD44-AD45)/(AVERAGE(AD44:AD45)))</f>
        <v>0.67091509458050258</v>
      </c>
      <c r="AO44">
        <f>ABS(100*(AE44-AE45)/(AVERAGE(AE44:AE45)))</f>
        <v>6.4038191187310106E-2</v>
      </c>
      <c r="AT44">
        <f>ABS(100*(AF44-AF45)/(AVERAGE(AF44:AF45)))</f>
        <v>1.8486140996614433</v>
      </c>
      <c r="AY44">
        <f>ABS(100*(AG44-AG45)/(AVERAGE(AG44:AG45)))</f>
        <v>1.5137242761095893</v>
      </c>
      <c r="BC44" s="4">
        <f>AVERAGE(AD44:AD45)</f>
        <v>4.7084596945334862</v>
      </c>
      <c r="BD44" s="4">
        <f>AVERAGE(AE44:AE45)</f>
        <v>6.6475747004967403</v>
      </c>
      <c r="BE44" s="4">
        <f>AVERAGE(AF44:AF45)</f>
        <v>1.9391150059632536</v>
      </c>
      <c r="BF44" s="4">
        <f>AVERAGE(AG44:AG45)</f>
        <v>0.162086057660144</v>
      </c>
    </row>
    <row r="45" spans="1:58" x14ac:dyDescent="0.35">
      <c r="A45">
        <v>33</v>
      </c>
      <c r="B45">
        <v>13</v>
      </c>
      <c r="C45" t="s">
        <v>129</v>
      </c>
      <c r="D45" t="s">
        <v>27</v>
      </c>
      <c r="G45">
        <v>0.5</v>
      </c>
      <c r="H45">
        <v>0.5</v>
      </c>
      <c r="I45">
        <v>2551</v>
      </c>
      <c r="J45">
        <v>4827</v>
      </c>
      <c r="L45">
        <v>1333</v>
      </c>
      <c r="M45">
        <v>2.3719999999999999</v>
      </c>
      <c r="N45">
        <v>4.3680000000000003</v>
      </c>
      <c r="O45">
        <v>1.996</v>
      </c>
      <c r="Q45">
        <v>2.3E-2</v>
      </c>
      <c r="R45">
        <v>1</v>
      </c>
      <c r="S45">
        <v>0</v>
      </c>
      <c r="T45">
        <v>0</v>
      </c>
      <c r="V45">
        <v>0</v>
      </c>
      <c r="Y45" s="1">
        <v>44076</v>
      </c>
      <c r="Z45" s="2">
        <v>0.7389930555555555</v>
      </c>
      <c r="AB45">
        <v>1</v>
      </c>
      <c r="AD45" s="4">
        <f t="shared" si="5"/>
        <v>4.7242545779399183</v>
      </c>
      <c r="AE45" s="4">
        <f t="shared" si="6"/>
        <v>6.6454462071987281</v>
      </c>
      <c r="AF45" s="4">
        <f t="shared" si="7"/>
        <v>1.9211916292588098</v>
      </c>
      <c r="AG45" s="4">
        <f t="shared" si="8"/>
        <v>0.16085928965864871</v>
      </c>
    </row>
    <row r="46" spans="1:58" x14ac:dyDescent="0.35">
      <c r="A46">
        <v>34</v>
      </c>
      <c r="B46">
        <v>14</v>
      </c>
      <c r="C46" t="s">
        <v>130</v>
      </c>
      <c r="D46" t="s">
        <v>27</v>
      </c>
      <c r="G46">
        <v>0.5</v>
      </c>
      <c r="H46">
        <v>0.5</v>
      </c>
      <c r="I46">
        <v>1841</v>
      </c>
      <c r="J46">
        <v>3863</v>
      </c>
      <c r="L46">
        <v>1292</v>
      </c>
      <c r="M46">
        <v>1.8280000000000001</v>
      </c>
      <c r="N46">
        <v>3.5510000000000002</v>
      </c>
      <c r="O46">
        <v>1.7230000000000001</v>
      </c>
      <c r="Q46">
        <v>1.9E-2</v>
      </c>
      <c r="R46">
        <v>1</v>
      </c>
      <c r="S46">
        <v>0</v>
      </c>
      <c r="T46">
        <v>0</v>
      </c>
      <c r="V46">
        <v>0</v>
      </c>
      <c r="Y46" s="1">
        <v>44076</v>
      </c>
      <c r="Z46" s="2">
        <v>0.74997685185185192</v>
      </c>
      <c r="AB46">
        <v>1</v>
      </c>
      <c r="AD46" s="4">
        <f t="shared" si="5"/>
        <v>3.404917258108568</v>
      </c>
      <c r="AE46" s="4">
        <f t="shared" si="6"/>
        <v>5.2775345143429249</v>
      </c>
      <c r="AF46" s="4">
        <f t="shared" si="7"/>
        <v>1.8726172562343568</v>
      </c>
      <c r="AG46" s="4">
        <f t="shared" si="8"/>
        <v>0.15556481723114263</v>
      </c>
    </row>
    <row r="47" spans="1:58" x14ac:dyDescent="0.35">
      <c r="A47">
        <v>35</v>
      </c>
      <c r="B47">
        <v>14</v>
      </c>
      <c r="C47" t="s">
        <v>130</v>
      </c>
      <c r="D47" t="s">
        <v>27</v>
      </c>
      <c r="G47">
        <v>0.5</v>
      </c>
      <c r="H47">
        <v>0.5</v>
      </c>
      <c r="I47">
        <v>1642</v>
      </c>
      <c r="J47">
        <v>3903</v>
      </c>
      <c r="L47">
        <v>1303</v>
      </c>
      <c r="M47">
        <v>1.675</v>
      </c>
      <c r="N47">
        <v>3.585</v>
      </c>
      <c r="O47">
        <v>1.91</v>
      </c>
      <c r="Q47">
        <v>0.02</v>
      </c>
      <c r="R47">
        <v>1</v>
      </c>
      <c r="S47">
        <v>0</v>
      </c>
      <c r="T47">
        <v>0</v>
      </c>
      <c r="V47">
        <v>0</v>
      </c>
      <c r="Y47" s="1">
        <v>44076</v>
      </c>
      <c r="Z47" s="2">
        <v>0.75584490740740751</v>
      </c>
      <c r="AB47">
        <v>1</v>
      </c>
      <c r="AD47" s="4">
        <f t="shared" si="5"/>
        <v>3.0351311642403442</v>
      </c>
      <c r="AE47" s="4">
        <f t="shared" si="6"/>
        <v>5.3342943356232491</v>
      </c>
      <c r="AF47" s="4">
        <f t="shared" si="7"/>
        <v>2.2991631713829048</v>
      </c>
      <c r="AG47" s="4">
        <f t="shared" si="8"/>
        <v>0.15698528544340037</v>
      </c>
      <c r="AJ47">
        <f>ABS(100*(AD47-AD48)/(AVERAGE(AD47:AD48)))</f>
        <v>1.4802455089952462</v>
      </c>
      <c r="AO47">
        <f>ABS(100*(AE47-AE48)/(AVERAGE(AE47:AE48)))</f>
        <v>1.8524959685289442</v>
      </c>
      <c r="AT47">
        <f>ABS(100*(AF47-AF48)/(AVERAGE(AF47:AF48)))</f>
        <v>2.3460163576995181</v>
      </c>
      <c r="AY47">
        <f>ABS(100*(AG47-AG48)/(AVERAGE(AG47:AG48)))</f>
        <v>1.1582861249818417</v>
      </c>
      <c r="BC47" s="4">
        <f>AVERAGE(AD47:AD48)</f>
        <v>3.0128325053136171</v>
      </c>
      <c r="BD47" s="4">
        <f>AVERAGE(AE47:AE48)</f>
        <v>5.2853389897689702</v>
      </c>
      <c r="BE47" s="4">
        <f>AVERAGE(AF47:AF48)</f>
        <v>2.2725064844553522</v>
      </c>
      <c r="BF47" s="4">
        <f>AVERAGE(AG47:AG48)</f>
        <v>0.15608135112650912</v>
      </c>
    </row>
    <row r="48" spans="1:58" x14ac:dyDescent="0.35">
      <c r="A48">
        <v>36</v>
      </c>
      <c r="B48">
        <v>14</v>
      </c>
      <c r="C48" t="s">
        <v>130</v>
      </c>
      <c r="D48" t="s">
        <v>27</v>
      </c>
      <c r="G48">
        <v>0.5</v>
      </c>
      <c r="H48">
        <v>0.5</v>
      </c>
      <c r="I48">
        <v>1618</v>
      </c>
      <c r="J48">
        <v>3834</v>
      </c>
      <c r="L48">
        <v>1289</v>
      </c>
      <c r="M48">
        <v>1.6559999999999999</v>
      </c>
      <c r="N48">
        <v>3.5270000000000001</v>
      </c>
      <c r="O48">
        <v>1.871</v>
      </c>
      <c r="Q48">
        <v>1.9E-2</v>
      </c>
      <c r="R48">
        <v>1</v>
      </c>
      <c r="S48">
        <v>0</v>
      </c>
      <c r="T48">
        <v>0</v>
      </c>
      <c r="V48">
        <v>0</v>
      </c>
      <c r="Y48" s="1">
        <v>44076</v>
      </c>
      <c r="Z48" s="2">
        <v>0.76219907407407417</v>
      </c>
      <c r="AB48">
        <v>1</v>
      </c>
      <c r="AD48" s="4">
        <f t="shared" si="5"/>
        <v>2.9905338463868905</v>
      </c>
      <c r="AE48" s="4">
        <f t="shared" si="6"/>
        <v>5.2363836439146905</v>
      </c>
      <c r="AF48" s="4">
        <f t="shared" si="7"/>
        <v>2.2458497975278</v>
      </c>
      <c r="AG48" s="4">
        <f t="shared" si="8"/>
        <v>0.15517741680961783</v>
      </c>
    </row>
    <row r="49" spans="1:58" x14ac:dyDescent="0.35">
      <c r="A49">
        <v>37</v>
      </c>
      <c r="B49">
        <v>15</v>
      </c>
      <c r="C49" t="s">
        <v>131</v>
      </c>
      <c r="D49" t="s">
        <v>27</v>
      </c>
      <c r="G49">
        <v>0.5</v>
      </c>
      <c r="H49">
        <v>0.5</v>
      </c>
      <c r="I49">
        <v>1952</v>
      </c>
      <c r="J49">
        <v>4264</v>
      </c>
      <c r="L49">
        <v>1148</v>
      </c>
      <c r="M49">
        <v>1.9119999999999999</v>
      </c>
      <c r="N49">
        <v>3.891</v>
      </c>
      <c r="O49">
        <v>1.978</v>
      </c>
      <c r="Q49">
        <v>4.0000000000000001E-3</v>
      </c>
      <c r="R49">
        <v>1</v>
      </c>
      <c r="S49">
        <v>0</v>
      </c>
      <c r="T49">
        <v>0</v>
      </c>
      <c r="V49">
        <v>0</v>
      </c>
      <c r="Y49" s="1">
        <v>44076</v>
      </c>
      <c r="Z49" s="2">
        <v>0.77314814814814825</v>
      </c>
      <c r="AB49">
        <v>1</v>
      </c>
      <c r="AD49" s="4">
        <f t="shared" si="5"/>
        <v>3.611179853180793</v>
      </c>
      <c r="AE49" s="4">
        <f t="shared" si="6"/>
        <v>5.8465517226781714</v>
      </c>
      <c r="AF49" s="4">
        <f t="shared" si="7"/>
        <v>2.2353718694973783</v>
      </c>
      <c r="AG49" s="4">
        <f t="shared" si="8"/>
        <v>0.13696959699795067</v>
      </c>
    </row>
    <row r="50" spans="1:58" x14ac:dyDescent="0.35">
      <c r="A50">
        <v>38</v>
      </c>
      <c r="B50">
        <v>15</v>
      </c>
      <c r="C50" t="s">
        <v>131</v>
      </c>
      <c r="D50" t="s">
        <v>27</v>
      </c>
      <c r="G50">
        <v>0.5</v>
      </c>
      <c r="H50">
        <v>0.5</v>
      </c>
      <c r="I50">
        <v>2061</v>
      </c>
      <c r="J50">
        <v>4315</v>
      </c>
      <c r="L50">
        <v>1123</v>
      </c>
      <c r="M50">
        <v>1.996</v>
      </c>
      <c r="N50">
        <v>3.9340000000000002</v>
      </c>
      <c r="O50">
        <v>1.9379999999999999</v>
      </c>
      <c r="Q50">
        <v>1E-3</v>
      </c>
      <c r="R50">
        <v>1</v>
      </c>
      <c r="S50">
        <v>0</v>
      </c>
      <c r="T50">
        <v>0</v>
      </c>
      <c r="V50">
        <v>0</v>
      </c>
      <c r="Y50" s="1">
        <v>44076</v>
      </c>
      <c r="Z50" s="2">
        <v>0.7790625000000001</v>
      </c>
      <c r="AB50">
        <v>1</v>
      </c>
      <c r="AD50" s="4">
        <f t="shared" si="5"/>
        <v>3.8137260050985637</v>
      </c>
      <c r="AE50" s="4">
        <f t="shared" si="6"/>
        <v>5.9189204948105836</v>
      </c>
      <c r="AF50" s="4">
        <f t="shared" si="7"/>
        <v>2.1051944897120198</v>
      </c>
      <c r="AG50" s="4">
        <f t="shared" si="8"/>
        <v>0.1337412601519104</v>
      </c>
      <c r="AJ50">
        <f>ABS(100*(AD50-AD51)/(AVERAGE(AD50:AD51)))</f>
        <v>1.7867036431790493</v>
      </c>
      <c r="AO50">
        <f>ABS(100*(AE50-AE51)/(AVERAGE(AE50:AE51)))</f>
        <v>0.48063007194584784</v>
      </c>
      <c r="AT50">
        <f>ABS(100*(AF50-AF51)/(AVERAGE(AF50:AF51)))</f>
        <v>4.7229803188684318</v>
      </c>
      <c r="AY50">
        <f>ABS(100*(AG50-AG51)/(AVERAGE(AG50:AG51)))</f>
        <v>5.8124145182453102</v>
      </c>
      <c r="BC50" s="4">
        <f>AVERAGE(AD50:AD51)</f>
        <v>3.8481031042772678</v>
      </c>
      <c r="BD50" s="4">
        <f>AVERAGE(AE50:AE51)</f>
        <v>5.9047305394905027</v>
      </c>
      <c r="BE50" s="4">
        <f>AVERAGE(AF50:AF51)</f>
        <v>2.056627435213235</v>
      </c>
      <c r="BF50" s="4">
        <f>AVERAGE(AG50:AG51)</f>
        <v>0.13774439784100034</v>
      </c>
    </row>
    <row r="51" spans="1:58" x14ac:dyDescent="0.35">
      <c r="A51">
        <v>39</v>
      </c>
      <c r="B51">
        <v>15</v>
      </c>
      <c r="C51" t="s">
        <v>131</v>
      </c>
      <c r="D51" t="s">
        <v>27</v>
      </c>
      <c r="G51">
        <v>0.5</v>
      </c>
      <c r="H51">
        <v>0.5</v>
      </c>
      <c r="I51">
        <v>2098</v>
      </c>
      <c r="J51">
        <v>4295</v>
      </c>
      <c r="L51">
        <v>1185</v>
      </c>
      <c r="M51">
        <v>2.0249999999999999</v>
      </c>
      <c r="N51">
        <v>3.9169999999999998</v>
      </c>
      <c r="O51">
        <v>1.893</v>
      </c>
      <c r="Q51">
        <v>8.0000000000000002E-3</v>
      </c>
      <c r="R51">
        <v>1</v>
      </c>
      <c r="S51">
        <v>0</v>
      </c>
      <c r="T51">
        <v>0</v>
      </c>
      <c r="V51">
        <v>0</v>
      </c>
      <c r="Y51" s="1">
        <v>44076</v>
      </c>
      <c r="Z51" s="2">
        <v>0.78538194444444442</v>
      </c>
      <c r="AB51">
        <v>1</v>
      </c>
      <c r="AD51" s="4">
        <f t="shared" si="5"/>
        <v>3.8824802034559718</v>
      </c>
      <c r="AE51" s="4">
        <f t="shared" si="6"/>
        <v>5.8905405841704219</v>
      </c>
      <c r="AF51" s="4">
        <f t="shared" si="7"/>
        <v>2.0080603807144501</v>
      </c>
      <c r="AG51" s="4">
        <f t="shared" si="8"/>
        <v>0.14174753553009029</v>
      </c>
    </row>
    <row r="52" spans="1:58" x14ac:dyDescent="0.35">
      <c r="A52">
        <v>40</v>
      </c>
      <c r="B52">
        <v>16</v>
      </c>
      <c r="C52" t="s">
        <v>132</v>
      </c>
      <c r="D52" t="s">
        <v>27</v>
      </c>
      <c r="G52">
        <v>0.5</v>
      </c>
      <c r="H52">
        <v>0.5</v>
      </c>
      <c r="I52">
        <v>2852</v>
      </c>
      <c r="J52">
        <v>5818</v>
      </c>
      <c r="L52">
        <v>1699</v>
      </c>
      <c r="M52">
        <v>2.6030000000000002</v>
      </c>
      <c r="N52">
        <v>5.2069999999999999</v>
      </c>
      <c r="O52">
        <v>2.6040000000000001</v>
      </c>
      <c r="Q52">
        <v>6.2E-2</v>
      </c>
      <c r="R52">
        <v>1</v>
      </c>
      <c r="S52">
        <v>0</v>
      </c>
      <c r="T52">
        <v>0</v>
      </c>
      <c r="V52">
        <v>0</v>
      </c>
      <c r="Y52" s="1">
        <v>44076</v>
      </c>
      <c r="Z52" s="2">
        <v>0.79650462962962953</v>
      </c>
      <c r="AB52">
        <v>1</v>
      </c>
      <c r="AD52" s="4">
        <f t="shared" si="5"/>
        <v>5.283579272685321</v>
      </c>
      <c r="AE52" s="4">
        <f t="shared" si="6"/>
        <v>8.0516707794187496</v>
      </c>
      <c r="AF52" s="4">
        <f t="shared" si="7"/>
        <v>2.7680915067334286</v>
      </c>
      <c r="AG52" s="4">
        <f t="shared" si="8"/>
        <v>0.20812214108467836</v>
      </c>
    </row>
    <row r="53" spans="1:58" x14ac:dyDescent="0.35">
      <c r="A53">
        <v>41</v>
      </c>
      <c r="B53">
        <v>16</v>
      </c>
      <c r="C53" t="s">
        <v>132</v>
      </c>
      <c r="D53" t="s">
        <v>27</v>
      </c>
      <c r="G53">
        <v>0.5</v>
      </c>
      <c r="H53">
        <v>0.5</v>
      </c>
      <c r="I53">
        <v>3188</v>
      </c>
      <c r="J53">
        <v>5848</v>
      </c>
      <c r="L53">
        <v>1682</v>
      </c>
      <c r="M53">
        <v>2.8610000000000002</v>
      </c>
      <c r="N53">
        <v>5.2329999999999997</v>
      </c>
      <c r="O53">
        <v>2.3719999999999999</v>
      </c>
      <c r="Q53">
        <v>0.06</v>
      </c>
      <c r="R53">
        <v>1</v>
      </c>
      <c r="S53">
        <v>0</v>
      </c>
      <c r="T53">
        <v>0</v>
      </c>
      <c r="V53">
        <v>0</v>
      </c>
      <c r="Y53" s="1">
        <v>44076</v>
      </c>
      <c r="Z53" s="2">
        <v>0.80248842592592595</v>
      </c>
      <c r="AB53">
        <v>1</v>
      </c>
      <c r="AD53" s="4">
        <f t="shared" si="5"/>
        <v>5.9079417226336783</v>
      </c>
      <c r="AE53" s="4">
        <f t="shared" si="6"/>
        <v>8.0942406453789921</v>
      </c>
      <c r="AF53" s="4">
        <f t="shared" si="7"/>
        <v>2.1862989227453138</v>
      </c>
      <c r="AG53" s="4">
        <f t="shared" si="8"/>
        <v>0.20592687202937096</v>
      </c>
      <c r="AJ53">
        <f>ABS(100*(AD53-AD54)/(AVERAGE(AD53:AD54)))</f>
        <v>0.37814895692364969</v>
      </c>
      <c r="AO53">
        <f>ABS(100*(AE53-AE54)/(AVERAGE(AE53:AE54)))</f>
        <v>0.75668196871384641</v>
      </c>
      <c r="AT53">
        <f>ABS(100*(AF53-AF54)/(AVERAGE(AF53:AF54)))</f>
        <v>1.7867662076786741</v>
      </c>
      <c r="AY53">
        <f>ABS(100*(AG53-AG54)/(AVERAGE(AG53:AG54)))</f>
        <v>1.7075829320942932</v>
      </c>
      <c r="BC53" s="4">
        <f>AVERAGE(AD53:AD54)</f>
        <v>5.8967923931703154</v>
      </c>
      <c r="BD53" s="4">
        <f>AVERAGE(AE53:AE54)</f>
        <v>8.0637322414408175</v>
      </c>
      <c r="BE53" s="4">
        <f>AVERAGE(AF53:AF54)</f>
        <v>2.1669398482705033</v>
      </c>
      <c r="BF53" s="4">
        <f>AVERAGE(AG53:AG54)</f>
        <v>0.20418357013250921</v>
      </c>
    </row>
    <row r="54" spans="1:58" x14ac:dyDescent="0.35">
      <c r="A54">
        <v>42</v>
      </c>
      <c r="B54">
        <v>16</v>
      </c>
      <c r="C54" t="s">
        <v>132</v>
      </c>
      <c r="D54" t="s">
        <v>27</v>
      </c>
      <c r="G54">
        <v>0.5</v>
      </c>
      <c r="H54">
        <v>0.5</v>
      </c>
      <c r="I54">
        <v>3176</v>
      </c>
      <c r="J54">
        <v>5805</v>
      </c>
      <c r="L54">
        <v>1655</v>
      </c>
      <c r="M54">
        <v>2.8519999999999999</v>
      </c>
      <c r="N54">
        <v>5.1959999999999997</v>
      </c>
      <c r="O54">
        <v>2.3450000000000002</v>
      </c>
      <c r="Q54">
        <v>5.7000000000000002E-2</v>
      </c>
      <c r="R54">
        <v>1</v>
      </c>
      <c r="S54">
        <v>0</v>
      </c>
      <c r="T54">
        <v>0</v>
      </c>
      <c r="V54">
        <v>0</v>
      </c>
      <c r="Y54" s="1">
        <v>44076</v>
      </c>
      <c r="Z54" s="2">
        <v>0.80898148148148152</v>
      </c>
      <c r="AB54">
        <v>1</v>
      </c>
      <c r="AD54" s="4">
        <f t="shared" si="5"/>
        <v>5.8856430637069517</v>
      </c>
      <c r="AE54" s="4">
        <f t="shared" si="6"/>
        <v>8.0332238375026446</v>
      </c>
      <c r="AF54" s="4">
        <f t="shared" si="7"/>
        <v>2.1475807737956929</v>
      </c>
      <c r="AG54" s="4">
        <f t="shared" si="8"/>
        <v>0.20244026823564745</v>
      </c>
      <c r="BB54" s="5"/>
    </row>
    <row r="55" spans="1:58" x14ac:dyDescent="0.35">
      <c r="A55">
        <v>43</v>
      </c>
      <c r="B55">
        <v>17</v>
      </c>
      <c r="C55" t="s">
        <v>133</v>
      </c>
      <c r="D55" t="s">
        <v>27</v>
      </c>
      <c r="G55">
        <v>0.5</v>
      </c>
      <c r="H55">
        <v>0.5</v>
      </c>
      <c r="I55">
        <v>2642</v>
      </c>
      <c r="J55">
        <v>4016</v>
      </c>
      <c r="L55">
        <v>938</v>
      </c>
      <c r="M55">
        <v>2.4420000000000002</v>
      </c>
      <c r="N55">
        <v>3.681</v>
      </c>
      <c r="O55">
        <v>1.2390000000000001</v>
      </c>
      <c r="Q55">
        <v>0</v>
      </c>
      <c r="R55">
        <v>1</v>
      </c>
      <c r="S55">
        <v>0</v>
      </c>
      <c r="T55">
        <v>0</v>
      </c>
      <c r="V55">
        <v>0</v>
      </c>
      <c r="Y55" s="1">
        <v>44076</v>
      </c>
      <c r="Z55" s="2">
        <v>0.82003472222222218</v>
      </c>
      <c r="AB55">
        <v>1</v>
      </c>
      <c r="AD55" s="4">
        <f t="shared" si="5"/>
        <v>4.8933527414675986</v>
      </c>
      <c r="AE55" s="4">
        <f t="shared" si="6"/>
        <v>5.4946408307401633</v>
      </c>
      <c r="AF55" s="4">
        <f t="shared" si="7"/>
        <v>0.60128808927256472</v>
      </c>
      <c r="AG55" s="4">
        <f t="shared" si="8"/>
        <v>0.10985156749121235</v>
      </c>
      <c r="BB55" s="5"/>
    </row>
    <row r="56" spans="1:58" x14ac:dyDescent="0.35">
      <c r="A56">
        <v>44</v>
      </c>
      <c r="B56">
        <v>17</v>
      </c>
      <c r="C56" t="s">
        <v>133</v>
      </c>
      <c r="D56" t="s">
        <v>27</v>
      </c>
      <c r="G56">
        <v>0.5</v>
      </c>
      <c r="H56">
        <v>0.5</v>
      </c>
      <c r="I56">
        <v>2413</v>
      </c>
      <c r="J56">
        <v>4067</v>
      </c>
      <c r="L56">
        <v>961</v>
      </c>
      <c r="M56">
        <v>2.266</v>
      </c>
      <c r="N56">
        <v>3.7240000000000002</v>
      </c>
      <c r="O56">
        <v>1.458</v>
      </c>
      <c r="Q56">
        <v>0</v>
      </c>
      <c r="R56">
        <v>1</v>
      </c>
      <c r="S56">
        <v>0</v>
      </c>
      <c r="T56">
        <v>0</v>
      </c>
      <c r="V56">
        <v>0</v>
      </c>
      <c r="Y56" s="1">
        <v>44076</v>
      </c>
      <c r="Z56" s="2">
        <v>0.8259143518518518</v>
      </c>
      <c r="AB56">
        <v>1</v>
      </c>
      <c r="AD56" s="4">
        <f t="shared" si="5"/>
        <v>4.4678200002825568</v>
      </c>
      <c r="AE56" s="4">
        <f t="shared" si="6"/>
        <v>5.5670096028725764</v>
      </c>
      <c r="AF56" s="4">
        <f t="shared" si="7"/>
        <v>1.0991896025900196</v>
      </c>
      <c r="AG56" s="4">
        <f t="shared" si="8"/>
        <v>0.11282163738956941</v>
      </c>
      <c r="AJ56">
        <f>ABS(100*(AD56-AD57)/(AVERAGE(AD56:AD57)))</f>
        <v>0.54215174238671315</v>
      </c>
      <c r="AO56">
        <f>ABS(100*(AE56-AE57)/(AVERAGE(AE56:AE57)))</f>
        <v>1.4635256809519772</v>
      </c>
      <c r="AT56">
        <f>ABS(100*(AF56-AF57)/(AVERAGE(AF56:AF57)))</f>
        <v>5.2973899885201758</v>
      </c>
      <c r="AY56">
        <f>ABS(100*(AG56-AG57)/(AVERAGE(AG56:AG57)))</f>
        <v>10.606468799697673</v>
      </c>
      <c r="BC56" s="4">
        <f>AVERAGE(AD56:AD57)</f>
        <v>4.4557415600305799</v>
      </c>
      <c r="BD56" s="4">
        <f>AVERAGE(AE56:AE57)</f>
        <v>5.526568230210346</v>
      </c>
      <c r="BE56" s="4">
        <f>AVERAGE(AF56:AF57)</f>
        <v>1.0708266701797662</v>
      </c>
      <c r="BF56" s="4">
        <f>AVERAGE(AG56:AG57)</f>
        <v>0.10713976454053853</v>
      </c>
    </row>
    <row r="57" spans="1:58" x14ac:dyDescent="0.35">
      <c r="A57">
        <v>45</v>
      </c>
      <c r="B57">
        <v>17</v>
      </c>
      <c r="C57" t="s">
        <v>133</v>
      </c>
      <c r="D57" t="s">
        <v>27</v>
      </c>
      <c r="G57">
        <v>0.5</v>
      </c>
      <c r="H57">
        <v>0.5</v>
      </c>
      <c r="I57">
        <v>2400</v>
      </c>
      <c r="J57">
        <v>4010</v>
      </c>
      <c r="L57">
        <v>873</v>
      </c>
      <c r="M57">
        <v>2.2559999999999998</v>
      </c>
      <c r="N57">
        <v>3.6749999999999998</v>
      </c>
      <c r="O57">
        <v>1.419</v>
      </c>
      <c r="Q57">
        <v>0</v>
      </c>
      <c r="R57">
        <v>1</v>
      </c>
      <c r="S57">
        <v>0</v>
      </c>
      <c r="T57">
        <v>0</v>
      </c>
      <c r="V57">
        <v>0</v>
      </c>
      <c r="Y57" s="1">
        <v>44076</v>
      </c>
      <c r="Z57" s="2">
        <v>0.83223379629629635</v>
      </c>
      <c r="AB57">
        <v>1</v>
      </c>
      <c r="AD57" s="4">
        <f t="shared" si="5"/>
        <v>4.4436631197786021</v>
      </c>
      <c r="AE57" s="4">
        <f t="shared" si="6"/>
        <v>5.4861268575481148</v>
      </c>
      <c r="AF57" s="4">
        <f t="shared" si="7"/>
        <v>1.0424637377695127</v>
      </c>
      <c r="AG57" s="4">
        <f t="shared" si="8"/>
        <v>0.10145789169150764</v>
      </c>
    </row>
    <row r="58" spans="1:58" x14ac:dyDescent="0.35">
      <c r="A58">
        <v>46</v>
      </c>
      <c r="B58">
        <v>18</v>
      </c>
      <c r="C58" t="s">
        <v>134</v>
      </c>
      <c r="D58" t="s">
        <v>27</v>
      </c>
      <c r="G58">
        <v>0.5</v>
      </c>
      <c r="H58">
        <v>0.5</v>
      </c>
      <c r="I58">
        <v>2057</v>
      </c>
      <c r="J58">
        <v>4922</v>
      </c>
      <c r="L58">
        <v>1564</v>
      </c>
      <c r="M58">
        <v>1.9930000000000001</v>
      </c>
      <c r="N58">
        <v>4.4489999999999998</v>
      </c>
      <c r="O58">
        <v>2.456</v>
      </c>
      <c r="Q58">
        <v>4.8000000000000001E-2</v>
      </c>
      <c r="R58">
        <v>1</v>
      </c>
      <c r="S58">
        <v>0</v>
      </c>
      <c r="T58">
        <v>0</v>
      </c>
      <c r="V58">
        <v>0</v>
      </c>
      <c r="Y58" s="1">
        <v>44076</v>
      </c>
      <c r="Z58" s="2">
        <v>0.84339120370370368</v>
      </c>
      <c r="AB58">
        <v>1</v>
      </c>
      <c r="AD58" s="4">
        <f t="shared" si="5"/>
        <v>3.8062931187896547</v>
      </c>
      <c r="AE58" s="4">
        <f t="shared" si="6"/>
        <v>6.7802507827394969</v>
      </c>
      <c r="AF58" s="4">
        <f t="shared" si="7"/>
        <v>2.9739576639498422</v>
      </c>
      <c r="AG58" s="4">
        <f t="shared" si="8"/>
        <v>0.19068912211606084</v>
      </c>
    </row>
    <row r="59" spans="1:58" x14ac:dyDescent="0.35">
      <c r="A59">
        <v>47</v>
      </c>
      <c r="B59">
        <v>18</v>
      </c>
      <c r="C59" t="s">
        <v>134</v>
      </c>
      <c r="D59" t="s">
        <v>27</v>
      </c>
      <c r="G59">
        <v>0.5</v>
      </c>
      <c r="H59">
        <v>0.5</v>
      </c>
      <c r="I59">
        <v>1940</v>
      </c>
      <c r="J59">
        <v>4889</v>
      </c>
      <c r="L59">
        <v>1583</v>
      </c>
      <c r="M59">
        <v>1.903</v>
      </c>
      <c r="N59">
        <v>4.4210000000000003</v>
      </c>
      <c r="O59">
        <v>2.5179999999999998</v>
      </c>
      <c r="Q59">
        <v>0.05</v>
      </c>
      <c r="R59">
        <v>1</v>
      </c>
      <c r="S59">
        <v>0</v>
      </c>
      <c r="T59">
        <v>0</v>
      </c>
      <c r="V59">
        <v>0</v>
      </c>
      <c r="Y59" s="1">
        <v>44076</v>
      </c>
      <c r="Z59" s="2">
        <v>0.84922453703703704</v>
      </c>
      <c r="AB59">
        <v>1</v>
      </c>
      <c r="AD59" s="4">
        <f t="shared" si="5"/>
        <v>3.5888811942540659</v>
      </c>
      <c r="AE59" s="4">
        <f t="shared" si="6"/>
        <v>6.7334239301832293</v>
      </c>
      <c r="AF59" s="4">
        <f t="shared" si="7"/>
        <v>3.1445427359291633</v>
      </c>
      <c r="AG59" s="4">
        <f t="shared" si="8"/>
        <v>0.19314265811905146</v>
      </c>
      <c r="AJ59">
        <f>ABS(100*(AD59-AD60)/(AVERAGE(AD59:AD60)))</f>
        <v>3.0591132889326893</v>
      </c>
      <c r="AO59">
        <f>ABS(100*(AE59-AE60)/(AVERAGE(AE59:AE60)))</f>
        <v>0.46470320781721114</v>
      </c>
      <c r="AT59">
        <f>ABS(100*(AF59-AF60)/(AVERAGE(AF59:AF60)))</f>
        <v>4.6437522331237071</v>
      </c>
      <c r="AY59">
        <f>ABS(100*(AG59-AG60)/(AVERAGE(AG59:AG60)))</f>
        <v>0.99788292227917563</v>
      </c>
      <c r="BC59" s="4">
        <f>AVERAGE(AD59:AD60)</f>
        <v>3.6446278415708839</v>
      </c>
      <c r="BD59" s="4">
        <f>AVERAGE(AE59:AE60)</f>
        <v>6.7178149793311412</v>
      </c>
      <c r="BE59" s="4">
        <f>AVERAGE(AF59:AF60)</f>
        <v>3.0731871377602573</v>
      </c>
      <c r="BF59" s="4">
        <f>AVERAGE(AG59:AG60)</f>
        <v>0.19411115917286353</v>
      </c>
    </row>
    <row r="60" spans="1:58" x14ac:dyDescent="0.35">
      <c r="A60">
        <v>48</v>
      </c>
      <c r="B60">
        <v>18</v>
      </c>
      <c r="C60" t="s">
        <v>134</v>
      </c>
      <c r="D60" t="s">
        <v>27</v>
      </c>
      <c r="G60">
        <v>0.5</v>
      </c>
      <c r="H60">
        <v>0.5</v>
      </c>
      <c r="I60">
        <v>2000</v>
      </c>
      <c r="J60">
        <v>4867</v>
      </c>
      <c r="L60">
        <v>1598</v>
      </c>
      <c r="M60">
        <v>1.9490000000000001</v>
      </c>
      <c r="N60">
        <v>4.4009999999999998</v>
      </c>
      <c r="O60">
        <v>2.452</v>
      </c>
      <c r="Q60">
        <v>5.0999999999999997E-2</v>
      </c>
      <c r="R60">
        <v>1</v>
      </c>
      <c r="S60">
        <v>0</v>
      </c>
      <c r="T60">
        <v>0</v>
      </c>
      <c r="V60">
        <v>0</v>
      </c>
      <c r="Y60" s="1">
        <v>44076</v>
      </c>
      <c r="Z60" s="2">
        <v>0.8556597222222222</v>
      </c>
      <c r="AB60">
        <v>1</v>
      </c>
      <c r="AD60" s="4">
        <f t="shared" si="5"/>
        <v>3.7003744888877015</v>
      </c>
      <c r="AE60" s="4">
        <f t="shared" si="6"/>
        <v>6.7022060284790523</v>
      </c>
      <c r="AF60" s="4">
        <f t="shared" si="7"/>
        <v>3.0018315395913509</v>
      </c>
      <c r="AG60" s="4">
        <f t="shared" si="8"/>
        <v>0.19507966022667561</v>
      </c>
    </row>
    <row r="61" spans="1:58" x14ac:dyDescent="0.35">
      <c r="A61">
        <v>49</v>
      </c>
      <c r="B61">
        <v>19</v>
      </c>
      <c r="C61" t="s">
        <v>100</v>
      </c>
      <c r="D61" t="s">
        <v>27</v>
      </c>
      <c r="G61">
        <v>0.5</v>
      </c>
      <c r="H61">
        <v>0.5</v>
      </c>
      <c r="I61">
        <v>4026</v>
      </c>
      <c r="J61">
        <v>9462</v>
      </c>
      <c r="L61">
        <v>3359</v>
      </c>
      <c r="M61">
        <v>3.5030000000000001</v>
      </c>
      <c r="N61">
        <v>8.2949999999999999</v>
      </c>
      <c r="O61">
        <v>4.7910000000000004</v>
      </c>
      <c r="Q61">
        <v>0.23499999999999999</v>
      </c>
      <c r="R61">
        <v>1</v>
      </c>
      <c r="S61">
        <v>0</v>
      </c>
      <c r="T61">
        <v>0</v>
      </c>
      <c r="V61">
        <v>0</v>
      </c>
      <c r="Y61" s="1">
        <v>44076</v>
      </c>
      <c r="Z61" s="2">
        <v>0.86708333333333332</v>
      </c>
      <c r="AB61">
        <v>1</v>
      </c>
      <c r="AD61" s="4">
        <f t="shared" si="5"/>
        <v>7.4651314043501174</v>
      </c>
      <c r="AE61" s="4">
        <f t="shared" si="6"/>
        <v>13.222490498056246</v>
      </c>
      <c r="AF61" s="4">
        <f t="shared" si="7"/>
        <v>5.7573590937061283</v>
      </c>
      <c r="AG61" s="4">
        <f t="shared" si="8"/>
        <v>0.42248370766175264</v>
      </c>
    </row>
    <row r="62" spans="1:58" x14ac:dyDescent="0.35">
      <c r="A62">
        <v>50</v>
      </c>
      <c r="B62">
        <v>19</v>
      </c>
      <c r="C62" t="s">
        <v>100</v>
      </c>
      <c r="D62" t="s">
        <v>27</v>
      </c>
      <c r="G62">
        <v>0.5</v>
      </c>
      <c r="H62">
        <v>0.5</v>
      </c>
      <c r="I62">
        <v>4832</v>
      </c>
      <c r="J62">
        <v>9508</v>
      </c>
      <c r="L62">
        <v>3410</v>
      </c>
      <c r="M62">
        <v>4.1219999999999999</v>
      </c>
      <c r="N62">
        <v>8.3330000000000002</v>
      </c>
      <c r="O62">
        <v>4.2110000000000003</v>
      </c>
      <c r="Q62">
        <v>0.24099999999999999</v>
      </c>
      <c r="R62">
        <v>1</v>
      </c>
      <c r="S62">
        <v>0</v>
      </c>
      <c r="T62">
        <v>0</v>
      </c>
      <c r="V62">
        <v>0</v>
      </c>
      <c r="Y62" s="1">
        <v>44076</v>
      </c>
      <c r="Z62" s="2">
        <v>0.87328703703703703</v>
      </c>
      <c r="AB62">
        <v>1</v>
      </c>
      <c r="AD62" s="4">
        <f t="shared" si="5"/>
        <v>8.9628579955952841</v>
      </c>
      <c r="AE62" s="4">
        <f t="shared" si="6"/>
        <v>13.287764292528617</v>
      </c>
      <c r="AF62" s="4">
        <f t="shared" si="7"/>
        <v>4.3249062969333334</v>
      </c>
      <c r="AG62" s="4">
        <f t="shared" si="8"/>
        <v>0.4290695148276748</v>
      </c>
      <c r="AJ62">
        <f>ABS(100*(AD62-AD63)/(AVERAGE(AD62:AD63)))</f>
        <v>0.72301312240450744</v>
      </c>
      <c r="AL62">
        <f>100*((AVERAGE(AD62:AD63)*50)-(AVERAGE(AD44:AD45)*50))/(1000*0.15)</f>
        <v>142.89723928877584</v>
      </c>
      <c r="AO62">
        <f>ABS(100*(AE62-AE63)/(AVERAGE(AE62:AE63)))</f>
        <v>0.19240627046606967</v>
      </c>
      <c r="AQ62">
        <f>100*((AVERAGE(AE62:AE63)*50)-(AVERAGE(AE44:AE45)*50))/(2000*0.15)</f>
        <v>110.45697720406339</v>
      </c>
      <c r="AT62">
        <f>ABS(100*(AF62-AF63)/(AVERAGE(AF62:AF63)))</f>
        <v>2.1165372092422112</v>
      </c>
      <c r="AV62">
        <f>100*((AVERAGE(AF62:AF63)*50)-(AVERAGE(AF44:AF45)*50))/(1000*0.15)</f>
        <v>78.016715119351019</v>
      </c>
      <c r="AY62">
        <f>ABS(100*(AG62-AG63)/(AVERAGE(AG62:AG63)))</f>
        <v>0.12031224562977505</v>
      </c>
      <c r="BA62">
        <f>100*((AVERAGE(AG62:AG63)*50)-(AVERAGE(AG44:AG45)*50))/(100*0.15)</f>
        <v>89.080574705071328</v>
      </c>
      <c r="BC62" s="4">
        <f>AVERAGE(AD62:AD63)</f>
        <v>8.9953768731967614</v>
      </c>
      <c r="BD62" s="4">
        <f>AVERAGE(AE62:AE63)</f>
        <v>13.274993332740545</v>
      </c>
      <c r="BE62" s="4">
        <f>AVERAGE(AF62:AF63)</f>
        <v>4.2796164595437842</v>
      </c>
      <c r="BF62" s="4">
        <f>AVERAGE(AG62:AG63)</f>
        <v>0.42932778177535802</v>
      </c>
    </row>
    <row r="63" spans="1:58" x14ac:dyDescent="0.35">
      <c r="A63">
        <v>51</v>
      </c>
      <c r="B63">
        <v>19</v>
      </c>
      <c r="C63" t="s">
        <v>100</v>
      </c>
      <c r="D63" t="s">
        <v>27</v>
      </c>
      <c r="G63">
        <v>0.5</v>
      </c>
      <c r="H63">
        <v>0.5</v>
      </c>
      <c r="I63">
        <v>4867</v>
      </c>
      <c r="J63">
        <v>9490</v>
      </c>
      <c r="L63">
        <v>3414</v>
      </c>
      <c r="M63">
        <v>4.149</v>
      </c>
      <c r="N63">
        <v>8.3190000000000008</v>
      </c>
      <c r="O63">
        <v>4.17</v>
      </c>
      <c r="Q63">
        <v>0.24099999999999999</v>
      </c>
      <c r="R63">
        <v>1</v>
      </c>
      <c r="S63">
        <v>0</v>
      </c>
      <c r="T63">
        <v>0</v>
      </c>
      <c r="V63">
        <v>0</v>
      </c>
      <c r="Y63" s="1">
        <v>44076</v>
      </c>
      <c r="Z63" s="2">
        <v>0.87995370370370374</v>
      </c>
      <c r="AB63">
        <v>1</v>
      </c>
      <c r="AD63" s="4">
        <f t="shared" si="5"/>
        <v>9.0278957507982369</v>
      </c>
      <c r="AE63" s="4">
        <f t="shared" si="6"/>
        <v>13.262222372952472</v>
      </c>
      <c r="AF63" s="4">
        <f t="shared" si="7"/>
        <v>4.2343266221542351</v>
      </c>
      <c r="AG63" s="4">
        <f t="shared" si="8"/>
        <v>0.42958604872304124</v>
      </c>
    </row>
    <row r="64" spans="1:58" x14ac:dyDescent="0.35">
      <c r="A64">
        <v>52</v>
      </c>
      <c r="B64">
        <v>20</v>
      </c>
      <c r="C64" t="s">
        <v>101</v>
      </c>
      <c r="D64" t="s">
        <v>27</v>
      </c>
      <c r="G64">
        <v>0.5</v>
      </c>
      <c r="H64">
        <v>0.5</v>
      </c>
      <c r="I64">
        <v>2788</v>
      </c>
      <c r="J64">
        <v>5007</v>
      </c>
      <c r="L64">
        <v>1562</v>
      </c>
      <c r="M64">
        <v>2.5539999999999998</v>
      </c>
      <c r="N64">
        <v>4.5199999999999996</v>
      </c>
      <c r="O64">
        <v>1.966</v>
      </c>
      <c r="Q64">
        <v>4.7E-2</v>
      </c>
      <c r="R64">
        <v>1</v>
      </c>
      <c r="S64">
        <v>0</v>
      </c>
      <c r="T64">
        <v>0</v>
      </c>
      <c r="V64">
        <v>0</v>
      </c>
      <c r="Y64" s="1">
        <v>44076</v>
      </c>
      <c r="Z64" s="2">
        <v>0.89131944444444444</v>
      </c>
      <c r="AB64">
        <v>1</v>
      </c>
      <c r="AD64" s="4">
        <f t="shared" si="5"/>
        <v>5.1646530917427773</v>
      </c>
      <c r="AE64" s="4">
        <f t="shared" si="6"/>
        <v>6.9008654029601848</v>
      </c>
      <c r="AF64" s="4">
        <f t="shared" si="7"/>
        <v>1.7362123112174075</v>
      </c>
      <c r="AG64" s="4">
        <f t="shared" si="8"/>
        <v>0.19043085516837763</v>
      </c>
    </row>
    <row r="65" spans="1:58" x14ac:dyDescent="0.35">
      <c r="A65">
        <v>53</v>
      </c>
      <c r="B65">
        <v>20</v>
      </c>
      <c r="C65" t="s">
        <v>101</v>
      </c>
      <c r="D65" t="s">
        <v>27</v>
      </c>
      <c r="G65">
        <v>0.5</v>
      </c>
      <c r="H65">
        <v>0.5</v>
      </c>
      <c r="I65">
        <v>2017</v>
      </c>
      <c r="J65">
        <v>4958</v>
      </c>
      <c r="L65">
        <v>1614</v>
      </c>
      <c r="M65">
        <v>1.9630000000000001</v>
      </c>
      <c r="N65">
        <v>4.4790000000000001</v>
      </c>
      <c r="O65">
        <v>2.516</v>
      </c>
      <c r="Q65">
        <v>5.2999999999999999E-2</v>
      </c>
      <c r="R65">
        <v>1</v>
      </c>
      <c r="S65">
        <v>0</v>
      </c>
      <c r="T65">
        <v>0</v>
      </c>
      <c r="V65">
        <v>0</v>
      </c>
      <c r="Y65" s="1">
        <v>44076</v>
      </c>
      <c r="Z65" s="2">
        <v>0.89721064814814822</v>
      </c>
      <c r="AB65">
        <v>1</v>
      </c>
      <c r="AD65" s="4">
        <f t="shared" si="5"/>
        <v>3.7319642557005643</v>
      </c>
      <c r="AE65" s="4">
        <f t="shared" si="6"/>
        <v>6.8313346218917887</v>
      </c>
      <c r="AF65" s="4">
        <f t="shared" si="7"/>
        <v>3.0993703661912244</v>
      </c>
      <c r="AG65" s="4">
        <f t="shared" si="8"/>
        <v>0.1971457958081414</v>
      </c>
      <c r="AJ65">
        <f>ABS(100*(AD65-AD66)/(AVERAGE(AD65:AD66)))</f>
        <v>0.89225846910641016</v>
      </c>
      <c r="AK65">
        <f>ABS(100*((AVERAGE(AD65:AD66)-AVERAGE(AD59:AD60))/(AVERAGE(AD59:AD60,AD65:AD66))))</f>
        <v>2.8149860505716542</v>
      </c>
      <c r="AO65">
        <f>ABS(100*(AE65-AE66)/(AVERAGE(AE65:AE66)))</f>
        <v>0.14529741404997426</v>
      </c>
      <c r="AP65">
        <f>ABS(100*((AVERAGE(AE65:AE66)-AVERAGE(AE59:AE60))/(AVERAGE(AE59:AE60,AE65:AE66))))</f>
        <v>1.748341628100528</v>
      </c>
      <c r="AT65">
        <f>ABS(100*(AF65-AF66)/(AVERAGE(AF65:AF66)))</f>
        <v>0.76159223192798442</v>
      </c>
      <c r="AU65">
        <f>ABS(100*((AVERAGE(AF65:AF66)-AVERAGE(AF59:AF60))/(AVERAGE(AF59:AF60,AF65:AF66))))</f>
        <v>0.46830666834573353</v>
      </c>
      <c r="AY65">
        <f>ABS(100*(AG65-AG66)/(AVERAGE(AG65:AG66)))</f>
        <v>5.519349394324224</v>
      </c>
      <c r="AZ65">
        <f>ABS(100*((AVERAGE(AG65:AG66)-AVERAGE(AG59:AG60))/(AVERAGE(AG59:AG60,AG65:AG66))))</f>
        <v>1.1710131913740855</v>
      </c>
      <c r="BC65" s="4">
        <f>AVERAGE(AD65:AD66)</f>
        <v>3.7486882498956096</v>
      </c>
      <c r="BD65" s="4">
        <f>AVERAGE(AE65:AE66)</f>
        <v>6.836301106253817</v>
      </c>
      <c r="BE65" s="4">
        <f>AVERAGE(AF65:AF66)</f>
        <v>3.0876128563582075</v>
      </c>
      <c r="BF65" s="4">
        <f>AVERAGE(AG65:AG66)</f>
        <v>0.19185132338063535</v>
      </c>
    </row>
    <row r="66" spans="1:58" x14ac:dyDescent="0.35">
      <c r="A66">
        <v>54</v>
      </c>
      <c r="B66">
        <v>20</v>
      </c>
      <c r="C66" t="s">
        <v>101</v>
      </c>
      <c r="D66" t="s">
        <v>27</v>
      </c>
      <c r="G66">
        <v>0.5</v>
      </c>
      <c r="H66">
        <v>0.5</v>
      </c>
      <c r="I66">
        <v>2035</v>
      </c>
      <c r="J66">
        <v>4965</v>
      </c>
      <c r="L66">
        <v>1532</v>
      </c>
      <c r="M66">
        <v>1.976</v>
      </c>
      <c r="N66">
        <v>4.4850000000000003</v>
      </c>
      <c r="O66">
        <v>2.5089999999999999</v>
      </c>
      <c r="Q66">
        <v>4.3999999999999997E-2</v>
      </c>
      <c r="R66">
        <v>1</v>
      </c>
      <c r="S66">
        <v>0</v>
      </c>
      <c r="T66">
        <v>0</v>
      </c>
      <c r="V66">
        <v>0</v>
      </c>
      <c r="Y66" s="1">
        <v>44076</v>
      </c>
      <c r="Z66" s="2">
        <v>0.90363425925925922</v>
      </c>
      <c r="AB66">
        <v>1</v>
      </c>
      <c r="AD66" s="4">
        <f t="shared" si="5"/>
        <v>3.7654122440906548</v>
      </c>
      <c r="AE66" s="4">
        <f t="shared" si="6"/>
        <v>6.8412675906158453</v>
      </c>
      <c r="AF66" s="4">
        <f t="shared" si="7"/>
        <v>3.0758553465251905</v>
      </c>
      <c r="AG66" s="4">
        <f t="shared" si="8"/>
        <v>0.18655685095312929</v>
      </c>
    </row>
    <row r="67" spans="1:58" x14ac:dyDescent="0.35">
      <c r="A67">
        <v>55</v>
      </c>
      <c r="B67">
        <v>2</v>
      </c>
      <c r="D67" t="s">
        <v>29</v>
      </c>
      <c r="Y67" s="1">
        <v>44076</v>
      </c>
      <c r="Z67" s="2">
        <v>0.90775462962962961</v>
      </c>
      <c r="AB67">
        <v>1</v>
      </c>
      <c r="AD67" s="4" t="e">
        <f t="shared" si="5"/>
        <v>#DIV/0!</v>
      </c>
      <c r="AE67" s="4" t="e">
        <f t="shared" si="6"/>
        <v>#DIV/0!</v>
      </c>
      <c r="AF67" s="4" t="e">
        <f t="shared" si="7"/>
        <v>#DIV/0!</v>
      </c>
      <c r="AG67" s="4" t="e">
        <f t="shared" si="8"/>
        <v>#DIV/0!</v>
      </c>
    </row>
    <row r="68" spans="1:58" x14ac:dyDescent="0.35">
      <c r="A68">
        <v>56</v>
      </c>
      <c r="B68">
        <v>3</v>
      </c>
      <c r="C68" t="s">
        <v>30</v>
      </c>
      <c r="D68" t="s">
        <v>27</v>
      </c>
      <c r="G68">
        <v>0.5</v>
      </c>
      <c r="H68">
        <v>0.5</v>
      </c>
      <c r="I68">
        <v>135</v>
      </c>
      <c r="J68">
        <v>126</v>
      </c>
      <c r="L68">
        <v>94</v>
      </c>
      <c r="M68">
        <v>0.51900000000000002</v>
      </c>
      <c r="N68">
        <v>0.38600000000000001</v>
      </c>
      <c r="O68">
        <v>0</v>
      </c>
      <c r="Q68">
        <v>0</v>
      </c>
      <c r="R68">
        <v>1</v>
      </c>
      <c r="S68">
        <v>0</v>
      </c>
      <c r="T68">
        <v>0</v>
      </c>
      <c r="V68">
        <v>0</v>
      </c>
      <c r="Y68" s="1">
        <v>44076</v>
      </c>
      <c r="Z68" s="2">
        <v>0.9181597222222222</v>
      </c>
      <c r="AB68">
        <v>1</v>
      </c>
      <c r="AD68" s="4">
        <f t="shared" si="5"/>
        <v>0.23479124735887258</v>
      </c>
      <c r="AE68" s="4">
        <f t="shared" si="6"/>
        <v>-2.5251788771324005E-2</v>
      </c>
      <c r="AF68" s="4">
        <f t="shared" si="7"/>
        <v>-0.26004303613019658</v>
      </c>
      <c r="AG68" s="4">
        <f t="shared" si="8"/>
        <v>8.6291556889263755E-4</v>
      </c>
    </row>
    <row r="69" spans="1:58" x14ac:dyDescent="0.35">
      <c r="A69">
        <v>57</v>
      </c>
      <c r="B69">
        <v>3</v>
      </c>
      <c r="C69" t="s">
        <v>30</v>
      </c>
      <c r="D69" t="s">
        <v>27</v>
      </c>
      <c r="G69">
        <v>0.5</v>
      </c>
      <c r="H69">
        <v>0.5</v>
      </c>
      <c r="I69">
        <v>58</v>
      </c>
      <c r="J69">
        <v>154</v>
      </c>
      <c r="L69">
        <v>0</v>
      </c>
      <c r="M69">
        <v>0.46</v>
      </c>
      <c r="N69">
        <v>0.40899999999999997</v>
      </c>
      <c r="O69">
        <v>0</v>
      </c>
      <c r="Q69">
        <v>0</v>
      </c>
      <c r="R69">
        <v>1</v>
      </c>
      <c r="S69">
        <v>0</v>
      </c>
      <c r="T69">
        <v>0</v>
      </c>
      <c r="V69">
        <v>0</v>
      </c>
      <c r="X69" t="s">
        <v>89</v>
      </c>
      <c r="Y69" s="1">
        <v>44076</v>
      </c>
      <c r="Z69" s="2">
        <v>0.92333333333333334</v>
      </c>
      <c r="AB69">
        <v>1</v>
      </c>
      <c r="AD69" s="4">
        <f t="shared" si="5"/>
        <v>9.1708185912374035E-2</v>
      </c>
      <c r="AE69" s="4">
        <f t="shared" si="6"/>
        <v>1.4480086124902657E-2</v>
      </c>
      <c r="AF69" s="4">
        <f t="shared" si="7"/>
        <v>-7.7228099787471374E-2</v>
      </c>
      <c r="AG69" s="4">
        <f t="shared" si="8"/>
        <v>-1.1275630972218799E-2</v>
      </c>
      <c r="AJ69">
        <f>ABS(100*(AD69-AD70)/(AVERAGE(AD69:AD70)))</f>
        <v>38.69158185033529</v>
      </c>
      <c r="AO69">
        <f>ABS(100*(AE69-AE70)/(AVERAGE(AE69:AE70)))</f>
        <v>625.58154306728056</v>
      </c>
      <c r="AT69">
        <f>ABS(100*(AF69-AF70)/(AVERAGE(AF69:AF70)))</f>
        <v>15.348166457118975</v>
      </c>
      <c r="AY69">
        <f>ABS(100*(AG69-AG70)/(AVERAGE(AG69:AG70)))</f>
        <v>61.361036156944095</v>
      </c>
      <c r="BC69" s="4">
        <f>AVERAGE(AD69:AD70)</f>
        <v>7.6842413294556003E-2</v>
      </c>
      <c r="BD69" s="4">
        <f>AVERAGE(AE69:AE70)</f>
        <v>-6.8048468552187602E-3</v>
      </c>
      <c r="BE69" s="4">
        <f>AVERAGE(AF69:AF70)</f>
        <v>-8.3647260149774763E-2</v>
      </c>
      <c r="BF69" s="4">
        <f>AVERAGE(AG69:AG70)</f>
        <v>-8.6283947584657721E-3</v>
      </c>
    </row>
    <row r="70" spans="1:58" x14ac:dyDescent="0.35">
      <c r="A70">
        <v>58</v>
      </c>
      <c r="B70">
        <v>3</v>
      </c>
      <c r="C70" t="s">
        <v>30</v>
      </c>
      <c r="D70" t="s">
        <v>27</v>
      </c>
      <c r="G70">
        <v>0.5</v>
      </c>
      <c r="H70">
        <v>0.5</v>
      </c>
      <c r="I70">
        <v>42</v>
      </c>
      <c r="J70">
        <v>124</v>
      </c>
      <c r="L70">
        <v>41</v>
      </c>
      <c r="M70">
        <v>0.44700000000000001</v>
      </c>
      <c r="N70">
        <v>0.38300000000000001</v>
      </c>
      <c r="O70">
        <v>0</v>
      </c>
      <c r="Q70">
        <v>0</v>
      </c>
      <c r="R70">
        <v>1</v>
      </c>
      <c r="S70">
        <v>0</v>
      </c>
      <c r="T70">
        <v>0</v>
      </c>
      <c r="V70">
        <v>0</v>
      </c>
      <c r="Y70" s="1">
        <v>44076</v>
      </c>
      <c r="Z70" s="2">
        <v>0.92893518518518514</v>
      </c>
      <c r="AB70">
        <v>1</v>
      </c>
      <c r="AD70" s="4">
        <f t="shared" si="5"/>
        <v>6.1976640676737971E-2</v>
      </c>
      <c r="AE70" s="4">
        <f t="shared" si="6"/>
        <v>-2.8089779835340178E-2</v>
      </c>
      <c r="AF70" s="4">
        <f t="shared" si="7"/>
        <v>-9.0066420512078152E-2</v>
      </c>
      <c r="AG70" s="4">
        <f t="shared" si="8"/>
        <v>-5.9811585447127466E-3</v>
      </c>
    </row>
    <row r="71" spans="1:58" x14ac:dyDescent="0.35">
      <c r="A71">
        <v>59</v>
      </c>
      <c r="B71">
        <v>1</v>
      </c>
      <c r="C71" t="s">
        <v>31</v>
      </c>
      <c r="D71" t="s">
        <v>27</v>
      </c>
      <c r="G71">
        <v>0.5</v>
      </c>
      <c r="H71">
        <v>0.5</v>
      </c>
      <c r="I71">
        <v>3772</v>
      </c>
      <c r="J71">
        <v>7240</v>
      </c>
      <c r="L71">
        <v>15761</v>
      </c>
      <c r="M71">
        <v>3.3090000000000002</v>
      </c>
      <c r="N71">
        <v>6.4119999999999999</v>
      </c>
      <c r="O71">
        <v>3.1040000000000001</v>
      </c>
      <c r="Q71">
        <v>1.532</v>
      </c>
      <c r="R71">
        <v>1</v>
      </c>
      <c r="S71">
        <v>0</v>
      </c>
      <c r="T71">
        <v>0</v>
      </c>
      <c r="V71">
        <v>0</v>
      </c>
      <c r="Y71" s="1">
        <v>44076</v>
      </c>
      <c r="Z71" s="2">
        <v>0.93959490740740748</v>
      </c>
      <c r="AB71">
        <v>1</v>
      </c>
      <c r="AD71" s="4">
        <f t="shared" si="5"/>
        <v>6.9931431237343951</v>
      </c>
      <c r="AE71" s="4">
        <f t="shared" si="6"/>
        <v>10.069482425934259</v>
      </c>
      <c r="AF71" s="4">
        <f t="shared" si="7"/>
        <v>3.0763393021998642</v>
      </c>
      <c r="AG71" s="4">
        <f t="shared" si="8"/>
        <v>2.0239970502454123</v>
      </c>
      <c r="BC71" s="4"/>
      <c r="BD71" s="4"/>
      <c r="BE71" s="4"/>
      <c r="BF71" s="4"/>
    </row>
    <row r="72" spans="1:58" x14ac:dyDescent="0.35">
      <c r="A72">
        <v>60</v>
      </c>
      <c r="B72">
        <v>1</v>
      </c>
      <c r="C72" t="s">
        <v>31</v>
      </c>
      <c r="D72" t="s">
        <v>27</v>
      </c>
      <c r="G72">
        <v>0.5</v>
      </c>
      <c r="H72">
        <v>0.5</v>
      </c>
      <c r="I72">
        <v>5207</v>
      </c>
      <c r="J72">
        <v>7334</v>
      </c>
      <c r="L72">
        <v>16150</v>
      </c>
      <c r="M72">
        <v>4.41</v>
      </c>
      <c r="N72">
        <v>6.492</v>
      </c>
      <c r="O72">
        <v>2.0819999999999999</v>
      </c>
      <c r="Q72">
        <v>1.573</v>
      </c>
      <c r="R72">
        <v>1</v>
      </c>
      <c r="S72">
        <v>0</v>
      </c>
      <c r="T72">
        <v>0</v>
      </c>
      <c r="V72">
        <v>0</v>
      </c>
      <c r="Y72" s="1">
        <v>44076</v>
      </c>
      <c r="Z72" s="2">
        <v>0.9456134259259259</v>
      </c>
      <c r="AB72">
        <v>1</v>
      </c>
      <c r="AD72" s="4">
        <f t="shared" si="5"/>
        <v>9.6596910870555028</v>
      </c>
      <c r="AE72" s="4">
        <f t="shared" si="6"/>
        <v>10.202868005943021</v>
      </c>
      <c r="AF72" s="4">
        <f t="shared" si="7"/>
        <v>0.54317691888751796</v>
      </c>
      <c r="AG72" s="4">
        <f t="shared" si="8"/>
        <v>2.0742299715697992</v>
      </c>
      <c r="AJ72">
        <f>ABS(100*(AD72-AD73)/(AVERAGE(AD72:AD73)))</f>
        <v>5.7693942378998435E-2</v>
      </c>
      <c r="AO72">
        <f>ABS(100*(AE72-AE73)/(AVERAGE(AE72:AE73)))</f>
        <v>0.12524868017423396</v>
      </c>
      <c r="AT72">
        <f>ABS(100*(AF72-AF73)/(AVERAGE(AF72:AF73)))</f>
        <v>3.435483789743444</v>
      </c>
      <c r="AY72">
        <f>ABS(100*(AG72-AG73)/(AVERAGE(AG72:AG73)))</f>
        <v>0.67463391185270627</v>
      </c>
      <c r="BC72" s="4">
        <f>AVERAGE(AD72:AD73)</f>
        <v>9.662478419421344</v>
      </c>
      <c r="BD72" s="4">
        <f>AVERAGE(AE72:AE73)</f>
        <v>10.196482526048985</v>
      </c>
      <c r="BE72" s="4">
        <f>AVERAGE(AF72:AF73)</f>
        <v>0.53400410662763953</v>
      </c>
      <c r="BF72" s="4">
        <f>AVERAGE(AG72:AG73)</f>
        <v>2.0672567639823525</v>
      </c>
    </row>
    <row r="73" spans="1:58" x14ac:dyDescent="0.35">
      <c r="A73">
        <v>61</v>
      </c>
      <c r="B73">
        <v>1</v>
      </c>
      <c r="C73" t="s">
        <v>31</v>
      </c>
      <c r="D73" t="s">
        <v>27</v>
      </c>
      <c r="G73">
        <v>0.5</v>
      </c>
      <c r="H73">
        <v>0.5</v>
      </c>
      <c r="I73">
        <v>5210</v>
      </c>
      <c r="J73">
        <v>7325</v>
      </c>
      <c r="L73">
        <v>16042</v>
      </c>
      <c r="M73">
        <v>4.4119999999999999</v>
      </c>
      <c r="N73">
        <v>6.484</v>
      </c>
      <c r="O73">
        <v>2.0720000000000001</v>
      </c>
      <c r="Q73">
        <v>1.5620000000000001</v>
      </c>
      <c r="R73">
        <v>1</v>
      </c>
      <c r="S73">
        <v>0</v>
      </c>
      <c r="T73">
        <v>0</v>
      </c>
      <c r="V73">
        <v>0</v>
      </c>
      <c r="Y73" s="1">
        <v>44076</v>
      </c>
      <c r="Z73" s="2">
        <v>0.95209490740740732</v>
      </c>
      <c r="AB73">
        <v>1</v>
      </c>
      <c r="AD73" s="4">
        <f t="shared" si="5"/>
        <v>9.6652657517871869</v>
      </c>
      <c r="AE73" s="4">
        <f t="shared" si="6"/>
        <v>10.190097046154948</v>
      </c>
      <c r="AF73" s="4">
        <f t="shared" si="7"/>
        <v>0.5248312943677611</v>
      </c>
      <c r="AG73" s="4">
        <f t="shared" si="8"/>
        <v>2.0602835563949053</v>
      </c>
    </row>
    <row r="74" spans="1:58" x14ac:dyDescent="0.35">
      <c r="A74">
        <v>62</v>
      </c>
      <c r="B74">
        <v>4</v>
      </c>
      <c r="C74" t="s">
        <v>66</v>
      </c>
      <c r="D74" t="s">
        <v>27</v>
      </c>
      <c r="G74">
        <v>0.5</v>
      </c>
      <c r="H74">
        <v>0.5</v>
      </c>
      <c r="I74">
        <v>3341</v>
      </c>
      <c r="J74">
        <v>5358</v>
      </c>
      <c r="L74">
        <v>2489</v>
      </c>
      <c r="M74">
        <v>2.9780000000000002</v>
      </c>
      <c r="N74">
        <v>4.8179999999999996</v>
      </c>
      <c r="O74">
        <v>1.839</v>
      </c>
      <c r="Q74">
        <v>0.14399999999999999</v>
      </c>
      <c r="R74">
        <v>1</v>
      </c>
      <c r="S74">
        <v>0</v>
      </c>
      <c r="T74">
        <v>0</v>
      </c>
      <c r="V74">
        <v>0</v>
      </c>
      <c r="Y74" s="1">
        <v>44076</v>
      </c>
      <c r="Z74" s="2">
        <v>0.96365740740740735</v>
      </c>
      <c r="AB74">
        <v>1</v>
      </c>
      <c r="AD74" s="4">
        <f t="shared" si="5"/>
        <v>6.1922496239494489</v>
      </c>
      <c r="AE74" s="4">
        <f t="shared" si="6"/>
        <v>7.3989328346950263</v>
      </c>
      <c r="AF74" s="4">
        <f t="shared" si="7"/>
        <v>1.2066832107455774</v>
      </c>
      <c r="AG74" s="4">
        <f t="shared" si="8"/>
        <v>0.31013758541955105</v>
      </c>
      <c r="BC74" s="4"/>
      <c r="BD74" s="4"/>
      <c r="BE74" s="4"/>
      <c r="BF74" s="4"/>
    </row>
    <row r="75" spans="1:58" x14ac:dyDescent="0.35">
      <c r="A75">
        <v>63</v>
      </c>
      <c r="B75">
        <v>4</v>
      </c>
      <c r="C75" t="s">
        <v>66</v>
      </c>
      <c r="D75" t="s">
        <v>27</v>
      </c>
      <c r="G75">
        <v>0.5</v>
      </c>
      <c r="H75">
        <v>0.5</v>
      </c>
      <c r="I75">
        <v>2609</v>
      </c>
      <c r="J75">
        <v>5379</v>
      </c>
      <c r="L75">
        <v>2497</v>
      </c>
      <c r="M75">
        <v>2.4169999999999998</v>
      </c>
      <c r="N75">
        <v>4.8360000000000003</v>
      </c>
      <c r="O75">
        <v>2.419</v>
      </c>
      <c r="Q75">
        <v>0.14499999999999999</v>
      </c>
      <c r="R75">
        <v>1</v>
      </c>
      <c r="S75">
        <v>0</v>
      </c>
      <c r="T75">
        <v>0</v>
      </c>
      <c r="V75">
        <v>0</v>
      </c>
      <c r="Y75" s="1">
        <v>44076</v>
      </c>
      <c r="Z75" s="2">
        <v>0.96967592592592589</v>
      </c>
      <c r="AB75">
        <v>1</v>
      </c>
      <c r="AD75" s="4">
        <f t="shared" si="5"/>
        <v>4.8320314294190991</v>
      </c>
      <c r="AE75" s="4">
        <f t="shared" si="6"/>
        <v>7.428731740867196</v>
      </c>
      <c r="AF75" s="4">
        <f t="shared" si="7"/>
        <v>2.5967003114480969</v>
      </c>
      <c r="AG75" s="4">
        <f t="shared" si="8"/>
        <v>0.31117065321028392</v>
      </c>
      <c r="AI75">
        <f>ABS(100*(AVERAGE(AD75:AD76)-3)/3)</f>
        <v>60.943832875488134</v>
      </c>
      <c r="AJ75">
        <f>ABS(100*(AD75-AD76)/(AVERAGE(AD75:AD76)))</f>
        <v>0.15394369112318054</v>
      </c>
      <c r="AN75">
        <f>ABS(100*(AVERAGE(AE75:AE76)-6)/6)</f>
        <v>22.818898808714277</v>
      </c>
      <c r="AO75">
        <f>ABS(100*(AE75-AE76)/(AVERAGE(AE75:AE76)))</f>
        <v>1.6174984176542522</v>
      </c>
      <c r="AS75">
        <f>ABS(100*(AVERAGE(AF75:AF76)-3)/3)</f>
        <v>15.306035258059609</v>
      </c>
      <c r="AT75">
        <f>ABS(100*(AF75-AF76)/(AVERAGE(AF75:AF76)))</f>
        <v>4.3986895925940566</v>
      </c>
      <c r="AX75">
        <f>ABS(100*(AVERAGE(AG75:AG76)-0.3)/0.33)</f>
        <v>2.0937116889426584</v>
      </c>
      <c r="AY75">
        <f>ABS(100*(AG75-AG76)/(AVERAGE(AG75:AG76)))</f>
        <v>2.7769802679976707</v>
      </c>
      <c r="BC75" s="4">
        <f>AVERAGE(AD75:AD76)</f>
        <v>4.8283149862646439</v>
      </c>
      <c r="BD75" s="4">
        <f>AVERAGE(AE75:AE76)</f>
        <v>7.3691339285228565</v>
      </c>
      <c r="BE75" s="4">
        <f>AVERAGE(AF75:AF76)</f>
        <v>2.5408189422582117</v>
      </c>
      <c r="BF75" s="4">
        <f>AVERAGE(AG75:AG76)</f>
        <v>0.30690924857351076</v>
      </c>
    </row>
    <row r="76" spans="1:58" x14ac:dyDescent="0.35">
      <c r="A76">
        <v>64</v>
      </c>
      <c r="B76">
        <v>4</v>
      </c>
      <c r="C76" t="s">
        <v>66</v>
      </c>
      <c r="D76" t="s">
        <v>27</v>
      </c>
      <c r="G76">
        <v>0.5</v>
      </c>
      <c r="H76">
        <v>0.5</v>
      </c>
      <c r="I76">
        <v>2605</v>
      </c>
      <c r="J76">
        <v>5295</v>
      </c>
      <c r="L76">
        <v>2431</v>
      </c>
      <c r="M76">
        <v>2.4129999999999998</v>
      </c>
      <c r="N76">
        <v>4.7640000000000002</v>
      </c>
      <c r="O76">
        <v>2.351</v>
      </c>
      <c r="Q76">
        <v>0.13800000000000001</v>
      </c>
      <c r="R76">
        <v>1</v>
      </c>
      <c r="S76">
        <v>0</v>
      </c>
      <c r="T76">
        <v>0</v>
      </c>
      <c r="V76">
        <v>0</v>
      </c>
      <c r="Y76" s="1">
        <v>44076</v>
      </c>
      <c r="Z76" s="2">
        <v>0.97608796296296296</v>
      </c>
      <c r="AB76">
        <v>1</v>
      </c>
      <c r="AD76" s="4">
        <f t="shared" si="5"/>
        <v>4.8245985431101897</v>
      </c>
      <c r="AE76" s="4">
        <f t="shared" si="6"/>
        <v>7.3095361161785162</v>
      </c>
      <c r="AF76" s="4">
        <f t="shared" si="7"/>
        <v>2.4849375730683265</v>
      </c>
      <c r="AG76" s="4">
        <f t="shared" si="8"/>
        <v>0.3026478439367376</v>
      </c>
    </row>
    <row r="77" spans="1:58" x14ac:dyDescent="0.35">
      <c r="A77">
        <v>65</v>
      </c>
      <c r="B77">
        <v>2</v>
      </c>
      <c r="D77" t="s">
        <v>29</v>
      </c>
      <c r="Y77" s="1">
        <v>44076</v>
      </c>
      <c r="Z77" s="2">
        <v>0.98038194444444438</v>
      </c>
      <c r="AB77">
        <v>1</v>
      </c>
      <c r="AD77" s="4" t="e">
        <f t="shared" ref="AD77:AD123" si="13">((I77*$E$9)+$E$10)*1000/G77</f>
        <v>#DIV/0!</v>
      </c>
      <c r="AE77" s="4" t="e">
        <f t="shared" si="6"/>
        <v>#DIV/0!</v>
      </c>
      <c r="AF77" s="4" t="e">
        <f t="shared" si="7"/>
        <v>#DIV/0!</v>
      </c>
      <c r="AG77" s="4" t="e">
        <f t="shared" si="8"/>
        <v>#DIV/0!</v>
      </c>
      <c r="BC77" s="4"/>
      <c r="BD77" s="4"/>
      <c r="BE77" s="4"/>
      <c r="BF77" s="4"/>
    </row>
    <row r="78" spans="1:58" x14ac:dyDescent="0.35">
      <c r="A78">
        <v>66</v>
      </c>
      <c r="B78">
        <v>21</v>
      </c>
      <c r="C78" t="s">
        <v>135</v>
      </c>
      <c r="D78" t="s">
        <v>27</v>
      </c>
      <c r="G78">
        <v>0.5</v>
      </c>
      <c r="H78">
        <v>0.5</v>
      </c>
      <c r="I78">
        <v>1739</v>
      </c>
      <c r="J78">
        <v>3967</v>
      </c>
      <c r="L78">
        <v>1098</v>
      </c>
      <c r="M78">
        <v>1.7490000000000001</v>
      </c>
      <c r="N78">
        <v>3.6389999999999998</v>
      </c>
      <c r="O78">
        <v>1.891</v>
      </c>
      <c r="Q78">
        <v>0</v>
      </c>
      <c r="R78">
        <v>1</v>
      </c>
      <c r="S78">
        <v>0</v>
      </c>
      <c r="T78">
        <v>0</v>
      </c>
      <c r="V78">
        <v>0</v>
      </c>
      <c r="Y78" s="1">
        <v>44076</v>
      </c>
      <c r="Z78" s="2">
        <v>0.9913657407407408</v>
      </c>
      <c r="AB78">
        <v>1</v>
      </c>
      <c r="AD78" s="4">
        <f t="shared" si="13"/>
        <v>3.2153786572313878</v>
      </c>
      <c r="AE78" s="4">
        <f t="shared" ref="AE78:AE123" si="14">((J78*$G$9)+$G$10)*1000/H78</f>
        <v>5.4251100496717672</v>
      </c>
      <c r="AF78" s="4">
        <f t="shared" ref="AF78:AF123" si="15">AE78-AD78</f>
        <v>2.2097313924403794</v>
      </c>
      <c r="AG78" s="4">
        <f t="shared" ref="AG78:AG123" si="16">((L78*$I$9)+$I$10)*1000/H78</f>
        <v>0.13051292330587011</v>
      </c>
    </row>
    <row r="79" spans="1:58" x14ac:dyDescent="0.35">
      <c r="A79">
        <v>67</v>
      </c>
      <c r="B79">
        <v>21</v>
      </c>
      <c r="C79" t="s">
        <v>135</v>
      </c>
      <c r="D79" t="s">
        <v>27</v>
      </c>
      <c r="G79">
        <v>0.5</v>
      </c>
      <c r="H79">
        <v>0.5</v>
      </c>
      <c r="I79">
        <v>2183</v>
      </c>
      <c r="J79">
        <v>3988</v>
      </c>
      <c r="L79">
        <v>1109</v>
      </c>
      <c r="M79">
        <v>2.09</v>
      </c>
      <c r="N79">
        <v>3.657</v>
      </c>
      <c r="O79">
        <v>1.5669999999999999</v>
      </c>
      <c r="Q79">
        <v>0</v>
      </c>
      <c r="R79">
        <v>1</v>
      </c>
      <c r="S79">
        <v>0</v>
      </c>
      <c r="T79">
        <v>0</v>
      </c>
      <c r="V79">
        <v>0</v>
      </c>
      <c r="Y79" s="1">
        <v>44076</v>
      </c>
      <c r="Z79" s="2">
        <v>0.99732638888888892</v>
      </c>
      <c r="AB79">
        <v>1</v>
      </c>
      <c r="AD79" s="4">
        <f t="shared" si="13"/>
        <v>4.0404290375202887</v>
      </c>
      <c r="AE79" s="4">
        <f t="shared" si="14"/>
        <v>5.454908955843937</v>
      </c>
      <c r="AF79" s="4">
        <f t="shared" si="15"/>
        <v>1.4144799183236483</v>
      </c>
      <c r="AG79" s="4">
        <f t="shared" si="16"/>
        <v>0.13193339151812783</v>
      </c>
      <c r="AJ79">
        <f>ABS(100*(AD79-AD80)/(AVERAGE(AD79:AD80)))</f>
        <v>1.1886514883019963</v>
      </c>
      <c r="AO79">
        <f>ABS(100*(AE79-AE80)/(AVERAGE(AE79:AE80)))</f>
        <v>7.8070016302043535E-2</v>
      </c>
      <c r="AT79">
        <f>ABS(100*(AF79-AF80)/(AVERAGE(AF79:AF80)))</f>
        <v>3.7869870481335606</v>
      </c>
      <c r="AY79">
        <f>ABS(100*(AG79-AG80)/(AVERAGE(AG79:AG80)))</f>
        <v>1.8771321123434874</v>
      </c>
      <c r="BC79" s="4">
        <f>AVERAGE(AD79:AD80)</f>
        <v>4.0645859180242425</v>
      </c>
      <c r="BD79" s="4">
        <f>AVERAGE(AE79:AE80)</f>
        <v>5.4527804625459249</v>
      </c>
      <c r="BE79" s="4">
        <f>AVERAGE(AF79:AF80)</f>
        <v>1.3881945445216819</v>
      </c>
      <c r="BF79" s="4">
        <f>AVERAGE(AG79:AG80)</f>
        <v>0.13070662351663254</v>
      </c>
    </row>
    <row r="80" spans="1:58" x14ac:dyDescent="0.35">
      <c r="A80">
        <v>68</v>
      </c>
      <c r="B80">
        <v>21</v>
      </c>
      <c r="C80" t="s">
        <v>135</v>
      </c>
      <c r="D80" t="s">
        <v>27</v>
      </c>
      <c r="G80">
        <v>0.5</v>
      </c>
      <c r="H80">
        <v>0.5</v>
      </c>
      <c r="I80">
        <v>2209</v>
      </c>
      <c r="J80">
        <v>3985</v>
      </c>
      <c r="L80">
        <v>1090</v>
      </c>
      <c r="M80">
        <v>2.11</v>
      </c>
      <c r="N80">
        <v>3.6549999999999998</v>
      </c>
      <c r="O80">
        <v>1.5449999999999999</v>
      </c>
      <c r="Q80">
        <v>0</v>
      </c>
      <c r="R80">
        <v>1</v>
      </c>
      <c r="S80">
        <v>0</v>
      </c>
      <c r="T80">
        <v>0</v>
      </c>
      <c r="V80">
        <v>0</v>
      </c>
      <c r="Y80" s="1">
        <v>44077</v>
      </c>
      <c r="Z80" s="2">
        <v>3.6921296296296298E-3</v>
      </c>
      <c r="AB80">
        <v>1</v>
      </c>
      <c r="AD80" s="4">
        <f t="shared" si="13"/>
        <v>4.0887427985281972</v>
      </c>
      <c r="AE80" s="4">
        <f t="shared" si="14"/>
        <v>5.4506519692479127</v>
      </c>
      <c r="AF80" s="4">
        <f t="shared" si="15"/>
        <v>1.3619091707197155</v>
      </c>
      <c r="AG80" s="4">
        <f t="shared" si="16"/>
        <v>0.12947985551513722</v>
      </c>
    </row>
    <row r="81" spans="1:58" x14ac:dyDescent="0.35">
      <c r="A81">
        <v>69</v>
      </c>
      <c r="B81">
        <v>22</v>
      </c>
      <c r="C81" t="s">
        <v>136</v>
      </c>
      <c r="D81" t="s">
        <v>27</v>
      </c>
      <c r="G81">
        <v>0.5</v>
      </c>
      <c r="H81">
        <v>0.5</v>
      </c>
      <c r="I81">
        <v>1846</v>
      </c>
      <c r="J81">
        <v>3863</v>
      </c>
      <c r="L81">
        <v>1088</v>
      </c>
      <c r="M81">
        <v>1.831</v>
      </c>
      <c r="N81">
        <v>3.5510000000000002</v>
      </c>
      <c r="O81">
        <v>1.72</v>
      </c>
      <c r="Q81">
        <v>0</v>
      </c>
      <c r="R81">
        <v>1</v>
      </c>
      <c r="S81">
        <v>0</v>
      </c>
      <c r="T81">
        <v>0</v>
      </c>
      <c r="V81">
        <v>0</v>
      </c>
      <c r="Y81" s="1">
        <v>44077</v>
      </c>
      <c r="Z81" s="2">
        <v>1.4814814814814814E-2</v>
      </c>
      <c r="AB81">
        <v>1</v>
      </c>
      <c r="AD81" s="4">
        <f t="shared" si="13"/>
        <v>3.4142083659947038</v>
      </c>
      <c r="AE81" s="4">
        <f t="shared" si="14"/>
        <v>5.2775345143429249</v>
      </c>
      <c r="AF81" s="4">
        <f t="shared" si="15"/>
        <v>1.8633261483482211</v>
      </c>
      <c r="AG81" s="4">
        <f t="shared" si="16"/>
        <v>0.129221588567454</v>
      </c>
    </row>
    <row r="82" spans="1:58" x14ac:dyDescent="0.35">
      <c r="A82">
        <v>70</v>
      </c>
      <c r="B82">
        <v>22</v>
      </c>
      <c r="C82" t="s">
        <v>136</v>
      </c>
      <c r="D82" t="s">
        <v>27</v>
      </c>
      <c r="G82">
        <v>0.5</v>
      </c>
      <c r="H82">
        <v>0.5</v>
      </c>
      <c r="I82">
        <v>1715</v>
      </c>
      <c r="J82">
        <v>3862</v>
      </c>
      <c r="L82">
        <v>1093</v>
      </c>
      <c r="M82">
        <v>1.7310000000000001</v>
      </c>
      <c r="N82">
        <v>3.55</v>
      </c>
      <c r="O82">
        <v>1.819</v>
      </c>
      <c r="Q82">
        <v>0</v>
      </c>
      <c r="R82">
        <v>1</v>
      </c>
      <c r="S82">
        <v>0</v>
      </c>
      <c r="T82">
        <v>0</v>
      </c>
      <c r="V82">
        <v>0</v>
      </c>
      <c r="Y82" s="1">
        <v>44077</v>
      </c>
      <c r="Z82" s="2">
        <v>2.0694444444444446E-2</v>
      </c>
      <c r="AB82">
        <v>1</v>
      </c>
      <c r="AD82" s="4">
        <f t="shared" si="13"/>
        <v>3.170781339377934</v>
      </c>
      <c r="AE82" s="4">
        <f t="shared" si="14"/>
        <v>5.2761155188109168</v>
      </c>
      <c r="AF82" s="4">
        <f t="shared" si="15"/>
        <v>2.1053341794329827</v>
      </c>
      <c r="AG82" s="4">
        <f t="shared" si="16"/>
        <v>0.12986725593666207</v>
      </c>
      <c r="AJ82">
        <f>ABS(100*(AD82-AD83)/(AVERAGE(AD82:AD83)))</f>
        <v>0.93329688413006351</v>
      </c>
      <c r="AO82">
        <f>ABS(100*(AE82-AE83)/(AVERAGE(AE82:AE83)))</f>
        <v>0.45616710884622474</v>
      </c>
      <c r="AT82">
        <f>ABS(100*(AF82-AF83)/(AVERAGE(AF82:AF83)))</f>
        <v>0.26675583898363564</v>
      </c>
      <c r="AY82">
        <f>ABS(100*(AG82-AG83)/(AVERAGE(AG82:AG83)))</f>
        <v>2.8234847469739641</v>
      </c>
      <c r="BC82" s="4">
        <f>AVERAGE(AD82:AD83)</f>
        <v>3.1856471119957517</v>
      </c>
      <c r="BD82" s="4">
        <f>AVERAGE(AE82:AE83)</f>
        <v>5.2881769808329855</v>
      </c>
      <c r="BE82" s="4">
        <f>AVERAGE(AF82:AF83)</f>
        <v>2.1025298688372338</v>
      </c>
      <c r="BF82" s="4">
        <f>AVERAGE(AG82:AG83)</f>
        <v>0.12805938730287952</v>
      </c>
    </row>
    <row r="83" spans="1:58" x14ac:dyDescent="0.35">
      <c r="A83">
        <v>71</v>
      </c>
      <c r="B83">
        <v>22</v>
      </c>
      <c r="C83" t="s">
        <v>136</v>
      </c>
      <c r="D83" t="s">
        <v>27</v>
      </c>
      <c r="G83">
        <v>0.5</v>
      </c>
      <c r="H83">
        <v>0.5</v>
      </c>
      <c r="I83">
        <v>1731</v>
      </c>
      <c r="J83">
        <v>3879</v>
      </c>
      <c r="L83">
        <v>1065</v>
      </c>
      <c r="M83">
        <v>1.7430000000000001</v>
      </c>
      <c r="N83">
        <v>3.5649999999999999</v>
      </c>
      <c r="O83">
        <v>1.8220000000000001</v>
      </c>
      <c r="Q83">
        <v>0</v>
      </c>
      <c r="R83">
        <v>1</v>
      </c>
      <c r="S83">
        <v>0</v>
      </c>
      <c r="T83">
        <v>0</v>
      </c>
      <c r="V83">
        <v>0</v>
      </c>
      <c r="Y83" s="1">
        <v>44077</v>
      </c>
      <c r="Z83" s="2">
        <v>2.7025462962962959E-2</v>
      </c>
      <c r="AB83">
        <v>1</v>
      </c>
      <c r="AD83" s="4">
        <f t="shared" si="13"/>
        <v>3.2005128846135698</v>
      </c>
      <c r="AE83" s="4">
        <f t="shared" si="14"/>
        <v>5.3002384428550542</v>
      </c>
      <c r="AF83" s="4">
        <f t="shared" si="15"/>
        <v>2.0997255582414844</v>
      </c>
      <c r="AG83" s="4">
        <f t="shared" si="16"/>
        <v>0.12625151866909695</v>
      </c>
    </row>
    <row r="84" spans="1:58" x14ac:dyDescent="0.35">
      <c r="A84">
        <v>72</v>
      </c>
      <c r="B84">
        <v>23</v>
      </c>
      <c r="C84" t="s">
        <v>137</v>
      </c>
      <c r="D84" t="s">
        <v>27</v>
      </c>
      <c r="G84">
        <v>0.5</v>
      </c>
      <c r="H84">
        <v>0.5</v>
      </c>
      <c r="I84">
        <v>1814</v>
      </c>
      <c r="J84">
        <v>3285</v>
      </c>
      <c r="L84">
        <v>1284</v>
      </c>
      <c r="M84">
        <v>1.8069999999999999</v>
      </c>
      <c r="N84">
        <v>3.0609999999999999</v>
      </c>
      <c r="O84">
        <v>1.254</v>
      </c>
      <c r="Q84">
        <v>1.7999999999999999E-2</v>
      </c>
      <c r="R84">
        <v>1</v>
      </c>
      <c r="S84">
        <v>0</v>
      </c>
      <c r="T84">
        <v>0</v>
      </c>
      <c r="V84">
        <v>0</v>
      </c>
      <c r="Y84" s="1">
        <v>44077</v>
      </c>
      <c r="Z84" s="2">
        <v>3.7986111111111116E-2</v>
      </c>
      <c r="AB84">
        <v>1</v>
      </c>
      <c r="AD84" s="4">
        <f t="shared" si="13"/>
        <v>3.3547452755234319</v>
      </c>
      <c r="AE84" s="4">
        <f t="shared" si="14"/>
        <v>4.4573550968422468</v>
      </c>
      <c r="AF84" s="4">
        <f t="shared" si="15"/>
        <v>1.1026098213188149</v>
      </c>
      <c r="AG84" s="4">
        <f t="shared" si="16"/>
        <v>0.15453174944040976</v>
      </c>
    </row>
    <row r="85" spans="1:58" x14ac:dyDescent="0.35">
      <c r="A85">
        <v>73</v>
      </c>
      <c r="B85">
        <v>23</v>
      </c>
      <c r="C85" t="s">
        <v>137</v>
      </c>
      <c r="D85" t="s">
        <v>27</v>
      </c>
      <c r="G85">
        <v>0.5</v>
      </c>
      <c r="H85">
        <v>0.5</v>
      </c>
      <c r="I85">
        <v>1918</v>
      </c>
      <c r="J85">
        <v>3299</v>
      </c>
      <c r="L85">
        <v>1264</v>
      </c>
      <c r="M85">
        <v>1.8859999999999999</v>
      </c>
      <c r="N85">
        <v>3.073</v>
      </c>
      <c r="O85">
        <v>1.1870000000000001</v>
      </c>
      <c r="Q85">
        <v>1.6E-2</v>
      </c>
      <c r="R85">
        <v>1</v>
      </c>
      <c r="S85">
        <v>0</v>
      </c>
      <c r="T85">
        <v>0</v>
      </c>
      <c r="V85">
        <v>0</v>
      </c>
      <c r="Y85" s="1">
        <v>44077</v>
      </c>
      <c r="Z85" s="2">
        <v>4.3842592592592593E-2</v>
      </c>
      <c r="AB85">
        <v>1</v>
      </c>
      <c r="AD85" s="4">
        <f t="shared" si="13"/>
        <v>3.5480003195550665</v>
      </c>
      <c r="AE85" s="4">
        <f t="shared" si="14"/>
        <v>4.47722103429036</v>
      </c>
      <c r="AF85" s="4">
        <f t="shared" si="15"/>
        <v>0.92922071473529355</v>
      </c>
      <c r="AG85" s="4">
        <f t="shared" si="16"/>
        <v>0.15194907996357757</v>
      </c>
      <c r="AJ85">
        <f>ABS(100*(AD85-AD86)/(AVERAGE(AD85:AD86)))</f>
        <v>2.0636529362484368</v>
      </c>
      <c r="AO85">
        <f>ABS(100*(AE85-AE86)/(AVERAGE(AE85:AE86)))</f>
        <v>1.4473581089122711</v>
      </c>
      <c r="AT85">
        <f>ABS(100*(AF85-AF86)/(AVERAGE(AF85:AF86)))</f>
        <v>13.800762581078731</v>
      </c>
      <c r="AY85">
        <f>ABS(100*(AG85-AG86)/(AVERAGE(AG85:AG86)))</f>
        <v>0.68219667274668172</v>
      </c>
      <c r="BC85" s="4">
        <f>AVERAGE(AD85:AD86)</f>
        <v>3.5117649987991348</v>
      </c>
      <c r="BD85" s="4">
        <f>AVERAGE(AE85:AE86)</f>
        <v>4.5098579315265468</v>
      </c>
      <c r="BE85" s="4">
        <f>AVERAGE(AF85:AF86)</f>
        <v>0.99809293272741151</v>
      </c>
      <c r="BF85" s="4">
        <f>AVERAGE(AG85:AG86)</f>
        <v>0.1514325460682111</v>
      </c>
    </row>
    <row r="86" spans="1:58" x14ac:dyDescent="0.35">
      <c r="A86">
        <v>74</v>
      </c>
      <c r="B86">
        <v>23</v>
      </c>
      <c r="C86" t="s">
        <v>137</v>
      </c>
      <c r="D86" t="s">
        <v>27</v>
      </c>
      <c r="G86">
        <v>0.5</v>
      </c>
      <c r="H86">
        <v>0.5</v>
      </c>
      <c r="I86">
        <v>1879</v>
      </c>
      <c r="J86">
        <v>3345</v>
      </c>
      <c r="L86">
        <v>1256</v>
      </c>
      <c r="M86">
        <v>1.8560000000000001</v>
      </c>
      <c r="N86">
        <v>3.1120000000000001</v>
      </c>
      <c r="O86">
        <v>1.256</v>
      </c>
      <c r="Q86">
        <v>1.4999999999999999E-2</v>
      </c>
      <c r="R86">
        <v>1</v>
      </c>
      <c r="S86">
        <v>0</v>
      </c>
      <c r="T86">
        <v>0</v>
      </c>
      <c r="V86">
        <v>0</v>
      </c>
      <c r="Y86" s="1">
        <v>44077</v>
      </c>
      <c r="Z86" s="2">
        <v>5.0185185185185187E-2</v>
      </c>
      <c r="AB86">
        <v>1</v>
      </c>
      <c r="AD86" s="4">
        <f t="shared" si="13"/>
        <v>3.4755296780432032</v>
      </c>
      <c r="AE86" s="4">
        <f t="shared" si="14"/>
        <v>4.5424948287627327</v>
      </c>
      <c r="AF86" s="4">
        <f t="shared" si="15"/>
        <v>1.0669651507195295</v>
      </c>
      <c r="AG86" s="4">
        <f t="shared" si="16"/>
        <v>0.15091601217284464</v>
      </c>
    </row>
    <row r="87" spans="1:58" x14ac:dyDescent="0.35">
      <c r="A87">
        <v>75</v>
      </c>
      <c r="B87">
        <v>24</v>
      </c>
      <c r="C87" t="s">
        <v>138</v>
      </c>
      <c r="D87" t="s">
        <v>27</v>
      </c>
      <c r="G87">
        <v>0.5</v>
      </c>
      <c r="H87">
        <v>0.5</v>
      </c>
      <c r="I87">
        <v>1768</v>
      </c>
      <c r="J87">
        <v>3742</v>
      </c>
      <c r="L87">
        <v>1049</v>
      </c>
      <c r="M87">
        <v>1.7709999999999999</v>
      </c>
      <c r="N87">
        <v>3.4489999999999998</v>
      </c>
      <c r="O87">
        <v>1.6779999999999999</v>
      </c>
      <c r="Q87">
        <v>0</v>
      </c>
      <c r="R87">
        <v>1</v>
      </c>
      <c r="S87">
        <v>0</v>
      </c>
      <c r="T87">
        <v>0</v>
      </c>
      <c r="V87">
        <v>0</v>
      </c>
      <c r="Y87" s="1">
        <v>44077</v>
      </c>
      <c r="Z87" s="2">
        <v>6.1145833333333337E-2</v>
      </c>
      <c r="AB87">
        <v>1</v>
      </c>
      <c r="AD87" s="4">
        <f t="shared" si="13"/>
        <v>3.2692670829709782</v>
      </c>
      <c r="AE87" s="4">
        <f t="shared" si="14"/>
        <v>5.1058360549699451</v>
      </c>
      <c r="AF87" s="4">
        <f t="shared" si="15"/>
        <v>1.8365689719989668</v>
      </c>
      <c r="AG87" s="4">
        <f t="shared" si="16"/>
        <v>0.12418538308763116</v>
      </c>
    </row>
    <row r="88" spans="1:58" x14ac:dyDescent="0.35">
      <c r="A88">
        <v>76</v>
      </c>
      <c r="B88">
        <v>24</v>
      </c>
      <c r="C88" t="s">
        <v>138</v>
      </c>
      <c r="D88" t="s">
        <v>27</v>
      </c>
      <c r="G88">
        <v>0.5</v>
      </c>
      <c r="H88">
        <v>0.5</v>
      </c>
      <c r="I88">
        <v>1709</v>
      </c>
      <c r="J88">
        <v>3822</v>
      </c>
      <c r="L88">
        <v>1051</v>
      </c>
      <c r="M88">
        <v>1.726</v>
      </c>
      <c r="N88">
        <v>3.516</v>
      </c>
      <c r="O88">
        <v>1.7909999999999999</v>
      </c>
      <c r="Q88">
        <v>0</v>
      </c>
      <c r="R88">
        <v>1</v>
      </c>
      <c r="S88">
        <v>0</v>
      </c>
      <c r="T88">
        <v>0</v>
      </c>
      <c r="V88">
        <v>0</v>
      </c>
      <c r="Y88" s="1">
        <v>44077</v>
      </c>
      <c r="Z88" s="2">
        <v>6.7013888888888887E-2</v>
      </c>
      <c r="AB88">
        <v>1</v>
      </c>
      <c r="AD88" s="4">
        <f t="shared" si="13"/>
        <v>3.1596320099145703</v>
      </c>
      <c r="AE88" s="4">
        <f t="shared" si="14"/>
        <v>5.2193556975305935</v>
      </c>
      <c r="AF88" s="4">
        <f t="shared" si="15"/>
        <v>2.0597236876160232</v>
      </c>
      <c r="AG88" s="4">
        <f t="shared" si="16"/>
        <v>0.12444365003531438</v>
      </c>
      <c r="AJ88">
        <f>ABS(100*(AD88-AD89)/(AVERAGE(AD88:AD89)))</f>
        <v>0.53070648110204199</v>
      </c>
      <c r="AO88">
        <f>ABS(100*(AE88-AE89)/(AVERAGE(AE88:AE89)))</f>
        <v>0.79154856239104165</v>
      </c>
      <c r="AT88">
        <f>ABS(100*(AF88-AF89)/(AVERAGE(AF88:AF89)))</f>
        <v>1.193003856227919</v>
      </c>
      <c r="AY88">
        <f>ABS(100*(AG88-AG89)/(AVERAGE(AG88:AG89)))</f>
        <v>2.5218498485719687</v>
      </c>
      <c r="BC88" s="4">
        <f>AVERAGE(AD88:AD89)</f>
        <v>3.1512700128170477</v>
      </c>
      <c r="BD88" s="4">
        <f>AVERAGE(AE88:AE89)</f>
        <v>5.1987802623164754</v>
      </c>
      <c r="BE88" s="4">
        <f>AVERAGE(AF88:AF89)</f>
        <v>2.0475102494994282</v>
      </c>
      <c r="BF88" s="4">
        <f>AVERAGE(AG88:AG89)</f>
        <v>0.12289404834921505</v>
      </c>
    </row>
    <row r="89" spans="1:58" x14ac:dyDescent="0.35">
      <c r="A89">
        <v>77</v>
      </c>
      <c r="B89">
        <v>24</v>
      </c>
      <c r="C89" t="s">
        <v>138</v>
      </c>
      <c r="D89" t="s">
        <v>27</v>
      </c>
      <c r="G89">
        <v>0.5</v>
      </c>
      <c r="H89">
        <v>0.5</v>
      </c>
      <c r="I89">
        <v>1700</v>
      </c>
      <c r="J89">
        <v>3793</v>
      </c>
      <c r="L89">
        <v>1027</v>
      </c>
      <c r="M89">
        <v>1.7190000000000001</v>
      </c>
      <c r="N89">
        <v>3.492</v>
      </c>
      <c r="O89">
        <v>1.7729999999999999</v>
      </c>
      <c r="Q89">
        <v>0</v>
      </c>
      <c r="R89">
        <v>1</v>
      </c>
      <c r="S89">
        <v>0</v>
      </c>
      <c r="T89">
        <v>0</v>
      </c>
      <c r="V89">
        <v>0</v>
      </c>
      <c r="Y89" s="1">
        <v>44077</v>
      </c>
      <c r="Z89" s="2">
        <v>7.3402777777777775E-2</v>
      </c>
      <c r="AB89">
        <v>1</v>
      </c>
      <c r="AD89" s="4">
        <f t="shared" si="13"/>
        <v>3.1429080157195251</v>
      </c>
      <c r="AE89" s="4">
        <f t="shared" si="14"/>
        <v>5.1782048271023582</v>
      </c>
      <c r="AF89" s="4">
        <f t="shared" si="15"/>
        <v>2.0352968113828331</v>
      </c>
      <c r="AG89" s="4">
        <f t="shared" si="16"/>
        <v>0.12134444666311574</v>
      </c>
    </row>
    <row r="90" spans="1:58" x14ac:dyDescent="0.35">
      <c r="A90">
        <v>78</v>
      </c>
      <c r="B90">
        <v>25</v>
      </c>
      <c r="C90" t="s">
        <v>139</v>
      </c>
      <c r="D90" t="s">
        <v>27</v>
      </c>
      <c r="G90">
        <v>0.5</v>
      </c>
      <c r="H90">
        <v>0.5</v>
      </c>
      <c r="I90">
        <v>1580</v>
      </c>
      <c r="J90">
        <v>3544</v>
      </c>
      <c r="L90">
        <v>873</v>
      </c>
      <c r="M90">
        <v>1.627</v>
      </c>
      <c r="N90">
        <v>3.2810000000000001</v>
      </c>
      <c r="O90">
        <v>1.655</v>
      </c>
      <c r="Q90">
        <v>0</v>
      </c>
      <c r="R90">
        <v>1</v>
      </c>
      <c r="S90">
        <v>0</v>
      </c>
      <c r="T90">
        <v>0</v>
      </c>
      <c r="V90">
        <v>0</v>
      </c>
      <c r="Y90" s="1">
        <v>44077</v>
      </c>
      <c r="Z90" s="2">
        <v>8.443287037037038E-2</v>
      </c>
      <c r="AB90">
        <v>1</v>
      </c>
      <c r="AD90" s="4">
        <f t="shared" si="13"/>
        <v>2.9199214264522544</v>
      </c>
      <c r="AE90" s="4">
        <f t="shared" si="14"/>
        <v>4.8248749396323429</v>
      </c>
      <c r="AF90" s="4">
        <f t="shared" si="15"/>
        <v>1.9049535131800885</v>
      </c>
      <c r="AG90" s="4">
        <f t="shared" si="16"/>
        <v>0.10145789169150764</v>
      </c>
    </row>
    <row r="91" spans="1:58" x14ac:dyDescent="0.35">
      <c r="A91">
        <v>79</v>
      </c>
      <c r="B91">
        <v>25</v>
      </c>
      <c r="C91" t="s">
        <v>139</v>
      </c>
      <c r="D91" t="s">
        <v>27</v>
      </c>
      <c r="G91">
        <v>0.5</v>
      </c>
      <c r="H91">
        <v>0.5</v>
      </c>
      <c r="I91">
        <v>1537</v>
      </c>
      <c r="J91">
        <v>3509</v>
      </c>
      <c r="L91">
        <v>875</v>
      </c>
      <c r="M91">
        <v>1.5940000000000001</v>
      </c>
      <c r="N91">
        <v>3.2519999999999998</v>
      </c>
      <c r="O91">
        <v>1.657</v>
      </c>
      <c r="Q91">
        <v>0</v>
      </c>
      <c r="R91">
        <v>1</v>
      </c>
      <c r="S91">
        <v>0</v>
      </c>
      <c r="T91">
        <v>0</v>
      </c>
      <c r="V91">
        <v>0</v>
      </c>
      <c r="Y91" s="1">
        <v>44077</v>
      </c>
      <c r="Z91" s="2">
        <v>9.0335648148148151E-2</v>
      </c>
      <c r="AB91">
        <v>1</v>
      </c>
      <c r="AD91" s="4">
        <f t="shared" si="13"/>
        <v>2.840017898631483</v>
      </c>
      <c r="AE91" s="4">
        <f t="shared" si="14"/>
        <v>4.77521009601206</v>
      </c>
      <c r="AF91" s="4">
        <f t="shared" si="15"/>
        <v>1.935192197380577</v>
      </c>
      <c r="AG91" s="4">
        <f t="shared" si="16"/>
        <v>0.10171615863919085</v>
      </c>
      <c r="AJ91">
        <f>ABS(100*(AD91-AD92)/(AVERAGE(AD91:AD92)))</f>
        <v>0.19648261223336871</v>
      </c>
      <c r="AO91">
        <f>ABS(100*(AE91-AE92)/(AVERAGE(AE91:AE92)))</f>
        <v>1.0346750770619431</v>
      </c>
      <c r="AT91">
        <f>ABS(100*(AF91-AF92)/(AVERAGE(AF91:AF92)))</f>
        <v>2.8143046667389049</v>
      </c>
      <c r="AY91">
        <f>ABS(100*(AG91-AG92)/(AVERAGE(AG91:AG92)))</f>
        <v>5.8809510925476465</v>
      </c>
      <c r="BC91" s="4">
        <f>AVERAGE(AD91:AD92)</f>
        <v>2.8372305662656419</v>
      </c>
      <c r="BD91" s="4">
        <f>AVERAGE(AE91:AE92)</f>
        <v>4.8000425178222015</v>
      </c>
      <c r="BE91" s="4">
        <f>AVERAGE(AF91:AF92)</f>
        <v>1.9628119515565596</v>
      </c>
      <c r="BF91" s="4">
        <f>AVERAGE(AG91:AG92)</f>
        <v>9.8810655477754611E-2</v>
      </c>
    </row>
    <row r="92" spans="1:58" x14ac:dyDescent="0.35">
      <c r="A92">
        <v>80</v>
      </c>
      <c r="B92">
        <v>25</v>
      </c>
      <c r="C92" t="s">
        <v>139</v>
      </c>
      <c r="D92" t="s">
        <v>27</v>
      </c>
      <c r="G92">
        <v>0.5</v>
      </c>
      <c r="H92">
        <v>0.5</v>
      </c>
      <c r="I92">
        <v>1534</v>
      </c>
      <c r="J92">
        <v>3544</v>
      </c>
      <c r="L92">
        <v>830</v>
      </c>
      <c r="M92">
        <v>1.5920000000000001</v>
      </c>
      <c r="N92">
        <v>3.2810000000000001</v>
      </c>
      <c r="O92">
        <v>1.6890000000000001</v>
      </c>
      <c r="Q92">
        <v>0</v>
      </c>
      <c r="R92">
        <v>1</v>
      </c>
      <c r="S92">
        <v>0</v>
      </c>
      <c r="T92">
        <v>0</v>
      </c>
      <c r="V92">
        <v>0</v>
      </c>
      <c r="Y92" s="1">
        <v>44077</v>
      </c>
      <c r="Z92" s="2">
        <v>9.6643518518518531E-2</v>
      </c>
      <c r="AB92">
        <v>1</v>
      </c>
      <c r="AD92" s="4">
        <f t="shared" si="13"/>
        <v>2.8344432338998007</v>
      </c>
      <c r="AE92" s="4">
        <f t="shared" si="14"/>
        <v>4.8248749396323429</v>
      </c>
      <c r="AF92" s="4">
        <f t="shared" si="15"/>
        <v>1.9904317057325422</v>
      </c>
      <c r="AG92" s="4">
        <f t="shared" si="16"/>
        <v>9.5905152316318354E-2</v>
      </c>
    </row>
    <row r="93" spans="1:58" x14ac:dyDescent="0.35">
      <c r="A93">
        <v>81</v>
      </c>
      <c r="B93">
        <v>26</v>
      </c>
      <c r="C93" t="s">
        <v>140</v>
      </c>
      <c r="D93" t="s">
        <v>27</v>
      </c>
      <c r="G93">
        <v>0.5</v>
      </c>
      <c r="H93">
        <v>0.5</v>
      </c>
      <c r="I93">
        <v>1718</v>
      </c>
      <c r="J93">
        <v>4295</v>
      </c>
      <c r="L93">
        <v>1193</v>
      </c>
      <c r="M93">
        <v>1.7330000000000001</v>
      </c>
      <c r="N93">
        <v>3.9169999999999998</v>
      </c>
      <c r="O93">
        <v>2.1840000000000002</v>
      </c>
      <c r="Q93">
        <v>8.9999999999999993E-3</v>
      </c>
      <c r="R93">
        <v>1</v>
      </c>
      <c r="S93">
        <v>0</v>
      </c>
      <c r="T93">
        <v>0</v>
      </c>
      <c r="V93">
        <v>0</v>
      </c>
      <c r="Y93" s="1">
        <v>44077</v>
      </c>
      <c r="Z93" s="2">
        <v>0.10762731481481481</v>
      </c>
      <c r="AB93">
        <v>1</v>
      </c>
      <c r="AD93" s="4">
        <f t="shared" si="13"/>
        <v>3.1763560041096155</v>
      </c>
      <c r="AE93" s="4">
        <f t="shared" si="14"/>
        <v>5.8905405841704219</v>
      </c>
      <c r="AF93" s="4">
        <f t="shared" si="15"/>
        <v>2.7141845800608064</v>
      </c>
      <c r="AG93" s="4">
        <f t="shared" si="16"/>
        <v>0.14278060332082315</v>
      </c>
    </row>
    <row r="94" spans="1:58" x14ac:dyDescent="0.35">
      <c r="A94">
        <v>82</v>
      </c>
      <c r="B94">
        <v>26</v>
      </c>
      <c r="C94" t="s">
        <v>140</v>
      </c>
      <c r="D94" t="s">
        <v>27</v>
      </c>
      <c r="G94">
        <v>0.5</v>
      </c>
      <c r="H94">
        <v>0.5</v>
      </c>
      <c r="I94">
        <v>1799</v>
      </c>
      <c r="J94">
        <v>4325</v>
      </c>
      <c r="L94">
        <v>1208</v>
      </c>
      <c r="M94">
        <v>1.7949999999999999</v>
      </c>
      <c r="N94">
        <v>3.9430000000000001</v>
      </c>
      <c r="O94">
        <v>2.1480000000000001</v>
      </c>
      <c r="Q94">
        <v>0.01</v>
      </c>
      <c r="R94">
        <v>1</v>
      </c>
      <c r="S94">
        <v>0</v>
      </c>
      <c r="T94">
        <v>0</v>
      </c>
      <c r="V94">
        <v>0</v>
      </c>
      <c r="Y94" s="1">
        <v>44077</v>
      </c>
      <c r="Z94" s="2">
        <v>0.11361111111111111</v>
      </c>
      <c r="AB94">
        <v>1</v>
      </c>
      <c r="AD94" s="4">
        <f t="shared" si="13"/>
        <v>3.3268719518650234</v>
      </c>
      <c r="AE94" s="4">
        <f t="shared" si="14"/>
        <v>5.9331104501306644</v>
      </c>
      <c r="AF94" s="4">
        <f t="shared" si="15"/>
        <v>2.606238498265641</v>
      </c>
      <c r="AG94" s="4">
        <f t="shared" si="16"/>
        <v>0.14471760542844733</v>
      </c>
      <c r="AJ94">
        <f>ABS(100*(AD94-AD95)/(AVERAGE(AD94:AD95)))</f>
        <v>1.8603574390354138</v>
      </c>
      <c r="AO94">
        <f>ABS(100*(AE94-AE95)/(AVERAGE(AE94:AE95)))</f>
        <v>0.35810595222761421</v>
      </c>
      <c r="AT94">
        <f>ABS(100*(AF94-AF95)/(AVERAGE(AF94:AF95)))</f>
        <v>3.1201112904236545</v>
      </c>
      <c r="AY94">
        <f>ABS(100*(AG94-AG95)/(AVERAGE(AG94:AG95)))</f>
        <v>0.71640784617602549</v>
      </c>
      <c r="BC94" s="4">
        <f>AVERAGE(AD94:AD95)</f>
        <v>3.2962112958407737</v>
      </c>
      <c r="BD94" s="4">
        <f>AVERAGE(AE94:AE95)</f>
        <v>5.943752916620725</v>
      </c>
      <c r="BE94" s="4">
        <f>AVERAGE(AF94:AF95)</f>
        <v>2.6475416207799514</v>
      </c>
      <c r="BF94" s="4">
        <f>AVERAGE(AG94:AG95)</f>
        <v>0.14420107153308087</v>
      </c>
    </row>
    <row r="95" spans="1:58" x14ac:dyDescent="0.35">
      <c r="A95">
        <v>83</v>
      </c>
      <c r="B95">
        <v>26</v>
      </c>
      <c r="C95" t="s">
        <v>140</v>
      </c>
      <c r="D95" t="s">
        <v>27</v>
      </c>
      <c r="G95">
        <v>0.5</v>
      </c>
      <c r="H95">
        <v>0.5</v>
      </c>
      <c r="I95">
        <v>1766</v>
      </c>
      <c r="J95">
        <v>4340</v>
      </c>
      <c r="L95">
        <v>1200</v>
      </c>
      <c r="M95">
        <v>1.77</v>
      </c>
      <c r="N95">
        <v>3.9550000000000001</v>
      </c>
      <c r="O95">
        <v>2.1850000000000001</v>
      </c>
      <c r="Q95">
        <v>8.9999999999999993E-3</v>
      </c>
      <c r="R95">
        <v>1</v>
      </c>
      <c r="S95">
        <v>0</v>
      </c>
      <c r="T95">
        <v>0</v>
      </c>
      <c r="V95">
        <v>0</v>
      </c>
      <c r="Y95" s="1">
        <v>44077</v>
      </c>
      <c r="Z95" s="2">
        <v>0.12010416666666668</v>
      </c>
      <c r="AB95">
        <v>1</v>
      </c>
      <c r="AD95" s="4">
        <f t="shared" si="13"/>
        <v>3.2655506398165239</v>
      </c>
      <c r="AE95" s="4">
        <f t="shared" si="14"/>
        <v>5.9543953831107856</v>
      </c>
      <c r="AF95" s="4">
        <f t="shared" si="15"/>
        <v>2.6888447432942617</v>
      </c>
      <c r="AG95" s="4">
        <f t="shared" si="16"/>
        <v>0.14368453763771444</v>
      </c>
    </row>
    <row r="96" spans="1:58" x14ac:dyDescent="0.35">
      <c r="A96">
        <v>84</v>
      </c>
      <c r="B96">
        <v>27</v>
      </c>
      <c r="C96" t="s">
        <v>141</v>
      </c>
      <c r="D96" t="s">
        <v>27</v>
      </c>
      <c r="G96">
        <v>0.5</v>
      </c>
      <c r="H96">
        <v>0.5</v>
      </c>
      <c r="I96">
        <v>1806</v>
      </c>
      <c r="J96">
        <v>2891</v>
      </c>
      <c r="L96">
        <v>381</v>
      </c>
      <c r="M96">
        <v>1.8009999999999999</v>
      </c>
      <c r="N96">
        <v>2.7280000000000002</v>
      </c>
      <c r="O96">
        <v>0.92700000000000005</v>
      </c>
      <c r="Q96">
        <v>0</v>
      </c>
      <c r="R96">
        <v>1</v>
      </c>
      <c r="S96">
        <v>0</v>
      </c>
      <c r="T96">
        <v>0</v>
      </c>
      <c r="V96">
        <v>0</v>
      </c>
      <c r="Y96" s="1">
        <v>44077</v>
      </c>
      <c r="Z96" s="2">
        <v>0.13099537037037037</v>
      </c>
      <c r="AB96">
        <v>1</v>
      </c>
      <c r="AD96" s="4">
        <f t="shared" si="13"/>
        <v>3.3398795029056139</v>
      </c>
      <c r="AE96" s="4">
        <f t="shared" si="14"/>
        <v>3.8982708572310574</v>
      </c>
      <c r="AF96" s="4">
        <f t="shared" si="15"/>
        <v>0.55839135432544351</v>
      </c>
      <c r="AG96" s="4">
        <f t="shared" si="16"/>
        <v>3.7924222561435003E-2</v>
      </c>
    </row>
    <row r="97" spans="1:58" x14ac:dyDescent="0.35">
      <c r="A97">
        <v>85</v>
      </c>
      <c r="B97">
        <v>27</v>
      </c>
      <c r="C97" t="s">
        <v>141</v>
      </c>
      <c r="D97" t="s">
        <v>27</v>
      </c>
      <c r="G97">
        <v>0.5</v>
      </c>
      <c r="H97">
        <v>0.5</v>
      </c>
      <c r="I97">
        <v>1809</v>
      </c>
      <c r="J97">
        <v>2947</v>
      </c>
      <c r="L97">
        <v>364</v>
      </c>
      <c r="M97">
        <v>1.8029999999999999</v>
      </c>
      <c r="N97">
        <v>2.7749999999999999</v>
      </c>
      <c r="O97">
        <v>0.97299999999999998</v>
      </c>
      <c r="Q97">
        <v>0</v>
      </c>
      <c r="R97">
        <v>1</v>
      </c>
      <c r="S97">
        <v>0</v>
      </c>
      <c r="T97">
        <v>0</v>
      </c>
      <c r="V97">
        <v>0</v>
      </c>
      <c r="Y97" s="1">
        <v>44077</v>
      </c>
      <c r="Z97" s="2">
        <v>0.13686342592592593</v>
      </c>
      <c r="AB97">
        <v>1</v>
      </c>
      <c r="AD97" s="4">
        <f t="shared" si="13"/>
        <v>3.3454541676372958</v>
      </c>
      <c r="AE97" s="4">
        <f t="shared" si="14"/>
        <v>3.9777346070235104</v>
      </c>
      <c r="AF97" s="4">
        <f t="shared" si="15"/>
        <v>0.6322804393862147</v>
      </c>
      <c r="AG97" s="4">
        <f t="shared" si="16"/>
        <v>3.572895350612762E-2</v>
      </c>
      <c r="AJ97">
        <f>ABS(100*(AD97-AD98)/(AVERAGE(AD97:AD98)))</f>
        <v>0.55699363129026425</v>
      </c>
      <c r="AO97">
        <f>ABS(100*(AE97-AE98)/(AVERAGE(AE97:AE98)))</f>
        <v>0.42899974465919349</v>
      </c>
      <c r="AT97">
        <f>ABS(100*(AF97-AF98)/(AVERAGE(AF97:AF98)))</f>
        <v>0.24551785679736943</v>
      </c>
      <c r="AY97">
        <f>ABS(100*(AG97-AG98)/(AVERAGE(AG97:AG98)))</f>
        <v>7.8893283850519227</v>
      </c>
      <c r="BC97" s="4">
        <f>AVERAGE(AD97:AD98)</f>
        <v>3.3361630597511596</v>
      </c>
      <c r="BD97" s="4">
        <f>AVERAGE(AE97:AE98)</f>
        <v>3.969220633831462</v>
      </c>
      <c r="BE97" s="4">
        <f>AVERAGE(AF97:AF98)</f>
        <v>0.63305757408030239</v>
      </c>
      <c r="BF97" s="4">
        <f>AVERAGE(AG97:AG98)</f>
        <v>3.4373052030790704E-2</v>
      </c>
    </row>
    <row r="98" spans="1:58" x14ac:dyDescent="0.35">
      <c r="A98">
        <v>86</v>
      </c>
      <c r="B98">
        <v>27</v>
      </c>
      <c r="C98" t="s">
        <v>141</v>
      </c>
      <c r="D98" t="s">
        <v>27</v>
      </c>
      <c r="G98">
        <v>0.5</v>
      </c>
      <c r="H98">
        <v>0.5</v>
      </c>
      <c r="I98">
        <v>1799</v>
      </c>
      <c r="J98">
        <v>2935</v>
      </c>
      <c r="L98">
        <v>343</v>
      </c>
      <c r="M98">
        <v>1.7949999999999999</v>
      </c>
      <c r="N98">
        <v>2.7650000000000001</v>
      </c>
      <c r="O98">
        <v>0.97</v>
      </c>
      <c r="Q98">
        <v>0</v>
      </c>
      <c r="R98">
        <v>1</v>
      </c>
      <c r="S98">
        <v>0</v>
      </c>
      <c r="T98">
        <v>0</v>
      </c>
      <c r="V98">
        <v>0</v>
      </c>
      <c r="Y98" s="1">
        <v>44077</v>
      </c>
      <c r="Z98" s="2">
        <v>0.14319444444444443</v>
      </c>
      <c r="AB98">
        <v>1</v>
      </c>
      <c r="AD98" s="4">
        <f t="shared" si="13"/>
        <v>3.3268719518650234</v>
      </c>
      <c r="AE98" s="4">
        <f t="shared" si="14"/>
        <v>3.9607066606394135</v>
      </c>
      <c r="AF98" s="4">
        <f t="shared" si="15"/>
        <v>0.63383470877439008</v>
      </c>
      <c r="AG98" s="4">
        <f t="shared" si="16"/>
        <v>3.3017150555453782E-2</v>
      </c>
    </row>
    <row r="99" spans="1:58" x14ac:dyDescent="0.35">
      <c r="A99">
        <v>87</v>
      </c>
      <c r="B99">
        <v>28</v>
      </c>
      <c r="C99" t="s">
        <v>142</v>
      </c>
      <c r="D99" t="s">
        <v>27</v>
      </c>
      <c r="G99">
        <v>0.5</v>
      </c>
      <c r="H99">
        <v>0.5</v>
      </c>
      <c r="I99">
        <v>1883</v>
      </c>
      <c r="J99">
        <v>3840</v>
      </c>
      <c r="L99">
        <v>964</v>
      </c>
      <c r="M99">
        <v>1.859</v>
      </c>
      <c r="N99">
        <v>3.532</v>
      </c>
      <c r="O99">
        <v>1.6719999999999999</v>
      </c>
      <c r="Q99">
        <v>0</v>
      </c>
      <c r="R99">
        <v>1</v>
      </c>
      <c r="S99">
        <v>0</v>
      </c>
      <c r="T99">
        <v>0</v>
      </c>
      <c r="V99">
        <v>0</v>
      </c>
      <c r="Y99" s="1">
        <v>44077</v>
      </c>
      <c r="Z99" s="2">
        <v>0.15414351851851851</v>
      </c>
      <c r="AB99">
        <v>1</v>
      </c>
      <c r="AD99" s="4">
        <f t="shared" si="13"/>
        <v>3.4829625643521123</v>
      </c>
      <c r="AE99" s="4">
        <f t="shared" si="14"/>
        <v>5.244897617106739</v>
      </c>
      <c r="AF99" s="4">
        <f t="shared" si="15"/>
        <v>1.7619350527546267</v>
      </c>
      <c r="AG99" s="4">
        <f t="shared" si="16"/>
        <v>0.11320903781109423</v>
      </c>
    </row>
    <row r="100" spans="1:58" x14ac:dyDescent="0.35">
      <c r="A100">
        <v>88</v>
      </c>
      <c r="B100">
        <v>28</v>
      </c>
      <c r="C100" t="s">
        <v>142</v>
      </c>
      <c r="D100" t="s">
        <v>27</v>
      </c>
      <c r="G100">
        <v>0.5</v>
      </c>
      <c r="H100">
        <v>0.5</v>
      </c>
      <c r="I100">
        <v>1872</v>
      </c>
      <c r="J100">
        <v>3860</v>
      </c>
      <c r="L100">
        <v>950</v>
      </c>
      <c r="M100">
        <v>1.851</v>
      </c>
      <c r="N100">
        <v>3.548</v>
      </c>
      <c r="O100">
        <v>1.698</v>
      </c>
      <c r="Q100">
        <v>0</v>
      </c>
      <c r="R100">
        <v>1</v>
      </c>
      <c r="S100">
        <v>0</v>
      </c>
      <c r="T100">
        <v>0</v>
      </c>
      <c r="V100">
        <v>0</v>
      </c>
      <c r="Y100" s="1">
        <v>44077</v>
      </c>
      <c r="Z100" s="2">
        <v>0.16003472222222223</v>
      </c>
      <c r="AB100">
        <v>1</v>
      </c>
      <c r="AD100" s="4">
        <f t="shared" si="13"/>
        <v>3.4625221270026127</v>
      </c>
      <c r="AE100" s="4">
        <f t="shared" si="14"/>
        <v>5.2732775277469006</v>
      </c>
      <c r="AF100" s="4">
        <f t="shared" si="15"/>
        <v>1.8107554007442879</v>
      </c>
      <c r="AG100" s="4">
        <f t="shared" si="16"/>
        <v>0.11140116917731169</v>
      </c>
      <c r="AJ100">
        <f>ABS(100*(AD100-AD101)/(AVERAGE(AD100:AD101)))</f>
        <v>0.5885964265371546</v>
      </c>
      <c r="AO100">
        <f>ABS(100*(AE100-AE101)/(AVERAGE(AE100:AE101)))</f>
        <v>1.6280974551653795</v>
      </c>
      <c r="AT100">
        <f>ABS(100*(AF100-AF101)/(AVERAGE(AF100:AF101)))</f>
        <v>3.5859512147659052</v>
      </c>
      <c r="AY100">
        <f>ABS(100*(AG100-AG101)/(AVERAGE(AG100:AG101)))</f>
        <v>7.6907442174087199</v>
      </c>
      <c r="BC100" s="4">
        <f>AVERAGE(AD100:AD101)</f>
        <v>3.4727423456773625</v>
      </c>
      <c r="BD100" s="4">
        <f>AVERAGE(AE100:AE101)</f>
        <v>5.316556891473148</v>
      </c>
      <c r="BE100" s="4">
        <f>AVERAGE(AF100:AF101)</f>
        <v>1.8438145457957851</v>
      </c>
      <c r="BF100" s="4">
        <f>AVERAGE(AG100:AG101)</f>
        <v>0.11585627402484726</v>
      </c>
    </row>
    <row r="101" spans="1:58" x14ac:dyDescent="0.35">
      <c r="A101">
        <v>89</v>
      </c>
      <c r="B101">
        <v>28</v>
      </c>
      <c r="C101" t="s">
        <v>142</v>
      </c>
      <c r="D101" t="s">
        <v>27</v>
      </c>
      <c r="G101">
        <v>0.5</v>
      </c>
      <c r="H101">
        <v>0.5</v>
      </c>
      <c r="I101">
        <v>1883</v>
      </c>
      <c r="J101">
        <v>3921</v>
      </c>
      <c r="L101">
        <v>1019</v>
      </c>
      <c r="M101">
        <v>1.86</v>
      </c>
      <c r="N101">
        <v>3.601</v>
      </c>
      <c r="O101">
        <v>1.7410000000000001</v>
      </c>
      <c r="Q101">
        <v>0</v>
      </c>
      <c r="R101">
        <v>1</v>
      </c>
      <c r="S101">
        <v>0</v>
      </c>
      <c r="T101">
        <v>0</v>
      </c>
      <c r="V101">
        <v>0</v>
      </c>
      <c r="Y101" s="1">
        <v>44077</v>
      </c>
      <c r="Z101" s="2">
        <v>0.1663425925925926</v>
      </c>
      <c r="AB101">
        <v>1</v>
      </c>
      <c r="AD101" s="4">
        <f t="shared" si="13"/>
        <v>3.4829625643521123</v>
      </c>
      <c r="AE101" s="4">
        <f t="shared" si="14"/>
        <v>5.3598362551993946</v>
      </c>
      <c r="AF101" s="4">
        <f t="shared" si="15"/>
        <v>1.8768736908472823</v>
      </c>
      <c r="AG101" s="4">
        <f t="shared" si="16"/>
        <v>0.12031137887238283</v>
      </c>
      <c r="BB101" s="5"/>
    </row>
    <row r="102" spans="1:58" x14ac:dyDescent="0.35">
      <c r="A102">
        <v>90</v>
      </c>
      <c r="B102">
        <v>29</v>
      </c>
      <c r="C102" t="s">
        <v>143</v>
      </c>
      <c r="D102" t="s">
        <v>27</v>
      </c>
      <c r="G102">
        <v>0.5</v>
      </c>
      <c r="H102">
        <v>0.5</v>
      </c>
      <c r="I102">
        <v>2262</v>
      </c>
      <c r="J102">
        <v>4498</v>
      </c>
      <c r="L102">
        <v>1755</v>
      </c>
      <c r="M102">
        <v>2.15</v>
      </c>
      <c r="N102">
        <v>4.0890000000000004</v>
      </c>
      <c r="O102">
        <v>1.9390000000000001</v>
      </c>
      <c r="Q102">
        <v>6.8000000000000005E-2</v>
      </c>
      <c r="R102">
        <v>1</v>
      </c>
      <c r="S102">
        <v>0</v>
      </c>
      <c r="T102">
        <v>0</v>
      </c>
      <c r="V102">
        <v>0</v>
      </c>
      <c r="Y102" s="1">
        <v>44077</v>
      </c>
      <c r="Z102" s="2">
        <v>0.17732638888888888</v>
      </c>
      <c r="AB102">
        <v>1</v>
      </c>
      <c r="AD102" s="4">
        <f t="shared" si="13"/>
        <v>4.1872285421212414</v>
      </c>
      <c r="AE102" s="4">
        <f t="shared" si="14"/>
        <v>6.1785966771680654</v>
      </c>
      <c r="AF102" s="4">
        <f t="shared" si="15"/>
        <v>1.991368135046824</v>
      </c>
      <c r="AG102" s="4">
        <f t="shared" si="16"/>
        <v>0.21535361561980854</v>
      </c>
      <c r="BB102" s="5"/>
    </row>
    <row r="103" spans="1:58" x14ac:dyDescent="0.35">
      <c r="A103">
        <v>91</v>
      </c>
      <c r="B103">
        <v>29</v>
      </c>
      <c r="C103" t="s">
        <v>143</v>
      </c>
      <c r="D103" t="s">
        <v>27</v>
      </c>
      <c r="G103">
        <v>0.5</v>
      </c>
      <c r="H103">
        <v>0.5</v>
      </c>
      <c r="I103">
        <v>2353</v>
      </c>
      <c r="J103">
        <v>4593</v>
      </c>
      <c r="L103">
        <v>1810</v>
      </c>
      <c r="M103">
        <v>2.2200000000000002</v>
      </c>
      <c r="N103">
        <v>4.17</v>
      </c>
      <c r="O103">
        <v>1.95</v>
      </c>
      <c r="Q103">
        <v>7.2999999999999995E-2</v>
      </c>
      <c r="R103">
        <v>1</v>
      </c>
      <c r="S103">
        <v>0</v>
      </c>
      <c r="T103">
        <v>0</v>
      </c>
      <c r="V103">
        <v>0</v>
      </c>
      <c r="Y103" s="1">
        <v>44077</v>
      </c>
      <c r="Z103" s="2">
        <v>0.18325231481481483</v>
      </c>
      <c r="AB103">
        <v>1</v>
      </c>
      <c r="AD103" s="4">
        <f t="shared" si="13"/>
        <v>4.3563267056489217</v>
      </c>
      <c r="AE103" s="4">
        <f t="shared" si="14"/>
        <v>6.3134012527088332</v>
      </c>
      <c r="AF103" s="4">
        <f t="shared" si="15"/>
        <v>1.9570745470599116</v>
      </c>
      <c r="AG103" s="4">
        <f t="shared" si="16"/>
        <v>0.22245595668109716</v>
      </c>
      <c r="AJ103">
        <f>ABS(100*(AD103-AD104)/(AVERAGE(AD103:AD104)))</f>
        <v>0.94284933158622286</v>
      </c>
      <c r="AO103">
        <f>ABS(100*(AE103-AE104)/(AVERAGE(AE103:AE104)))</f>
        <v>1.3121564963186909</v>
      </c>
      <c r="AT103">
        <f>ABS(100*(AF103-AF104)/(AVERAGE(AF103:AF104)))</f>
        <v>2.1391052363755754</v>
      </c>
      <c r="AY103">
        <f>ABS(100*(AG103-AG104)/(AVERAGE(AG103:AG104)))</f>
        <v>1.0394516037976318</v>
      </c>
      <c r="BC103" s="4">
        <f>AVERAGE(AD103:AD104)</f>
        <v>4.3358862682994221</v>
      </c>
      <c r="BD103" s="4">
        <f>AVERAGE(AE103:AE104)</f>
        <v>6.2722503822805988</v>
      </c>
      <c r="BE103" s="4">
        <f>AVERAGE(AF103:AF104)</f>
        <v>1.9363641139811771</v>
      </c>
      <c r="BF103" s="4">
        <f>AVERAGE(AG103:AG104)</f>
        <v>0.22361815794567166</v>
      </c>
    </row>
    <row r="104" spans="1:58" x14ac:dyDescent="0.35">
      <c r="A104">
        <v>92</v>
      </c>
      <c r="B104">
        <v>29</v>
      </c>
      <c r="C104" t="s">
        <v>143</v>
      </c>
      <c r="D104" t="s">
        <v>27</v>
      </c>
      <c r="G104">
        <v>0.5</v>
      </c>
      <c r="H104">
        <v>0.5</v>
      </c>
      <c r="I104">
        <v>2331</v>
      </c>
      <c r="J104">
        <v>4535</v>
      </c>
      <c r="L104">
        <v>1828</v>
      </c>
      <c r="M104">
        <v>2.2029999999999998</v>
      </c>
      <c r="N104">
        <v>4.12</v>
      </c>
      <c r="O104">
        <v>1.917</v>
      </c>
      <c r="Q104">
        <v>7.4999999999999997E-2</v>
      </c>
      <c r="R104">
        <v>1</v>
      </c>
      <c r="S104">
        <v>0</v>
      </c>
      <c r="T104">
        <v>0</v>
      </c>
      <c r="V104">
        <v>0</v>
      </c>
      <c r="Y104" s="1">
        <v>44077</v>
      </c>
      <c r="Z104" s="2">
        <v>0.18962962962962962</v>
      </c>
      <c r="AB104">
        <v>1</v>
      </c>
      <c r="AD104" s="4">
        <f t="shared" si="13"/>
        <v>4.3154458309499217</v>
      </c>
      <c r="AE104" s="4">
        <f t="shared" si="14"/>
        <v>6.2310995118523644</v>
      </c>
      <c r="AF104" s="4">
        <f t="shared" si="15"/>
        <v>1.9156536809024427</v>
      </c>
      <c r="AG104" s="4">
        <f t="shared" si="16"/>
        <v>0.22478035921024617</v>
      </c>
    </row>
    <row r="105" spans="1:58" x14ac:dyDescent="0.35">
      <c r="A105">
        <v>93</v>
      </c>
      <c r="B105">
        <v>30</v>
      </c>
      <c r="C105" t="s">
        <v>144</v>
      </c>
      <c r="D105" t="s">
        <v>27</v>
      </c>
      <c r="G105">
        <v>0.5</v>
      </c>
      <c r="H105">
        <v>0.5</v>
      </c>
      <c r="I105">
        <v>2417</v>
      </c>
      <c r="J105">
        <v>4750</v>
      </c>
      <c r="L105">
        <v>2197</v>
      </c>
      <c r="M105">
        <v>2.27</v>
      </c>
      <c r="N105">
        <v>4.3029999999999999</v>
      </c>
      <c r="O105">
        <v>2.0329999999999999</v>
      </c>
      <c r="Q105">
        <v>0.114</v>
      </c>
      <c r="R105">
        <v>1</v>
      </c>
      <c r="S105">
        <v>0</v>
      </c>
      <c r="T105">
        <v>0</v>
      </c>
      <c r="V105">
        <v>0</v>
      </c>
      <c r="Y105" s="1">
        <v>44077</v>
      </c>
      <c r="Z105" s="2">
        <v>0.20069444444444443</v>
      </c>
      <c r="AB105">
        <v>1</v>
      </c>
      <c r="AD105" s="4">
        <f t="shared" si="13"/>
        <v>4.4752528865914663</v>
      </c>
      <c r="AE105" s="4">
        <f t="shared" si="14"/>
        <v>6.5361835512341049</v>
      </c>
      <c r="AF105" s="4">
        <f t="shared" si="15"/>
        <v>2.0609306646426386</v>
      </c>
      <c r="AG105" s="4">
        <f t="shared" si="16"/>
        <v>0.27243061105780064</v>
      </c>
    </row>
    <row r="106" spans="1:58" x14ac:dyDescent="0.35">
      <c r="A106">
        <v>94</v>
      </c>
      <c r="B106">
        <v>30</v>
      </c>
      <c r="C106" t="s">
        <v>144</v>
      </c>
      <c r="D106" t="s">
        <v>27</v>
      </c>
      <c r="G106">
        <v>0.5</v>
      </c>
      <c r="H106">
        <v>0.5</v>
      </c>
      <c r="I106">
        <v>2457</v>
      </c>
      <c r="J106">
        <v>4798</v>
      </c>
      <c r="L106">
        <v>2183</v>
      </c>
      <c r="M106">
        <v>2.2999999999999998</v>
      </c>
      <c r="N106">
        <v>4.343</v>
      </c>
      <c r="O106">
        <v>2.0430000000000001</v>
      </c>
      <c r="Q106">
        <v>0.112</v>
      </c>
      <c r="R106">
        <v>1</v>
      </c>
      <c r="S106">
        <v>0</v>
      </c>
      <c r="T106">
        <v>0</v>
      </c>
      <c r="V106">
        <v>0</v>
      </c>
      <c r="Y106" s="1">
        <v>44077</v>
      </c>
      <c r="Z106" s="2">
        <v>0.2066550925925926</v>
      </c>
      <c r="AB106">
        <v>1</v>
      </c>
      <c r="AD106" s="4">
        <f t="shared" si="13"/>
        <v>4.5495817496805557</v>
      </c>
      <c r="AE106" s="4">
        <f t="shared" si="14"/>
        <v>6.6042953367704929</v>
      </c>
      <c r="AF106" s="4">
        <f t="shared" si="15"/>
        <v>2.0547135870899371</v>
      </c>
      <c r="AG106" s="4">
        <f t="shared" si="16"/>
        <v>0.27062274242401807</v>
      </c>
      <c r="AJ106">
        <f>ABS(100*(AD106-AD107)/(AVERAGE(AD106:AD107)))</f>
        <v>0.40927370598740775</v>
      </c>
      <c r="AO106">
        <f>ABS(100*(AE106-AE107)/(AVERAGE(AE106:AE107)))</f>
        <v>0.21509056186969092</v>
      </c>
      <c r="AT106">
        <f>ABS(100*(AF106-AF107)/(AVERAGE(AF106:AF107)))</f>
        <v>0.21353686140015918</v>
      </c>
      <c r="AY106">
        <f>ABS(100*(AG106-AG107)/(AVERAGE(AG106:AG107)))</f>
        <v>0.1430490769895002</v>
      </c>
      <c r="BC106" s="4">
        <f>AVERAGE(AD106:AD107)</f>
        <v>4.54029064179442</v>
      </c>
      <c r="BD106" s="4">
        <f>AVERAGE(AE106:AE107)</f>
        <v>6.5972003591104524</v>
      </c>
      <c r="BE106" s="4">
        <f>AVERAGE(AF106:AF107)</f>
        <v>2.0569097173160329</v>
      </c>
      <c r="BF106" s="4">
        <f>AVERAGE(AG106:AG107)</f>
        <v>0.2708164426347805</v>
      </c>
    </row>
    <row r="107" spans="1:58" x14ac:dyDescent="0.35">
      <c r="A107">
        <v>95</v>
      </c>
      <c r="B107">
        <v>30</v>
      </c>
      <c r="C107" t="s">
        <v>144</v>
      </c>
      <c r="D107" t="s">
        <v>27</v>
      </c>
      <c r="G107">
        <v>0.5</v>
      </c>
      <c r="H107">
        <v>0.5</v>
      </c>
      <c r="I107">
        <v>2447</v>
      </c>
      <c r="J107">
        <v>4788</v>
      </c>
      <c r="L107">
        <v>2186</v>
      </c>
      <c r="M107">
        <v>2.2919999999999998</v>
      </c>
      <c r="N107">
        <v>4.335</v>
      </c>
      <c r="O107">
        <v>2.0430000000000001</v>
      </c>
      <c r="Q107">
        <v>0.113</v>
      </c>
      <c r="R107">
        <v>1</v>
      </c>
      <c r="S107">
        <v>0</v>
      </c>
      <c r="T107">
        <v>0</v>
      </c>
      <c r="V107">
        <v>0</v>
      </c>
      <c r="Y107" s="1">
        <v>44077</v>
      </c>
      <c r="Z107" s="2">
        <v>0.21304398148148149</v>
      </c>
      <c r="AB107">
        <v>1</v>
      </c>
      <c r="AD107" s="4">
        <f t="shared" si="13"/>
        <v>4.5309995339082842</v>
      </c>
      <c r="AE107" s="4">
        <f t="shared" si="14"/>
        <v>6.5901053814504129</v>
      </c>
      <c r="AF107" s="4">
        <f t="shared" si="15"/>
        <v>2.0591058475421287</v>
      </c>
      <c r="AG107" s="4">
        <f t="shared" si="16"/>
        <v>0.27101014284554292</v>
      </c>
    </row>
    <row r="108" spans="1:58" x14ac:dyDescent="0.35">
      <c r="A108">
        <v>96</v>
      </c>
      <c r="B108">
        <v>31</v>
      </c>
      <c r="C108" t="s">
        <v>100</v>
      </c>
      <c r="D108" t="s">
        <v>27</v>
      </c>
      <c r="G108">
        <v>0.5</v>
      </c>
      <c r="H108">
        <v>0.5</v>
      </c>
      <c r="I108">
        <v>3124</v>
      </c>
      <c r="J108">
        <v>7634</v>
      </c>
      <c r="L108">
        <v>2863</v>
      </c>
      <c r="M108">
        <v>2.8109999999999999</v>
      </c>
      <c r="N108">
        <v>6.7460000000000004</v>
      </c>
      <c r="O108">
        <v>3.9350000000000001</v>
      </c>
      <c r="Q108">
        <v>0.183</v>
      </c>
      <c r="R108">
        <v>1</v>
      </c>
      <c r="S108">
        <v>0</v>
      </c>
      <c r="T108">
        <v>0</v>
      </c>
      <c r="V108">
        <v>0</v>
      </c>
      <c r="Y108" s="1">
        <v>44077</v>
      </c>
      <c r="Z108" s="2">
        <v>0.22443287037037038</v>
      </c>
      <c r="AB108">
        <v>1</v>
      </c>
      <c r="AD108" s="4">
        <f t="shared" si="13"/>
        <v>5.7890155416911346</v>
      </c>
      <c r="AE108" s="4">
        <f t="shared" si="14"/>
        <v>10.628566665545449</v>
      </c>
      <c r="AF108" s="4">
        <f t="shared" si="15"/>
        <v>4.8395511238543145</v>
      </c>
      <c r="AG108" s="4">
        <f t="shared" si="16"/>
        <v>0.35843350463631357</v>
      </c>
    </row>
    <row r="109" spans="1:58" x14ac:dyDescent="0.35">
      <c r="A109">
        <v>97</v>
      </c>
      <c r="B109">
        <v>31</v>
      </c>
      <c r="C109" t="s">
        <v>100</v>
      </c>
      <c r="D109" t="s">
        <v>27</v>
      </c>
      <c r="G109">
        <v>0.5</v>
      </c>
      <c r="H109">
        <v>0.5</v>
      </c>
      <c r="I109">
        <v>3391</v>
      </c>
      <c r="J109">
        <v>7710</v>
      </c>
      <c r="L109">
        <v>2921</v>
      </c>
      <c r="M109">
        <v>3.0169999999999999</v>
      </c>
      <c r="N109">
        <v>6.81</v>
      </c>
      <c r="O109">
        <v>3.794</v>
      </c>
      <c r="Q109">
        <v>0.189</v>
      </c>
      <c r="R109">
        <v>1</v>
      </c>
      <c r="S109">
        <v>0</v>
      </c>
      <c r="T109">
        <v>0</v>
      </c>
      <c r="V109">
        <v>0</v>
      </c>
      <c r="Y109" s="1">
        <v>44077</v>
      </c>
      <c r="Z109" s="2">
        <v>0.23064814814814816</v>
      </c>
      <c r="AB109">
        <v>1</v>
      </c>
      <c r="AD109" s="4">
        <f t="shared" si="13"/>
        <v>6.2851607028108107</v>
      </c>
      <c r="AE109" s="4">
        <f t="shared" si="14"/>
        <v>10.736410325978063</v>
      </c>
      <c r="AF109" s="4">
        <f t="shared" si="15"/>
        <v>4.4512496231672527</v>
      </c>
      <c r="AG109" s="4">
        <f t="shared" si="16"/>
        <v>0.36592324611912702</v>
      </c>
      <c r="AJ109">
        <f>ABS(100*(AD109-AD110)/(AVERAGE(AD109:AD110)))</f>
        <v>0.8312668770047088</v>
      </c>
      <c r="AL109">
        <f>100*((AVERAGE(AD109:AD110)*50)-(AVERAGE(AD91:AD92)*50))/(1000*0.15)</f>
        <v>114.06383448213295</v>
      </c>
      <c r="AO109">
        <f>ABS(100*(AE109-AE110)/(AVERAGE(AE109:AE110)))</f>
        <v>0.30352199818611558</v>
      </c>
      <c r="AQ109">
        <f>100*((AVERAGE(AE109:AE110)*50)-(AVERAGE(AE91:AE92)*50))/(2000*0.15)</f>
        <v>99.211437612899275</v>
      </c>
      <c r="AT109">
        <f>ABS(100*(AF109-AF110)/(AVERAGE(AF109:AF110)))</f>
        <v>1.884177907086523</v>
      </c>
      <c r="AV109">
        <f>100*((AVERAGE(AF109:AF110)*50)-(AVERAGE(AF91:AF92)*50))/(1000*0.15)</f>
        <v>84.359040743665602</v>
      </c>
      <c r="AY109">
        <f>ABS(100*(AG109-AG110)/(AVERAGE(AG109:AG110)))</f>
        <v>3.6040002760686254</v>
      </c>
      <c r="BA109">
        <f>100*((AVERAGE(AG109:AG110)*50)-(AVERAGE(AG91:AG92)*50))/(100*0.15)</f>
        <v>91.27584376037872</v>
      </c>
      <c r="BC109" s="4">
        <f>AVERAGE(AD109:AD110)</f>
        <v>6.2591456007296298</v>
      </c>
      <c r="BD109" s="4">
        <f>AVERAGE(AE109:AE110)</f>
        <v>10.752728774596157</v>
      </c>
      <c r="BE109" s="4">
        <f>AVERAGE(AF109:AF110)</f>
        <v>4.4935831738665275</v>
      </c>
      <c r="BF109" s="4">
        <f>AVERAGE(AG109:AG110)</f>
        <v>0.37263818675889082</v>
      </c>
    </row>
    <row r="110" spans="1:58" x14ac:dyDescent="0.35">
      <c r="A110">
        <v>98</v>
      </c>
      <c r="B110">
        <v>31</v>
      </c>
      <c r="C110" t="s">
        <v>100</v>
      </c>
      <c r="D110" t="s">
        <v>27</v>
      </c>
      <c r="G110">
        <v>0.5</v>
      </c>
      <c r="H110">
        <v>0.5</v>
      </c>
      <c r="I110">
        <v>3363</v>
      </c>
      <c r="J110">
        <v>7733</v>
      </c>
      <c r="L110">
        <v>3025</v>
      </c>
      <c r="M110">
        <v>2.9950000000000001</v>
      </c>
      <c r="N110">
        <v>6.83</v>
      </c>
      <c r="O110">
        <v>3.835</v>
      </c>
      <c r="Q110">
        <v>0.2</v>
      </c>
      <c r="R110">
        <v>1</v>
      </c>
      <c r="S110">
        <v>0</v>
      </c>
      <c r="T110">
        <v>0</v>
      </c>
      <c r="V110">
        <v>0</v>
      </c>
      <c r="Y110" s="1">
        <v>44077</v>
      </c>
      <c r="Z110" s="2">
        <v>0.23728009259259261</v>
      </c>
      <c r="AB110">
        <v>1</v>
      </c>
      <c r="AD110" s="4">
        <f t="shared" si="13"/>
        <v>6.2331304986484479</v>
      </c>
      <c r="AE110" s="4">
        <f t="shared" si="14"/>
        <v>10.769047223214251</v>
      </c>
      <c r="AF110" s="4">
        <f t="shared" si="15"/>
        <v>4.5359167245658032</v>
      </c>
      <c r="AG110" s="4">
        <f t="shared" si="16"/>
        <v>0.37935312739865457</v>
      </c>
    </row>
    <row r="111" spans="1:58" x14ac:dyDescent="0.35">
      <c r="A111">
        <v>99</v>
      </c>
      <c r="B111">
        <v>32</v>
      </c>
      <c r="C111" t="s">
        <v>101</v>
      </c>
      <c r="D111" t="s">
        <v>27</v>
      </c>
      <c r="G111">
        <v>0.5</v>
      </c>
      <c r="H111">
        <v>0.5</v>
      </c>
      <c r="I111">
        <v>2658</v>
      </c>
      <c r="J111">
        <v>5010</v>
      </c>
      <c r="L111">
        <v>2407</v>
      </c>
      <c r="M111">
        <v>2.4540000000000002</v>
      </c>
      <c r="N111">
        <v>4.5229999999999997</v>
      </c>
      <c r="O111">
        <v>2.069</v>
      </c>
      <c r="Q111">
        <v>0.13600000000000001</v>
      </c>
      <c r="R111">
        <v>1</v>
      </c>
      <c r="S111">
        <v>0</v>
      </c>
      <c r="T111">
        <v>0</v>
      </c>
      <c r="V111">
        <v>0</v>
      </c>
      <c r="Y111" s="1">
        <v>44077</v>
      </c>
      <c r="Z111" s="2">
        <v>0.24840277777777778</v>
      </c>
      <c r="AB111">
        <v>1</v>
      </c>
      <c r="AD111" s="4">
        <f t="shared" si="13"/>
        <v>4.9230842867032347</v>
      </c>
      <c r="AE111" s="4">
        <f t="shared" si="14"/>
        <v>6.9051223895562091</v>
      </c>
      <c r="AF111" s="4">
        <f t="shared" si="15"/>
        <v>1.9820381028529743</v>
      </c>
      <c r="AG111" s="4">
        <f t="shared" si="16"/>
        <v>0.29954864056453895</v>
      </c>
    </row>
    <row r="112" spans="1:58" x14ac:dyDescent="0.35">
      <c r="A112">
        <v>100</v>
      </c>
      <c r="B112">
        <v>32</v>
      </c>
      <c r="C112" t="s">
        <v>101</v>
      </c>
      <c r="D112" t="s">
        <v>27</v>
      </c>
      <c r="G112">
        <v>0.5</v>
      </c>
      <c r="H112">
        <v>0.5</v>
      </c>
      <c r="I112">
        <v>2458</v>
      </c>
      <c r="J112">
        <v>4831</v>
      </c>
      <c r="L112">
        <v>2305</v>
      </c>
      <c r="M112">
        <v>2.3010000000000002</v>
      </c>
      <c r="N112">
        <v>4.3710000000000004</v>
      </c>
      <c r="O112">
        <v>2.0710000000000002</v>
      </c>
      <c r="Q112">
        <v>0.125</v>
      </c>
      <c r="R112">
        <v>1</v>
      </c>
      <c r="S112">
        <v>0</v>
      </c>
      <c r="T112">
        <v>0</v>
      </c>
      <c r="V112">
        <v>0</v>
      </c>
      <c r="Y112" s="1">
        <v>44077</v>
      </c>
      <c r="Z112" s="2">
        <v>0.25437500000000002</v>
      </c>
      <c r="AB112">
        <v>1</v>
      </c>
      <c r="AD112" s="4">
        <f t="shared" si="13"/>
        <v>4.5514399712577838</v>
      </c>
      <c r="AE112" s="4">
        <f t="shared" si="14"/>
        <v>6.6511221893267605</v>
      </c>
      <c r="AF112" s="4">
        <f t="shared" si="15"/>
        <v>2.0996822180689767</v>
      </c>
      <c r="AG112" s="4">
        <f t="shared" si="16"/>
        <v>0.28637702623269462</v>
      </c>
      <c r="AJ112">
        <f>ABS(100*(AD112-AD113)/(AVERAGE(AD112:AD113)))</f>
        <v>0.65537438458626918</v>
      </c>
      <c r="AK112">
        <f>ABS(100*((AVERAGE(AD112:AD113)-AVERAGE(AD106:AD107))/(AVERAGE(AD106:AD107,AD112:AD113))))</f>
        <v>8.1888255907453633E-2</v>
      </c>
      <c r="AO112">
        <f>ABS(100*(AE112-AE113)/(AVERAGE(AE112:AE113)))</f>
        <v>0.23495716333765254</v>
      </c>
      <c r="AP112">
        <f>ABS(100*((AVERAGE(AE112:AE113)-AVERAGE(AE106:AE107))/(AVERAGE(AE106:AE107,AE112:AE113))))</f>
        <v>0.69660952140939203</v>
      </c>
      <c r="AT112">
        <f>ABS(100*(AF112-AF113)/(AVERAGE(AF112:AF113)))</f>
        <v>0.67035186206799802</v>
      </c>
      <c r="AU112">
        <f>ABS(100*((AVERAGE(AF112:AF113)-AVERAGE(AF106:AF107))/(AVERAGE(AF106:AF107,AF112:AF113))))</f>
        <v>2.3937535217781098</v>
      </c>
      <c r="AY112">
        <f>ABS(100*(AG112-AG113)/(AVERAGE(AG112:AG113)))</f>
        <v>2.0971073558028963</v>
      </c>
      <c r="AZ112">
        <f>ABS(100*((AVERAGE(AG112:AG113)-AVERAGE(AG106:AG107))/(AVERAGE(AG106:AG107,AG112:AG113))))</f>
        <v>6.6384460367280198</v>
      </c>
      <c r="BC112" s="4">
        <f>AVERAGE(AD112:AD113)</f>
        <v>4.5365741986399657</v>
      </c>
      <c r="BD112" s="4">
        <f>AVERAGE(AE112:AE113)</f>
        <v>6.643317713900716</v>
      </c>
      <c r="BE112" s="4">
        <f>AVERAGE(AF112:AF113)</f>
        <v>2.1067435152607503</v>
      </c>
      <c r="BF112" s="4">
        <f>AVERAGE(AG112:AG113)</f>
        <v>0.28941166286797249</v>
      </c>
    </row>
    <row r="113" spans="1:58" x14ac:dyDescent="0.35">
      <c r="A113">
        <v>101</v>
      </c>
      <c r="B113">
        <v>32</v>
      </c>
      <c r="C113" t="s">
        <v>101</v>
      </c>
      <c r="D113" t="s">
        <v>27</v>
      </c>
      <c r="G113">
        <v>0.5</v>
      </c>
      <c r="H113">
        <v>0.5</v>
      </c>
      <c r="I113">
        <v>2442</v>
      </c>
      <c r="J113">
        <v>4820</v>
      </c>
      <c r="L113">
        <v>2352</v>
      </c>
      <c r="M113">
        <v>2.2890000000000001</v>
      </c>
      <c r="N113">
        <v>4.3620000000000001</v>
      </c>
      <c r="O113">
        <v>2.073</v>
      </c>
      <c r="Q113">
        <v>0.13</v>
      </c>
      <c r="R113">
        <v>1</v>
      </c>
      <c r="S113">
        <v>0</v>
      </c>
      <c r="T113">
        <v>0</v>
      </c>
      <c r="V113">
        <v>0</v>
      </c>
      <c r="Y113" s="1">
        <v>44077</v>
      </c>
      <c r="Z113" s="2">
        <v>0.26068287037037036</v>
      </c>
      <c r="AB113">
        <v>1</v>
      </c>
      <c r="AD113" s="4">
        <f t="shared" si="13"/>
        <v>4.5217084260221476</v>
      </c>
      <c r="AE113" s="4">
        <f t="shared" si="14"/>
        <v>6.6355132384746716</v>
      </c>
      <c r="AF113" s="4">
        <f t="shared" si="15"/>
        <v>2.1138048124525239</v>
      </c>
      <c r="AG113" s="4">
        <f t="shared" si="16"/>
        <v>0.29244629950325035</v>
      </c>
    </row>
    <row r="114" spans="1:58" x14ac:dyDescent="0.35">
      <c r="A114">
        <v>102</v>
      </c>
      <c r="B114">
        <v>2</v>
      </c>
      <c r="D114" t="s">
        <v>29</v>
      </c>
      <c r="Y114" s="1">
        <v>44077</v>
      </c>
      <c r="Z114" s="2">
        <v>0.26480324074074074</v>
      </c>
      <c r="AB114">
        <v>1</v>
      </c>
      <c r="AD114" s="4" t="e">
        <f t="shared" si="13"/>
        <v>#DIV/0!</v>
      </c>
      <c r="AE114" s="4" t="e">
        <f t="shared" si="14"/>
        <v>#DIV/0!</v>
      </c>
      <c r="AF114" s="4" t="e">
        <f t="shared" si="15"/>
        <v>#DIV/0!</v>
      </c>
      <c r="AG114" s="4" t="e">
        <f t="shared" si="16"/>
        <v>#DIV/0!</v>
      </c>
    </row>
    <row r="115" spans="1:58" x14ac:dyDescent="0.35">
      <c r="A115">
        <v>103</v>
      </c>
      <c r="B115">
        <v>3</v>
      </c>
      <c r="C115" t="s">
        <v>30</v>
      </c>
      <c r="D115" t="s">
        <v>27</v>
      </c>
      <c r="G115">
        <v>0.5</v>
      </c>
      <c r="H115">
        <v>0.5</v>
      </c>
      <c r="I115">
        <v>147</v>
      </c>
      <c r="J115">
        <v>119</v>
      </c>
      <c r="L115">
        <v>77</v>
      </c>
      <c r="M115">
        <v>0.52800000000000002</v>
      </c>
      <c r="N115">
        <v>0.38</v>
      </c>
      <c r="O115">
        <v>0</v>
      </c>
      <c r="Q115">
        <v>0</v>
      </c>
      <c r="R115">
        <v>1</v>
      </c>
      <c r="S115">
        <v>0</v>
      </c>
      <c r="T115">
        <v>0</v>
      </c>
      <c r="V115">
        <v>0</v>
      </c>
      <c r="Y115" s="1">
        <v>44077</v>
      </c>
      <c r="Z115" s="2">
        <v>0.27516203703703707</v>
      </c>
      <c r="AB115">
        <v>1</v>
      </c>
      <c r="AD115" s="4">
        <f t="shared" si="13"/>
        <v>0.25708990628559963</v>
      </c>
      <c r="AE115" s="4">
        <f t="shared" si="14"/>
        <v>-3.5184757495380664E-2</v>
      </c>
      <c r="AF115" s="4">
        <f t="shared" si="15"/>
        <v>-0.29227466378098033</v>
      </c>
      <c r="AG115" s="4">
        <f t="shared" si="16"/>
        <v>-1.3323534864147508E-3</v>
      </c>
    </row>
    <row r="116" spans="1:58" x14ac:dyDescent="0.35">
      <c r="A116">
        <v>104</v>
      </c>
      <c r="B116">
        <v>3</v>
      </c>
      <c r="C116" t="s">
        <v>30</v>
      </c>
      <c r="D116" t="s">
        <v>27</v>
      </c>
      <c r="G116">
        <v>0.5</v>
      </c>
      <c r="H116">
        <v>0.5</v>
      </c>
      <c r="I116">
        <v>56</v>
      </c>
      <c r="J116">
        <v>125</v>
      </c>
      <c r="L116">
        <v>66</v>
      </c>
      <c r="M116">
        <v>0.45800000000000002</v>
      </c>
      <c r="N116">
        <v>0.38400000000000001</v>
      </c>
      <c r="O116">
        <v>0</v>
      </c>
      <c r="Q116">
        <v>0</v>
      </c>
      <c r="R116">
        <v>1</v>
      </c>
      <c r="S116">
        <v>0</v>
      </c>
      <c r="T116">
        <v>0</v>
      </c>
      <c r="V116">
        <v>0</v>
      </c>
      <c r="Y116" s="1">
        <v>44077</v>
      </c>
      <c r="Z116" s="2">
        <v>0.28033564814814815</v>
      </c>
      <c r="AB116">
        <v>1</v>
      </c>
      <c r="AD116" s="4">
        <f t="shared" si="13"/>
        <v>8.799174275791953E-2</v>
      </c>
      <c r="AE116" s="4">
        <f t="shared" si="14"/>
        <v>-2.6670784303332092E-2</v>
      </c>
      <c r="AF116" s="4">
        <f t="shared" si="15"/>
        <v>-0.11466252706125163</v>
      </c>
      <c r="AG116" s="4">
        <f t="shared" si="16"/>
        <v>-2.7528216986724714E-3</v>
      </c>
      <c r="AJ116">
        <f>ABS(100*(AD116-AD117)/(AVERAGE(AD116:AD117)))</f>
        <v>50.194617189810884</v>
      </c>
      <c r="AO116">
        <f>ABS(100*(AE116-AE117)/(AVERAGE(AE116:AE117)))</f>
        <v>57.043898688908705</v>
      </c>
      <c r="AT116">
        <f>ABS(100*(AF116-AF117)/(AVERAGE(AF116:AF117)))</f>
        <v>13.024645618162861</v>
      </c>
      <c r="AY116">
        <f>ABS(100*(AG116-AG117)/(AVERAGE(AG116:AG117)))</f>
        <v>20.706456539452809</v>
      </c>
      <c r="BC116" s="4">
        <f>AVERAGE(AD116:AD117)</f>
        <v>7.0338637774260609E-2</v>
      </c>
      <c r="BD116" s="4">
        <f>AVERAGE(AE116:AE117)</f>
        <v>-3.7313250793392795E-2</v>
      </c>
      <c r="BE116" s="4">
        <f>AVERAGE(AF116:AF117)</f>
        <v>-0.10765188856765341</v>
      </c>
      <c r="BF116" s="4">
        <f>AVERAGE(AG116:AG117)</f>
        <v>-2.4945547509892495E-3</v>
      </c>
    </row>
    <row r="117" spans="1:58" x14ac:dyDescent="0.35">
      <c r="A117">
        <v>105</v>
      </c>
      <c r="B117">
        <v>3</v>
      </c>
      <c r="C117" t="s">
        <v>30</v>
      </c>
      <c r="D117" t="s">
        <v>27</v>
      </c>
      <c r="G117">
        <v>0.5</v>
      </c>
      <c r="H117">
        <v>0.5</v>
      </c>
      <c r="I117">
        <v>37</v>
      </c>
      <c r="J117">
        <v>110</v>
      </c>
      <c r="L117">
        <v>70</v>
      </c>
      <c r="M117">
        <v>0.443</v>
      </c>
      <c r="N117">
        <v>0.372</v>
      </c>
      <c r="O117">
        <v>0</v>
      </c>
      <c r="Q117">
        <v>0</v>
      </c>
      <c r="R117">
        <v>1</v>
      </c>
      <c r="S117">
        <v>0</v>
      </c>
      <c r="T117">
        <v>0</v>
      </c>
      <c r="V117">
        <v>0</v>
      </c>
      <c r="Y117" s="1">
        <v>44077</v>
      </c>
      <c r="Z117" s="2">
        <v>0.28590277777777778</v>
      </c>
      <c r="AB117">
        <v>1</v>
      </c>
      <c r="AD117" s="4">
        <f t="shared" si="13"/>
        <v>5.2685532790601702E-2</v>
      </c>
      <c r="AE117" s="4">
        <f t="shared" si="14"/>
        <v>-4.7955717283453499E-2</v>
      </c>
      <c r="AF117" s="4">
        <f t="shared" si="15"/>
        <v>-0.10064125007405519</v>
      </c>
      <c r="AG117" s="4">
        <f t="shared" si="16"/>
        <v>-2.2362878033060272E-3</v>
      </c>
    </row>
    <row r="118" spans="1:58" x14ac:dyDescent="0.35">
      <c r="A118">
        <v>106</v>
      </c>
      <c r="B118">
        <v>1</v>
      </c>
      <c r="C118" t="s">
        <v>31</v>
      </c>
      <c r="D118" t="s">
        <v>27</v>
      </c>
      <c r="G118">
        <v>0.5</v>
      </c>
      <c r="H118">
        <v>0.5</v>
      </c>
      <c r="I118">
        <v>3755</v>
      </c>
      <c r="J118">
        <v>7184</v>
      </c>
      <c r="L118">
        <v>15592</v>
      </c>
      <c r="M118">
        <v>3.2949999999999999</v>
      </c>
      <c r="N118">
        <v>6.3650000000000002</v>
      </c>
      <c r="O118">
        <v>3.069</v>
      </c>
      <c r="Q118">
        <v>1.5149999999999999</v>
      </c>
      <c r="R118">
        <v>1</v>
      </c>
      <c r="S118">
        <v>0</v>
      </c>
      <c r="T118">
        <v>0</v>
      </c>
      <c r="V118">
        <v>0</v>
      </c>
      <c r="Y118" s="1">
        <v>44077</v>
      </c>
      <c r="Z118" s="2">
        <v>0.29659722222222223</v>
      </c>
      <c r="AB118">
        <v>1</v>
      </c>
      <c r="AD118" s="4">
        <f t="shared" si="13"/>
        <v>6.9615533569215318</v>
      </c>
      <c r="AE118" s="4">
        <f t="shared" si="14"/>
        <v>9.9900186761418066</v>
      </c>
      <c r="AF118" s="4">
        <f t="shared" si="15"/>
        <v>3.0284653192202748</v>
      </c>
      <c r="AG118" s="4">
        <f t="shared" si="16"/>
        <v>2.0021734931661803</v>
      </c>
      <c r="BC118" s="4"/>
      <c r="BD118" s="4"/>
      <c r="BE118" s="4"/>
      <c r="BF118" s="4"/>
    </row>
    <row r="119" spans="1:58" x14ac:dyDescent="0.35">
      <c r="A119">
        <v>107</v>
      </c>
      <c r="B119">
        <v>1</v>
      </c>
      <c r="C119" t="s">
        <v>31</v>
      </c>
      <c r="D119" t="s">
        <v>27</v>
      </c>
      <c r="G119">
        <v>0.5</v>
      </c>
      <c r="H119">
        <v>0.5</v>
      </c>
      <c r="I119">
        <v>5159</v>
      </c>
      <c r="J119">
        <v>7261</v>
      </c>
      <c r="L119">
        <v>15815</v>
      </c>
      <c r="M119">
        <v>4.3730000000000002</v>
      </c>
      <c r="N119">
        <v>6.43</v>
      </c>
      <c r="O119">
        <v>2.0569999999999999</v>
      </c>
      <c r="Q119">
        <v>1.538</v>
      </c>
      <c r="R119">
        <v>1</v>
      </c>
      <c r="S119">
        <v>0</v>
      </c>
      <c r="T119">
        <v>0</v>
      </c>
      <c r="V119">
        <v>0</v>
      </c>
      <c r="Y119" s="1">
        <v>44077</v>
      </c>
      <c r="Z119" s="2">
        <v>0.30259259259259258</v>
      </c>
      <c r="AB119">
        <v>1</v>
      </c>
      <c r="AD119" s="4">
        <f t="shared" si="13"/>
        <v>9.5704964513485944</v>
      </c>
      <c r="AE119" s="4">
        <f t="shared" si="14"/>
        <v>10.099281332106429</v>
      </c>
      <c r="AF119" s="4">
        <f t="shared" si="15"/>
        <v>0.52878488075783459</v>
      </c>
      <c r="AG119" s="4">
        <f t="shared" si="16"/>
        <v>2.0309702578328594</v>
      </c>
      <c r="AJ119">
        <f>ABS(100*(AD119-AD120)/(AVERAGE(AD119:AD120)))</f>
        <v>0.19435013792456016</v>
      </c>
      <c r="AO119">
        <f>ABS(100*(AE119-AE120)/(AVERAGE(AE119:AE120)))</f>
        <v>1.1730280771983868</v>
      </c>
      <c r="AT119">
        <f>ABS(100*(AF119-AF120)/(AVERAGE(AF119:AF120)))</f>
        <v>20.700535250164755</v>
      </c>
      <c r="AY119">
        <f>ABS(100*(AG119-AG120)/(AVERAGE(AG119:AG120)))</f>
        <v>0.88620594378320361</v>
      </c>
      <c r="BC119" s="4">
        <f>AVERAGE(AD119:AD120)</f>
        <v>9.5612053434624595</v>
      </c>
      <c r="BD119" s="4">
        <f>AVERAGE(AE119:AE120)</f>
        <v>10.040393017528093</v>
      </c>
      <c r="BE119" s="4">
        <f>AVERAGE(AF119:AF120)</f>
        <v>0.47918767406563401</v>
      </c>
      <c r="BF119" s="4">
        <f>AVERAGE(AG119:AG120)</f>
        <v>2.0400096010017723</v>
      </c>
    </row>
    <row r="120" spans="1:58" x14ac:dyDescent="0.35">
      <c r="A120">
        <v>108</v>
      </c>
      <c r="B120">
        <v>1</v>
      </c>
      <c r="C120" t="s">
        <v>31</v>
      </c>
      <c r="D120" t="s">
        <v>27</v>
      </c>
      <c r="G120">
        <v>0.5</v>
      </c>
      <c r="H120">
        <v>0.5</v>
      </c>
      <c r="I120">
        <v>5149</v>
      </c>
      <c r="J120">
        <v>7178</v>
      </c>
      <c r="L120">
        <v>15955</v>
      </c>
      <c r="M120">
        <v>4.3650000000000002</v>
      </c>
      <c r="N120">
        <v>6.359</v>
      </c>
      <c r="O120">
        <v>1.994</v>
      </c>
      <c r="Q120">
        <v>1.5529999999999999</v>
      </c>
      <c r="R120">
        <v>1</v>
      </c>
      <c r="S120">
        <v>0</v>
      </c>
      <c r="T120">
        <v>0</v>
      </c>
      <c r="V120">
        <v>0</v>
      </c>
      <c r="Y120" s="1">
        <v>44077</v>
      </c>
      <c r="Z120" s="2">
        <v>0.30905092592592592</v>
      </c>
      <c r="AB120">
        <v>1</v>
      </c>
      <c r="AD120" s="4">
        <f t="shared" si="13"/>
        <v>9.5519142355763247</v>
      </c>
      <c r="AE120" s="4">
        <f t="shared" si="14"/>
        <v>9.9815047029497581</v>
      </c>
      <c r="AF120" s="4">
        <f t="shared" si="15"/>
        <v>0.42959046737343343</v>
      </c>
      <c r="AG120" s="4">
        <f t="shared" si="16"/>
        <v>2.0490489441706852</v>
      </c>
    </row>
    <row r="121" spans="1:58" x14ac:dyDescent="0.35">
      <c r="A121">
        <v>109</v>
      </c>
      <c r="B121">
        <v>4</v>
      </c>
      <c r="C121" t="s">
        <v>66</v>
      </c>
      <c r="D121" t="s">
        <v>27</v>
      </c>
      <c r="G121">
        <v>0.5</v>
      </c>
      <c r="H121">
        <v>0.5</v>
      </c>
      <c r="I121">
        <v>3378</v>
      </c>
      <c r="J121">
        <v>5430</v>
      </c>
      <c r="L121">
        <v>2583</v>
      </c>
      <c r="M121">
        <v>3.0070000000000001</v>
      </c>
      <c r="N121">
        <v>4.8789999999999996</v>
      </c>
      <c r="O121">
        <v>1.8720000000000001</v>
      </c>
      <c r="Q121">
        <v>0.154</v>
      </c>
      <c r="R121">
        <v>1</v>
      </c>
      <c r="S121">
        <v>0</v>
      </c>
      <c r="T121">
        <v>0</v>
      </c>
      <c r="V121">
        <v>0</v>
      </c>
      <c r="Y121" s="1">
        <v>44077</v>
      </c>
      <c r="Z121" s="2">
        <v>0.32061342592592595</v>
      </c>
      <c r="AB121">
        <v>1</v>
      </c>
      <c r="AD121" s="4">
        <f t="shared" si="13"/>
        <v>6.2610038223068578</v>
      </c>
      <c r="AE121" s="4">
        <f t="shared" si="14"/>
        <v>7.5011005129996091</v>
      </c>
      <c r="AF121" s="4">
        <f t="shared" si="15"/>
        <v>1.2400966906927513</v>
      </c>
      <c r="AG121" s="4">
        <f t="shared" si="16"/>
        <v>0.32227613196066246</v>
      </c>
      <c r="BC121" s="4"/>
      <c r="BD121" s="4"/>
      <c r="BE121" s="4"/>
      <c r="BF121" s="4"/>
    </row>
    <row r="122" spans="1:58" x14ac:dyDescent="0.35">
      <c r="A122">
        <v>110</v>
      </c>
      <c r="B122">
        <v>4</v>
      </c>
      <c r="C122" t="s">
        <v>66</v>
      </c>
      <c r="D122" t="s">
        <v>27</v>
      </c>
      <c r="G122">
        <v>0.5</v>
      </c>
      <c r="H122">
        <v>0.5</v>
      </c>
      <c r="I122">
        <v>2748</v>
      </c>
      <c r="J122">
        <v>5476</v>
      </c>
      <c r="L122">
        <v>2503</v>
      </c>
      <c r="M122">
        <v>2.5230000000000001</v>
      </c>
      <c r="N122">
        <v>4.9169999999999998</v>
      </c>
      <c r="O122">
        <v>2.395</v>
      </c>
      <c r="Q122">
        <v>0.14599999999999999</v>
      </c>
      <c r="R122">
        <v>1</v>
      </c>
      <c r="S122">
        <v>0</v>
      </c>
      <c r="T122">
        <v>0</v>
      </c>
      <c r="V122">
        <v>0</v>
      </c>
      <c r="Y122" s="1">
        <v>44077</v>
      </c>
      <c r="Z122" s="2">
        <v>0.32665509259259257</v>
      </c>
      <c r="AB122">
        <v>1</v>
      </c>
      <c r="AD122" s="4">
        <f t="shared" si="13"/>
        <v>5.0903242286536869</v>
      </c>
      <c r="AE122" s="4">
        <f t="shared" si="14"/>
        <v>7.5663743074719809</v>
      </c>
      <c r="AF122" s="4">
        <f t="shared" si="15"/>
        <v>2.476050078818294</v>
      </c>
      <c r="AG122" s="4">
        <f t="shared" si="16"/>
        <v>0.31194545405333363</v>
      </c>
      <c r="AI122">
        <f>ABS(100*(AVERAGE(AD122:AD123)-3)/3)</f>
        <v>69.677474288456224</v>
      </c>
      <c r="AJ122">
        <f>ABS(100*(AD122-AD123)/(AVERAGE(AD122:AD123)))</f>
        <v>0</v>
      </c>
      <c r="AN122">
        <f>ABS(100*(AVERAGE(AE122:AE123)-6)/6)</f>
        <v>26.61471185683591</v>
      </c>
      <c r="AO122">
        <f>ABS(100*(AE122-AE123)/(AVERAGE(AE122:AE123)))</f>
        <v>0.8031821760878739</v>
      </c>
      <c r="AS122">
        <f>ABS(100*(AVERAGE(AF122:AF123)-3)/3)</f>
        <v>16.448050574784407</v>
      </c>
      <c r="AT122">
        <f>ABS(100*(AF122-AF123)/(AVERAGE(AF122:AF123)))</f>
        <v>2.4342862253605686</v>
      </c>
      <c r="AX122">
        <f>ABS(100*(AVERAGE(AG122:AG123)-0.3)/0.33)</f>
        <v>4.7742095550488335</v>
      </c>
      <c r="AY122">
        <f>ABS(100*(AG122-AG123)/(AVERAGE(AG122:AG123)))</f>
        <v>2.4129079741876547</v>
      </c>
      <c r="BC122" s="4">
        <f>AVERAGE(AD122:AD123)</f>
        <v>5.0903242286536869</v>
      </c>
      <c r="BD122" s="4">
        <f>AVERAGE(AE122:AE123)</f>
        <v>7.5968827114101547</v>
      </c>
      <c r="BE122" s="4">
        <f>AVERAGE(AF122:AF123)</f>
        <v>2.5065584827564678</v>
      </c>
      <c r="BF122" s="4">
        <f>AVERAGE(AG122:AG123)</f>
        <v>0.31575489153166114</v>
      </c>
    </row>
    <row r="123" spans="1:58" x14ac:dyDescent="0.35">
      <c r="A123">
        <v>111</v>
      </c>
      <c r="B123">
        <v>4</v>
      </c>
      <c r="C123" t="s">
        <v>66</v>
      </c>
      <c r="D123" t="s">
        <v>27</v>
      </c>
      <c r="G123">
        <v>0.5</v>
      </c>
      <c r="H123">
        <v>0.5</v>
      </c>
      <c r="I123">
        <v>2748</v>
      </c>
      <c r="J123">
        <v>5519</v>
      </c>
      <c r="L123">
        <v>2562</v>
      </c>
      <c r="M123">
        <v>2.5230000000000001</v>
      </c>
      <c r="N123">
        <v>4.9539999999999997</v>
      </c>
      <c r="O123">
        <v>2.431</v>
      </c>
      <c r="Q123">
        <v>0.152</v>
      </c>
      <c r="R123">
        <v>1</v>
      </c>
      <c r="S123">
        <v>0</v>
      </c>
      <c r="T123">
        <v>0</v>
      </c>
      <c r="V123">
        <v>0</v>
      </c>
      <c r="Y123" s="1">
        <v>44077</v>
      </c>
      <c r="Z123" s="2">
        <v>0.33306712962962964</v>
      </c>
      <c r="AB123">
        <v>1</v>
      </c>
      <c r="AD123" s="4">
        <f t="shared" si="13"/>
        <v>5.0903242286536869</v>
      </c>
      <c r="AE123" s="4">
        <f t="shared" si="14"/>
        <v>7.6273911153483285</v>
      </c>
      <c r="AF123" s="4">
        <f t="shared" si="15"/>
        <v>2.5370668866946415</v>
      </c>
      <c r="AG123" s="4">
        <f t="shared" si="16"/>
        <v>0.31956432900998866</v>
      </c>
    </row>
    <row r="124" spans="1:58" x14ac:dyDescent="0.35">
      <c r="A124">
        <v>112</v>
      </c>
      <c r="B124">
        <v>2</v>
      </c>
      <c r="D124" t="s">
        <v>29</v>
      </c>
      <c r="Y124" s="1">
        <v>44077</v>
      </c>
      <c r="Z124" s="2">
        <v>0.33712962962962961</v>
      </c>
      <c r="AD124" s="4"/>
      <c r="AE124" s="4"/>
      <c r="AF124" s="4"/>
      <c r="AG124" s="4"/>
    </row>
    <row r="125" spans="1:58" x14ac:dyDescent="0.35">
      <c r="A125">
        <v>113</v>
      </c>
      <c r="B125">
        <v>8</v>
      </c>
      <c r="R125">
        <v>1</v>
      </c>
    </row>
  </sheetData>
  <conditionalFormatting sqref="AR25:AR26 AW21:AW26 AJ25:AK26 AT25:AU26 AY21:AZ26 AO25:AP26 AR31:AR53 AW31:AW53 AJ41:AK49 AT41:AU49 AY41:AZ49 AO41:AP49">
    <cfRule type="cellIs" dxfId="1302" priority="377" operator="greaterThan">
      <formula>20</formula>
    </cfRule>
  </conditionalFormatting>
  <conditionalFormatting sqref="AL25:AM26 BA21:BA26 AV25:AV26 AQ25:AQ26 AL31:AM49 BA31:BA49 AV31:AV49 AQ31:AQ49">
    <cfRule type="cellIs" dxfId="1301" priority="376" operator="between">
      <formula>80</formula>
      <formula>120</formula>
    </cfRule>
  </conditionalFormatting>
  <conditionalFormatting sqref="AJ28">
    <cfRule type="cellIs" dxfId="1300" priority="375" operator="greaterThan">
      <formula>20</formula>
    </cfRule>
  </conditionalFormatting>
  <conditionalFormatting sqref="AO28">
    <cfRule type="cellIs" dxfId="1299" priority="374" operator="greaterThan">
      <formula>20</formula>
    </cfRule>
  </conditionalFormatting>
  <conditionalFormatting sqref="AT28">
    <cfRule type="cellIs" dxfId="1298" priority="373" operator="greaterThan">
      <formula>20</formula>
    </cfRule>
  </conditionalFormatting>
  <conditionalFormatting sqref="AY28">
    <cfRule type="cellIs" dxfId="1297" priority="372" operator="greaterThan">
      <formula>20</formula>
    </cfRule>
  </conditionalFormatting>
  <conditionalFormatting sqref="AR30 AW30 AJ30:AK30 AT30:AU30 AY30:AZ30">
    <cfRule type="cellIs" dxfId="1296" priority="371" operator="greaterThan">
      <formula>20</formula>
    </cfRule>
  </conditionalFormatting>
  <conditionalFormatting sqref="AL30:AM30 BA30 AV30">
    <cfRule type="cellIs" dxfId="1295" priority="370" operator="between">
      <formula>80</formula>
      <formula>120</formula>
    </cfRule>
  </conditionalFormatting>
  <conditionalFormatting sqref="AO30:AP30">
    <cfRule type="cellIs" dxfId="1294" priority="369" operator="greaterThan">
      <formula>20</formula>
    </cfRule>
  </conditionalFormatting>
  <conditionalFormatting sqref="AQ30">
    <cfRule type="cellIs" dxfId="1293" priority="368" operator="between">
      <formula>80</formula>
      <formula>120</formula>
    </cfRule>
  </conditionalFormatting>
  <conditionalFormatting sqref="AK31 AU31 AZ31 AW55:AW56 AR55:AR56 AW114 AK53 AK114 AT50:AU52 AU55:AU56 AR114:AU114 AY50:AZ52 AZ55:AZ56 AY114:AZ114 AJ32:AK40 AK41 AK43:AK44 AK46:AK47 AJ50:AK52 AK49 AT32:AU40 AU41 AU43:AU44 AU53 AY32:AZ40 AZ41 AZ43:AZ44 AZ53">
    <cfRule type="cellIs" dxfId="1292" priority="367" operator="greaterThan">
      <formula>20</formula>
    </cfRule>
  </conditionalFormatting>
  <conditionalFormatting sqref="AV55:AV56 BA55:BA56 AL114:AM114 AV114 BA114 AL50:AM53 AV50:AV53 BA50:BA53">
    <cfRule type="cellIs" dxfId="1291" priority="366" operator="between">
      <formula>80</formula>
      <formula>120</formula>
    </cfRule>
  </conditionalFormatting>
  <conditionalFormatting sqref="AL114:AM114 AV114 BA114">
    <cfRule type="cellIs" dxfId="1290" priority="356" operator="between">
      <formula>80</formula>
      <formula>120</formula>
    </cfRule>
  </conditionalFormatting>
  <conditionalFormatting sqref="AK114 AR114:AU114 AW114 AY114:AZ114">
    <cfRule type="cellIs" dxfId="1289" priority="365" operator="greaterThan">
      <formula>20</formula>
    </cfRule>
  </conditionalFormatting>
  <conditionalFormatting sqref="AL114:AM114 AV114 BA114">
    <cfRule type="cellIs" dxfId="1288" priority="364" operator="between">
      <formula>80</formula>
      <formula>120</formula>
    </cfRule>
  </conditionalFormatting>
  <conditionalFormatting sqref="AL114:AM114 AV114 BA114">
    <cfRule type="cellIs" dxfId="1287" priority="354" operator="between">
      <formula>80</formula>
      <formula>120</formula>
    </cfRule>
  </conditionalFormatting>
  <conditionalFormatting sqref="AK114 AR114:AU114 AW114 AY114:AZ114">
    <cfRule type="cellIs" dxfId="1286" priority="363" operator="greaterThan">
      <formula>20</formula>
    </cfRule>
  </conditionalFormatting>
  <conditionalFormatting sqref="AL114:AM114 AV114 BA114">
    <cfRule type="cellIs" dxfId="1285" priority="362" operator="between">
      <formula>80</formula>
      <formula>120</formula>
    </cfRule>
  </conditionalFormatting>
  <conditionalFormatting sqref="AN114:AP114">
    <cfRule type="cellIs" dxfId="1284" priority="302" operator="greaterThan">
      <formula>20</formula>
    </cfRule>
  </conditionalFormatting>
  <conditionalFormatting sqref="AQ114">
    <cfRule type="cellIs" dxfId="1283" priority="301" operator="between">
      <formula>80</formula>
      <formula>120</formula>
    </cfRule>
  </conditionalFormatting>
  <conditionalFormatting sqref="AL114:AM114 AV114 BA114">
    <cfRule type="cellIs" dxfId="1282" priority="350" operator="between">
      <formula>80</formula>
      <formula>120</formula>
    </cfRule>
  </conditionalFormatting>
  <conditionalFormatting sqref="AK114 AR114:AU114 AW114 AY114:AZ114">
    <cfRule type="cellIs" dxfId="1281" priority="361" operator="greaterThan">
      <formula>20</formula>
    </cfRule>
  </conditionalFormatting>
  <conditionalFormatting sqref="AL114:AM114 AV114 BA114">
    <cfRule type="cellIs" dxfId="1280" priority="360" operator="between">
      <formula>80</formula>
      <formula>120</formula>
    </cfRule>
  </conditionalFormatting>
  <conditionalFormatting sqref="AK114 AR114:AU114 AW114 AY114:AZ114">
    <cfRule type="cellIs" dxfId="1279" priority="359" operator="greaterThan">
      <formula>20</formula>
    </cfRule>
  </conditionalFormatting>
  <conditionalFormatting sqref="AL114:AM114 AV114 BA114">
    <cfRule type="cellIs" dxfId="1278" priority="358" operator="between">
      <formula>80</formula>
      <formula>120</formula>
    </cfRule>
  </conditionalFormatting>
  <conditionalFormatting sqref="AJ59:AK61 AR59:AR61 AW59:AW61 AT59:AU61 AY59:AZ61">
    <cfRule type="cellIs" dxfId="1277" priority="339" operator="greaterThan">
      <formula>20</formula>
    </cfRule>
  </conditionalFormatting>
  <conditionalFormatting sqref="AL59:AM61 BA59:BA61 AV59:AV61">
    <cfRule type="cellIs" dxfId="1276" priority="338" operator="between">
      <formula>80</formula>
      <formula>120</formula>
    </cfRule>
  </conditionalFormatting>
  <conditionalFormatting sqref="AL53:AM55 AV53:AV55">
    <cfRule type="cellIs" dxfId="1275" priority="336" operator="between">
      <formula>80</formula>
      <formula>120</formula>
    </cfRule>
  </conditionalFormatting>
  <conditionalFormatting sqref="AK114 AR114:AU114 AW114 AY114:AZ114">
    <cfRule type="cellIs" dxfId="1274" priority="357" operator="greaterThan">
      <formula>20</formula>
    </cfRule>
  </conditionalFormatting>
  <conditionalFormatting sqref="AN114:AP114">
    <cfRule type="cellIs" dxfId="1273" priority="296" operator="greaterThan">
      <formula>20</formula>
    </cfRule>
  </conditionalFormatting>
  <conditionalFormatting sqref="AQ114">
    <cfRule type="cellIs" dxfId="1272" priority="295" operator="between">
      <formula>80</formula>
      <formula>120</formula>
    </cfRule>
  </conditionalFormatting>
  <conditionalFormatting sqref="AL61:AM61">
    <cfRule type="cellIs" dxfId="1271" priority="326" operator="between">
      <formula>80</formula>
      <formula>120</formula>
    </cfRule>
  </conditionalFormatting>
  <conditionalFormatting sqref="AN114:AP114">
    <cfRule type="cellIs" dxfId="1270" priority="294" operator="greaterThan">
      <formula>20</formula>
    </cfRule>
  </conditionalFormatting>
  <conditionalFormatting sqref="AQ114">
    <cfRule type="cellIs" dxfId="1269" priority="293" operator="between">
      <formula>80</formula>
      <formula>120</formula>
    </cfRule>
  </conditionalFormatting>
  <conditionalFormatting sqref="AK114 AR114:AU114 AW114 AY114:AZ114">
    <cfRule type="cellIs" dxfId="1268" priority="355" operator="greaterThan">
      <formula>20</formula>
    </cfRule>
  </conditionalFormatting>
  <conditionalFormatting sqref="AK114 AR114:AU114 AW114 AY114:AZ114">
    <cfRule type="cellIs" dxfId="1267" priority="353" operator="greaterThan">
      <formula>20</formula>
    </cfRule>
  </conditionalFormatting>
  <conditionalFormatting sqref="AL114:AM114 AV114 BA114">
    <cfRule type="cellIs" dxfId="1266" priority="352" operator="between">
      <formula>80</formula>
      <formula>120</formula>
    </cfRule>
  </conditionalFormatting>
  <conditionalFormatting sqref="AU76 AT77:AU77">
    <cfRule type="cellIs" dxfId="1265" priority="318" operator="greaterThan">
      <formula>20</formula>
    </cfRule>
  </conditionalFormatting>
  <conditionalFormatting sqref="AV76:AV77">
    <cfRule type="cellIs" dxfId="1264" priority="317" operator="between">
      <formula>80</formula>
      <formula>120</formula>
    </cfRule>
  </conditionalFormatting>
  <conditionalFormatting sqref="AK114 AR114:AU114 AW114 AY114:AZ114">
    <cfRule type="cellIs" dxfId="1263" priority="351" operator="greaterThan">
      <formula>20</formula>
    </cfRule>
  </conditionalFormatting>
  <conditionalFormatting sqref="AQ46">
    <cfRule type="cellIs" dxfId="1262" priority="280" operator="between">
      <formula>80</formula>
      <formula>120</formula>
    </cfRule>
  </conditionalFormatting>
  <conditionalFormatting sqref="BA53:BA55">
    <cfRule type="cellIs" dxfId="1261" priority="349" operator="between">
      <formula>80</formula>
      <formula>120</formula>
    </cfRule>
  </conditionalFormatting>
  <conditionalFormatting sqref="AK52">
    <cfRule type="cellIs" dxfId="1260" priority="348" operator="greaterThan">
      <formula>20</formula>
    </cfRule>
  </conditionalFormatting>
  <conditionalFormatting sqref="AL52:AM52">
    <cfRule type="cellIs" dxfId="1259" priority="347" operator="between">
      <formula>80</formula>
      <formula>120</formula>
    </cfRule>
  </conditionalFormatting>
  <conditionalFormatting sqref="AK55">
    <cfRule type="cellIs" dxfId="1258" priority="346" operator="greaterThan">
      <formula>20</formula>
    </cfRule>
  </conditionalFormatting>
  <conditionalFormatting sqref="AL55:AM55">
    <cfRule type="cellIs" dxfId="1257" priority="345" operator="between">
      <formula>80</formula>
      <formula>120</formula>
    </cfRule>
  </conditionalFormatting>
  <conditionalFormatting sqref="AW49">
    <cfRule type="cellIs" dxfId="1256" priority="344" operator="greaterThan">
      <formula>20</formula>
    </cfRule>
  </conditionalFormatting>
  <conditionalFormatting sqref="AK61 AU61 AZ61 AW58:AW59 AR58:AR59 AK58:AK59 AR61:AR63 AW61:AW63 AU58:AU59 AZ58:AZ59 AT62:AU63 AY62:AZ63 AJ62:AK63 AJ65:AK68 AY65:AZ68 AT65:AU68 AW65:AW68 AR65:AR68 AR76 AW76:AW77 AT76:AU76 AY76:AZ76 AJ76:AK76 AR70:AR71 AW70:AW71 AT70:AU71 AY70:AZ71 AJ70:AK71 AJ73:AK74 AY73:AZ74 AT73:AU74 AW73:AW74 AR73:AR74">
    <cfRule type="cellIs" dxfId="1255" priority="343" operator="greaterThan">
      <formula>20</formula>
    </cfRule>
  </conditionalFormatting>
  <conditionalFormatting sqref="AV58:AV59 BA58:BA59 AL58:AM59 AL62:AM63 AV62:AV63 BA65:BA68 AV65:AV68 AL65:AM68 AL76:AM76 AV76 BA76 AL70:AM71 AV70:AV71 BA70:BA71 BA73:BA74 AV73:AV74 AL73:AM74">
    <cfRule type="cellIs" dxfId="1254" priority="342" operator="between">
      <formula>80</formula>
      <formula>120</formula>
    </cfRule>
  </conditionalFormatting>
  <conditionalFormatting sqref="AW56:AW58 AR56:AR58 AJ56:AK58 AT56:AU58 AY56:AZ58">
    <cfRule type="cellIs" dxfId="1253" priority="341" operator="greaterThan">
      <formula>20</formula>
    </cfRule>
  </conditionalFormatting>
  <conditionalFormatting sqref="AV56:AV58 BA56:BA58 AL56:AM58">
    <cfRule type="cellIs" dxfId="1252" priority="340" operator="between">
      <formula>80</formula>
      <formula>120</formula>
    </cfRule>
  </conditionalFormatting>
  <conditionalFormatting sqref="AJ53:AK55 AR53:AR55 AW53:AW55 AT53:AU55 AY53:AZ55">
    <cfRule type="cellIs" dxfId="1251" priority="337" operator="greaterThan">
      <formula>20</formula>
    </cfRule>
  </conditionalFormatting>
  <conditionalFormatting sqref="AJ61 AJ58 AJ55 AJ52 AJ49 AJ46 AJ43 AJ40 AJ37 AJ34 AJ31">
    <cfRule type="cellIs" dxfId="1250" priority="270" operator="greaterThan">
      <formula>20</formula>
    </cfRule>
  </conditionalFormatting>
  <conditionalFormatting sqref="AJ76 AJ73 AJ70">
    <cfRule type="cellIs" dxfId="1249" priority="269" operator="greaterThan">
      <formula>20</formula>
    </cfRule>
  </conditionalFormatting>
  <conditionalFormatting sqref="AU46">
    <cfRule type="cellIs" dxfId="1248" priority="335" operator="greaterThan">
      <formula>20</formula>
    </cfRule>
  </conditionalFormatting>
  <conditionalFormatting sqref="AZ46">
    <cfRule type="cellIs" dxfId="1247" priority="334" operator="greaterThan">
      <formula>20</formula>
    </cfRule>
  </conditionalFormatting>
  <conditionalFormatting sqref="AL46:AM46">
    <cfRule type="cellIs" dxfId="1246" priority="333" operator="between">
      <formula>80</formula>
      <formula>120</formula>
    </cfRule>
  </conditionalFormatting>
  <conditionalFormatting sqref="AV46">
    <cfRule type="cellIs" dxfId="1245" priority="332" operator="between">
      <formula>80</formula>
      <formula>120</formula>
    </cfRule>
  </conditionalFormatting>
  <conditionalFormatting sqref="AV46">
    <cfRule type="cellIs" dxfId="1244" priority="331" operator="between">
      <formula>80</formula>
      <formula>120</formula>
    </cfRule>
  </conditionalFormatting>
  <conditionalFormatting sqref="BA46">
    <cfRule type="cellIs" dxfId="1243" priority="330" operator="between">
      <formula>80</formula>
      <formula>120</formula>
    </cfRule>
  </conditionalFormatting>
  <conditionalFormatting sqref="BA46">
    <cfRule type="cellIs" dxfId="1242" priority="329" operator="between">
      <formula>80</formula>
      <formula>120</formula>
    </cfRule>
  </conditionalFormatting>
  <conditionalFormatting sqref="AU49">
    <cfRule type="cellIs" dxfId="1241" priority="328" operator="greaterThan">
      <formula>20</formula>
    </cfRule>
  </conditionalFormatting>
  <conditionalFormatting sqref="AZ49">
    <cfRule type="cellIs" dxfId="1240" priority="327" operator="greaterThan">
      <formula>20</formula>
    </cfRule>
  </conditionalFormatting>
  <conditionalFormatting sqref="AJ114">
    <cfRule type="cellIs" dxfId="1239" priority="325" operator="greaterThan">
      <formula>20</formula>
    </cfRule>
  </conditionalFormatting>
  <conditionalFormatting sqref="AK76 AR76:AR77 AJ77:AK77">
    <cfRule type="cellIs" dxfId="1238" priority="324" operator="greaterThan">
      <formula>20</formula>
    </cfRule>
  </conditionalFormatting>
  <conditionalFormatting sqref="AL76:AM77">
    <cfRule type="cellIs" dxfId="1237" priority="323" operator="between">
      <formula>80</formula>
      <formula>120</formula>
    </cfRule>
  </conditionalFormatting>
  <conditionalFormatting sqref="AY76 AY73 AY70 AY61 AY58 AY55 AY52 AY49 AY46 AY43 AY40 AY37 AY34 AY31">
    <cfRule type="cellIs" dxfId="1236" priority="265" operator="greaterThan">
      <formula>20</formula>
    </cfRule>
  </conditionalFormatting>
  <conditionalFormatting sqref="AL20:AM24 AV20:AV24">
    <cfRule type="cellIs" dxfId="1235" priority="263" operator="between">
      <formula>80</formula>
      <formula>120</formula>
    </cfRule>
  </conditionalFormatting>
  <conditionalFormatting sqref="AJ29">
    <cfRule type="cellIs" dxfId="1234" priority="260" operator="greaterThan">
      <formula>20</formula>
    </cfRule>
  </conditionalFormatting>
  <conditionalFormatting sqref="AV61">
    <cfRule type="cellIs" dxfId="1233" priority="322" operator="between">
      <formula>80</formula>
      <formula>120</formula>
    </cfRule>
  </conditionalFormatting>
  <conditionalFormatting sqref="AV61">
    <cfRule type="cellIs" dxfId="1232" priority="321" operator="between">
      <formula>80</formula>
      <formula>120</formula>
    </cfRule>
  </conditionalFormatting>
  <conditionalFormatting sqref="AT67">
    <cfRule type="cellIs" dxfId="1231" priority="320" operator="greaterThan">
      <formula>20</formula>
    </cfRule>
  </conditionalFormatting>
  <conditionalFormatting sqref="AT67">
    <cfRule type="cellIs" dxfId="1230" priority="319" operator="greaterThan">
      <formula>20</formula>
    </cfRule>
  </conditionalFormatting>
  <conditionalFormatting sqref="AY67">
    <cfRule type="cellIs" dxfId="1229" priority="316" operator="greaterThan">
      <formula>20</formula>
    </cfRule>
  </conditionalFormatting>
  <conditionalFormatting sqref="AY67">
    <cfRule type="cellIs" dxfId="1228" priority="315" operator="greaterThan">
      <formula>20</formula>
    </cfRule>
  </conditionalFormatting>
  <conditionalFormatting sqref="BA62:BA63">
    <cfRule type="cellIs" dxfId="1227" priority="314" operator="between">
      <formula>80</formula>
      <formula>120</formula>
    </cfRule>
  </conditionalFormatting>
  <conditionalFormatting sqref="BA62:BA63">
    <cfRule type="cellIs" dxfId="1226" priority="313" operator="between">
      <formula>80</formula>
      <formula>120</formula>
    </cfRule>
  </conditionalFormatting>
  <conditionalFormatting sqref="BA61">
    <cfRule type="cellIs" dxfId="1225" priority="312" operator="between">
      <formula>80</formula>
      <formula>120</formula>
    </cfRule>
  </conditionalFormatting>
  <conditionalFormatting sqref="BA61">
    <cfRule type="cellIs" dxfId="1224" priority="311" operator="between">
      <formula>80</formula>
      <formula>120</formula>
    </cfRule>
  </conditionalFormatting>
  <conditionalFormatting sqref="AZ76 AY77:AZ77">
    <cfRule type="cellIs" dxfId="1223" priority="310" operator="greaterThan">
      <formula>20</formula>
    </cfRule>
  </conditionalFormatting>
  <conditionalFormatting sqref="BA76:BA77">
    <cfRule type="cellIs" dxfId="1222" priority="309" operator="between">
      <formula>80</formula>
      <formula>120</formula>
    </cfRule>
  </conditionalFormatting>
  <conditionalFormatting sqref="AP31 AO50:AP52 AP55:AP56 AN114:AP114 AO32:AP40 AP41 AP43:AP44 AP53">
    <cfRule type="cellIs" dxfId="1221" priority="308" operator="greaterThan">
      <formula>20</formula>
    </cfRule>
  </conditionalFormatting>
  <conditionalFormatting sqref="AQ55:AQ56 AQ114 AQ50:AQ53">
    <cfRule type="cellIs" dxfId="1220" priority="307" operator="between">
      <formula>80</formula>
      <formula>120</formula>
    </cfRule>
  </conditionalFormatting>
  <conditionalFormatting sqref="AN114:AP114">
    <cfRule type="cellIs" dxfId="1219" priority="306" operator="greaterThan">
      <formula>20</formula>
    </cfRule>
  </conditionalFormatting>
  <conditionalFormatting sqref="AQ114">
    <cfRule type="cellIs" dxfId="1218" priority="305" operator="between">
      <formula>80</formula>
      <formula>120</formula>
    </cfRule>
  </conditionalFormatting>
  <conditionalFormatting sqref="AN114:AP114">
    <cfRule type="cellIs" dxfId="1217" priority="304" operator="greaterThan">
      <formula>20</formula>
    </cfRule>
  </conditionalFormatting>
  <conditionalFormatting sqref="AQ114">
    <cfRule type="cellIs" dxfId="1216" priority="303" operator="between">
      <formula>80</formula>
      <formula>120</formula>
    </cfRule>
  </conditionalFormatting>
  <conditionalFormatting sqref="AO59:AP61">
    <cfRule type="cellIs" dxfId="1215" priority="286" operator="greaterThan">
      <formula>20</formula>
    </cfRule>
  </conditionalFormatting>
  <conditionalFormatting sqref="AQ59:AQ61">
    <cfRule type="cellIs" dxfId="1214" priority="285" operator="between">
      <formula>80</formula>
      <formula>120</formula>
    </cfRule>
  </conditionalFormatting>
  <conditionalFormatting sqref="AN114:AP114">
    <cfRule type="cellIs" dxfId="1213" priority="300" operator="greaterThan">
      <formula>20</formula>
    </cfRule>
  </conditionalFormatting>
  <conditionalFormatting sqref="AQ114">
    <cfRule type="cellIs" dxfId="1212" priority="299" operator="between">
      <formula>80</formula>
      <formula>120</formula>
    </cfRule>
  </conditionalFormatting>
  <conditionalFormatting sqref="AZ47">
    <cfRule type="cellIs" dxfId="1211" priority="246" operator="greaterThan">
      <formula>20</formula>
    </cfRule>
  </conditionalFormatting>
  <conditionalFormatting sqref="AN114:AP114">
    <cfRule type="cellIs" dxfId="1210" priority="298" operator="greaterThan">
      <formula>20</formula>
    </cfRule>
  </conditionalFormatting>
  <conditionalFormatting sqref="AQ114">
    <cfRule type="cellIs" dxfId="1209" priority="297" operator="between">
      <formula>80</formula>
      <formula>120</formula>
    </cfRule>
  </conditionalFormatting>
  <conditionalFormatting sqref="AK65">
    <cfRule type="cellIs" dxfId="1208" priority="237" operator="greaterThan">
      <formula>20</formula>
    </cfRule>
  </conditionalFormatting>
  <conditionalFormatting sqref="AQ61">
    <cfRule type="cellIs" dxfId="1207" priority="273" operator="between">
      <formula>80</formula>
      <formula>120</formula>
    </cfRule>
  </conditionalFormatting>
  <conditionalFormatting sqref="AT68">
    <cfRule type="cellIs" dxfId="1206" priority="233" operator="greaterThan">
      <formula>20</formula>
    </cfRule>
  </conditionalFormatting>
  <conditionalFormatting sqref="AN114:AP114">
    <cfRule type="cellIs" dxfId="1205" priority="292" operator="greaterThan">
      <formula>20</formula>
    </cfRule>
  </conditionalFormatting>
  <conditionalFormatting sqref="AQ114">
    <cfRule type="cellIs" dxfId="1204" priority="291" operator="between">
      <formula>80</formula>
      <formula>120</formula>
    </cfRule>
  </conditionalFormatting>
  <conditionalFormatting sqref="AO20:AP24">
    <cfRule type="cellIs" dxfId="1203" priority="262" operator="greaterThan">
      <formula>20</formula>
    </cfRule>
  </conditionalFormatting>
  <conditionalFormatting sqref="AQ20:AQ24">
    <cfRule type="cellIs" dxfId="1202" priority="261" operator="between">
      <formula>80</formula>
      <formula>120</formula>
    </cfRule>
  </conditionalFormatting>
  <conditionalFormatting sqref="AO62:AO63 AP58:AP59 AO65:AP68 AO76:AP76 AO70:AP71 AO73:AP74">
    <cfRule type="cellIs" dxfId="1201" priority="290" operator="greaterThan">
      <formula>20</formula>
    </cfRule>
  </conditionalFormatting>
  <conditionalFormatting sqref="AQ58:AQ59 AQ65:AQ68 AQ76 AQ70:AQ71 AQ73:AQ74">
    <cfRule type="cellIs" dxfId="1200" priority="289" operator="between">
      <formula>80</formula>
      <formula>120</formula>
    </cfRule>
  </conditionalFormatting>
  <conditionalFormatting sqref="AO56:AP58">
    <cfRule type="cellIs" dxfId="1199" priority="288" operator="greaterThan">
      <formula>20</formula>
    </cfRule>
  </conditionalFormatting>
  <conditionalFormatting sqref="AQ56:AQ58">
    <cfRule type="cellIs" dxfId="1198" priority="287" operator="between">
      <formula>80</formula>
      <formula>120</formula>
    </cfRule>
  </conditionalFormatting>
  <conditionalFormatting sqref="AO53:AP55">
    <cfRule type="cellIs" dxfId="1197" priority="284" operator="greaterThan">
      <formula>20</formula>
    </cfRule>
  </conditionalFormatting>
  <conditionalFormatting sqref="AQ53:AQ55">
    <cfRule type="cellIs" dxfId="1196" priority="283" operator="between">
      <formula>80</formula>
      <formula>120</formula>
    </cfRule>
  </conditionalFormatting>
  <conditionalFormatting sqref="AP46">
    <cfRule type="cellIs" dxfId="1195" priority="282" operator="greaterThan">
      <formula>20</formula>
    </cfRule>
  </conditionalFormatting>
  <conditionalFormatting sqref="AQ46">
    <cfRule type="cellIs" dxfId="1194" priority="281" operator="between">
      <formula>80</formula>
      <formula>120</formula>
    </cfRule>
  </conditionalFormatting>
  <conditionalFormatting sqref="AP49">
    <cfRule type="cellIs" dxfId="1193" priority="279" operator="greaterThan">
      <formula>20</formula>
    </cfRule>
  </conditionalFormatting>
  <conditionalFormatting sqref="AP76 AO77:AP77">
    <cfRule type="cellIs" dxfId="1192" priority="278" operator="greaterThan">
      <formula>20</formula>
    </cfRule>
  </conditionalFormatting>
  <conditionalFormatting sqref="AQ76:AQ77">
    <cfRule type="cellIs" dxfId="1191" priority="277" operator="between">
      <formula>80</formula>
      <formula>120</formula>
    </cfRule>
  </conditionalFormatting>
  <conditionalFormatting sqref="AO67">
    <cfRule type="cellIs" dxfId="1190" priority="276" operator="greaterThan">
      <formula>20</formula>
    </cfRule>
  </conditionalFormatting>
  <conditionalFormatting sqref="AP61:AP63">
    <cfRule type="cellIs" dxfId="1189" priority="275" operator="greaterThan">
      <formula>20</formula>
    </cfRule>
  </conditionalFormatting>
  <conditionalFormatting sqref="AQ62:AQ63 AQ65">
    <cfRule type="cellIs" dxfId="1188" priority="274" operator="between">
      <formula>80</formula>
      <formula>120</formula>
    </cfRule>
  </conditionalFormatting>
  <conditionalFormatting sqref="AQ61">
    <cfRule type="cellIs" dxfId="1187" priority="272" operator="between">
      <formula>80</formula>
      <formula>120</formula>
    </cfRule>
  </conditionalFormatting>
  <conditionalFormatting sqref="AI20:AI27 AN20:AN27 AS20:AS27 AX20:AX27">
    <cfRule type="cellIs" dxfId="1186" priority="271" operator="lessThan">
      <formula>20</formula>
    </cfRule>
  </conditionalFormatting>
  <conditionalFormatting sqref="AO61 AO58 AO55 AO52 AO49 AO46 AO43 AO40 AO37 AO34 AO31">
    <cfRule type="cellIs" dxfId="1185" priority="268" operator="greaterThan">
      <formula>20</formula>
    </cfRule>
  </conditionalFormatting>
  <conditionalFormatting sqref="AO76 AO73 AO70">
    <cfRule type="cellIs" dxfId="1184" priority="267" operator="greaterThan">
      <formula>20</formula>
    </cfRule>
  </conditionalFormatting>
  <conditionalFormatting sqref="AT76 AT73 AT70 AT61 AT58 AT55 AT52 AT49 AT46 AT43 AT40 AT37 AT34 AT31">
    <cfRule type="cellIs" dxfId="1183" priority="266" operator="greaterThan">
      <formula>20</formula>
    </cfRule>
  </conditionalFormatting>
  <conditionalFormatting sqref="AQ47">
    <cfRule type="cellIs" dxfId="1182" priority="225" operator="between">
      <formula>80</formula>
      <formula>120</formula>
    </cfRule>
  </conditionalFormatting>
  <conditionalFormatting sqref="AR20:AR24 AJ20:AK24 AT20:AU24">
    <cfRule type="cellIs" dxfId="1181" priority="264" operator="greaterThan">
      <formula>20</formula>
    </cfRule>
  </conditionalFormatting>
  <conditionalFormatting sqref="AO29">
    <cfRule type="cellIs" dxfId="1180" priority="259" operator="greaterThan">
      <formula>20</formula>
    </cfRule>
  </conditionalFormatting>
  <conditionalFormatting sqref="AT29">
    <cfRule type="cellIs" dxfId="1179" priority="258" operator="greaterThan">
      <formula>20</formula>
    </cfRule>
  </conditionalFormatting>
  <conditionalFormatting sqref="AY29">
    <cfRule type="cellIs" dxfId="1178" priority="257" operator="greaterThan">
      <formula>20</formula>
    </cfRule>
  </conditionalFormatting>
  <conditionalFormatting sqref="AR31 AW31 AJ31:AK31 AT31:AU31 AY31:AZ31">
    <cfRule type="cellIs" dxfId="1177" priority="256" operator="greaterThan">
      <formula>20</formula>
    </cfRule>
  </conditionalFormatting>
  <conditionalFormatting sqref="AL31:AM31 BA31 AV31">
    <cfRule type="cellIs" dxfId="1176" priority="255" operator="between">
      <formula>80</formula>
      <formula>120</formula>
    </cfRule>
  </conditionalFormatting>
  <conditionalFormatting sqref="AO31:AP31">
    <cfRule type="cellIs" dxfId="1175" priority="254" operator="greaterThan">
      <formula>20</formula>
    </cfRule>
  </conditionalFormatting>
  <conditionalFormatting sqref="AQ31">
    <cfRule type="cellIs" dxfId="1174" priority="253" operator="between">
      <formula>80</formula>
      <formula>120</formula>
    </cfRule>
  </conditionalFormatting>
  <conditionalFormatting sqref="AO65 AO62 AO59 AO56 AO53 AO50 AO47 AO44 AO41 AO38 AO35 AO32">
    <cfRule type="cellIs" dxfId="1173" priority="215" operator="greaterThan">
      <formula>20</formula>
    </cfRule>
  </conditionalFormatting>
  <conditionalFormatting sqref="BA47">
    <cfRule type="cellIs" dxfId="1172" priority="241" operator="between">
      <formula>80</formula>
      <formula>120</formula>
    </cfRule>
  </conditionalFormatting>
  <conditionalFormatting sqref="BA100:BA102">
    <cfRule type="cellIs" dxfId="1171" priority="207" operator="between">
      <formula>80</formula>
      <formula>120</formula>
    </cfRule>
  </conditionalFormatting>
  <conditionalFormatting sqref="AK99">
    <cfRule type="cellIs" dxfId="1170" priority="206" operator="greaterThan">
      <formula>20</formula>
    </cfRule>
  </conditionalFormatting>
  <conditionalFormatting sqref="AL99:AM99">
    <cfRule type="cellIs" dxfId="1169" priority="205" operator="between">
      <formula>80</formula>
      <formula>120</formula>
    </cfRule>
  </conditionalFormatting>
  <conditionalFormatting sqref="AK102">
    <cfRule type="cellIs" dxfId="1168" priority="204" operator="greaterThan">
      <formula>20</formula>
    </cfRule>
  </conditionalFormatting>
  <conditionalFormatting sqref="AL102:AM102">
    <cfRule type="cellIs" dxfId="1167" priority="203" operator="between">
      <formula>80</formula>
      <formula>120</formula>
    </cfRule>
  </conditionalFormatting>
  <conditionalFormatting sqref="AV62">
    <cfRule type="cellIs" dxfId="1166" priority="234" operator="between">
      <formula>80</formula>
      <formula>120</formula>
    </cfRule>
  </conditionalFormatting>
  <conditionalFormatting sqref="AZ93">
    <cfRule type="cellIs" dxfId="1165" priority="192" operator="greaterThan">
      <formula>20</formula>
    </cfRule>
  </conditionalFormatting>
  <conditionalFormatting sqref="AV93">
    <cfRule type="cellIs" dxfId="1164" priority="189" operator="between">
      <formula>80</formula>
      <formula>120</formula>
    </cfRule>
  </conditionalFormatting>
  <conditionalFormatting sqref="BA93">
    <cfRule type="cellIs" dxfId="1163" priority="187" operator="between">
      <formula>80</formula>
      <formula>120</formula>
    </cfRule>
  </conditionalFormatting>
  <conditionalFormatting sqref="AY68">
    <cfRule type="cellIs" dxfId="1162" priority="230" operator="greaterThan">
      <formula>20</formula>
    </cfRule>
  </conditionalFormatting>
  <conditionalFormatting sqref="BA62">
    <cfRule type="cellIs" dxfId="1161" priority="227" operator="between">
      <formula>80</formula>
      <formula>120</formula>
    </cfRule>
  </conditionalFormatting>
  <conditionalFormatting sqref="BA108">
    <cfRule type="cellIs" dxfId="1160" priority="178" operator="between">
      <formula>80</formula>
      <formula>120</formula>
    </cfRule>
  </conditionalFormatting>
  <conditionalFormatting sqref="AO109:AO110 AP105:AP106 AO112:AP113">
    <cfRule type="cellIs" dxfId="1159" priority="175" operator="greaterThan">
      <formula>20</formula>
    </cfRule>
  </conditionalFormatting>
  <conditionalFormatting sqref="AQ105:AQ106 AQ112:AQ113">
    <cfRule type="cellIs" dxfId="1158" priority="174" operator="between">
      <formula>80</formula>
      <formula>120</formula>
    </cfRule>
  </conditionalFormatting>
  <conditionalFormatting sqref="AQ108">
    <cfRule type="cellIs" dxfId="1157" priority="161" operator="between">
      <formula>80</formula>
      <formula>120</formula>
    </cfRule>
  </conditionalFormatting>
  <conditionalFormatting sqref="AP96">
    <cfRule type="cellIs" dxfId="1156" priority="164" operator="greaterThan">
      <formula>20</formula>
    </cfRule>
  </conditionalFormatting>
  <conditionalFormatting sqref="AK53">
    <cfRule type="cellIs" dxfId="1155" priority="252" operator="greaterThan">
      <formula>20</formula>
    </cfRule>
  </conditionalFormatting>
  <conditionalFormatting sqref="AL53:AM53">
    <cfRule type="cellIs" dxfId="1154" priority="251" operator="between">
      <formula>80</formula>
      <formula>120</formula>
    </cfRule>
  </conditionalFormatting>
  <conditionalFormatting sqref="AK56">
    <cfRule type="cellIs" dxfId="1153" priority="250" operator="greaterThan">
      <formula>20</formula>
    </cfRule>
  </conditionalFormatting>
  <conditionalFormatting sqref="AL56:AM56">
    <cfRule type="cellIs" dxfId="1152" priority="249" operator="between">
      <formula>80</formula>
      <formula>120</formula>
    </cfRule>
  </conditionalFormatting>
  <conditionalFormatting sqref="AW50">
    <cfRule type="cellIs" dxfId="1151" priority="248" operator="greaterThan">
      <formula>20</formula>
    </cfRule>
  </conditionalFormatting>
  <conditionalFormatting sqref="AU94">
    <cfRule type="cellIs" dxfId="1150" priority="146" operator="greaterThan">
      <formula>20</formula>
    </cfRule>
  </conditionalFormatting>
  <conditionalFormatting sqref="AW97">
    <cfRule type="cellIs" dxfId="1149" priority="147" operator="greaterThan">
      <formula>20</formula>
    </cfRule>
  </conditionalFormatting>
  <conditionalFormatting sqref="AZ94">
    <cfRule type="cellIs" dxfId="1148" priority="145" operator="greaterThan">
      <formula>20</formula>
    </cfRule>
  </conditionalFormatting>
  <conditionalFormatting sqref="AU47">
    <cfRule type="cellIs" dxfId="1147" priority="247" operator="greaterThan">
      <formula>20</formula>
    </cfRule>
  </conditionalFormatting>
  <conditionalFormatting sqref="AL47:AM47">
    <cfRule type="cellIs" dxfId="1146" priority="245" operator="between">
      <formula>80</formula>
      <formula>120</formula>
    </cfRule>
  </conditionalFormatting>
  <conditionalFormatting sqref="AV47">
    <cfRule type="cellIs" dxfId="1145" priority="244" operator="between">
      <formula>80</formula>
      <formula>120</formula>
    </cfRule>
  </conditionalFormatting>
  <conditionalFormatting sqref="AV47">
    <cfRule type="cellIs" dxfId="1144" priority="243" operator="between">
      <formula>80</formula>
      <formula>120</formula>
    </cfRule>
  </conditionalFormatting>
  <conditionalFormatting sqref="BA47">
    <cfRule type="cellIs" dxfId="1143" priority="242" operator="between">
      <formula>80</formula>
      <formula>120</formula>
    </cfRule>
  </conditionalFormatting>
  <conditionalFormatting sqref="AU50">
    <cfRule type="cellIs" dxfId="1142" priority="240" operator="greaterThan">
      <formula>20</formula>
    </cfRule>
  </conditionalFormatting>
  <conditionalFormatting sqref="AZ50">
    <cfRule type="cellIs" dxfId="1141" priority="239" operator="greaterThan">
      <formula>20</formula>
    </cfRule>
  </conditionalFormatting>
  <conditionalFormatting sqref="AL62:AM62">
    <cfRule type="cellIs" dxfId="1140" priority="238" operator="between">
      <formula>80</formula>
      <formula>120</formula>
    </cfRule>
  </conditionalFormatting>
  <conditionalFormatting sqref="BA109">
    <cfRule type="cellIs" dxfId="1139" priority="130" operator="between">
      <formula>80</formula>
      <formula>120</formula>
    </cfRule>
  </conditionalFormatting>
  <conditionalFormatting sqref="AQ94">
    <cfRule type="cellIs" dxfId="1138" priority="128" operator="between">
      <formula>80</formula>
      <formula>120</formula>
    </cfRule>
  </conditionalFormatting>
  <conditionalFormatting sqref="AU65">
    <cfRule type="cellIs" dxfId="1137" priority="236" operator="greaterThan">
      <formula>20</formula>
    </cfRule>
  </conditionalFormatting>
  <conditionalFormatting sqref="AV62">
    <cfRule type="cellIs" dxfId="1136" priority="235" operator="between">
      <formula>80</formula>
      <formula>120</formula>
    </cfRule>
  </conditionalFormatting>
  <conditionalFormatting sqref="AT68">
    <cfRule type="cellIs" dxfId="1135" priority="232" operator="greaterThan">
      <formula>20</formula>
    </cfRule>
  </conditionalFormatting>
  <conditionalFormatting sqref="AO112 AO109 AO106 AO103 AO100 AO97 AO94 AO91 AO88 AO85 AO82 AO79">
    <cfRule type="cellIs" dxfId="1134" priority="120" operator="greaterThan">
      <formula>20</formula>
    </cfRule>
  </conditionalFormatting>
  <conditionalFormatting sqref="AY68">
    <cfRule type="cellIs" dxfId="1133" priority="231" operator="greaterThan">
      <formula>20</formula>
    </cfRule>
  </conditionalFormatting>
  <conditionalFormatting sqref="AZ65">
    <cfRule type="cellIs" dxfId="1132" priority="229" operator="greaterThan">
      <formula>20</formula>
    </cfRule>
  </conditionalFormatting>
  <conditionalFormatting sqref="BA62">
    <cfRule type="cellIs" dxfId="1131" priority="228" operator="between">
      <formula>80</formula>
      <formula>120</formula>
    </cfRule>
  </conditionalFormatting>
  <conditionalFormatting sqref="AV69 BA69 AL69:AM69">
    <cfRule type="cellIs" dxfId="1130" priority="114" operator="between">
      <formula>80</formula>
      <formula>120</formula>
    </cfRule>
  </conditionalFormatting>
  <conditionalFormatting sqref="AP69">
    <cfRule type="cellIs" dxfId="1129" priority="113" operator="greaterThan">
      <formula>20</formula>
    </cfRule>
  </conditionalFormatting>
  <conditionalFormatting sqref="AK69">
    <cfRule type="cellIs" dxfId="1128" priority="109" operator="greaterThan">
      <formula>20</formula>
    </cfRule>
  </conditionalFormatting>
  <conditionalFormatting sqref="AL69:AM69">
    <cfRule type="cellIs" dxfId="1127" priority="108" operator="between">
      <formula>80</formula>
      <formula>120</formula>
    </cfRule>
  </conditionalFormatting>
  <conditionalFormatting sqref="AJ69">
    <cfRule type="cellIs" dxfId="1126" priority="107" operator="greaterThan">
      <formula>20</formula>
    </cfRule>
  </conditionalFormatting>
  <conditionalFormatting sqref="AP50">
    <cfRule type="cellIs" dxfId="1125" priority="223" operator="greaterThan">
      <formula>20</formula>
    </cfRule>
  </conditionalFormatting>
  <conditionalFormatting sqref="AW72 AR72 AJ72:AK72 AT72:AU72 AY72:AZ72">
    <cfRule type="cellIs" dxfId="1124" priority="101" operator="greaterThan">
      <formula>20</formula>
    </cfRule>
  </conditionalFormatting>
  <conditionalFormatting sqref="AV72 BA72 AL72:AM72">
    <cfRule type="cellIs" dxfId="1123" priority="100" operator="between">
      <formula>80</formula>
      <formula>120</formula>
    </cfRule>
  </conditionalFormatting>
  <conditionalFormatting sqref="AP72">
    <cfRule type="cellIs" dxfId="1122" priority="99" operator="greaterThan">
      <formula>20</formula>
    </cfRule>
  </conditionalFormatting>
  <conditionalFormatting sqref="AQ72">
    <cfRule type="cellIs" dxfId="1121" priority="98" operator="between">
      <formula>80</formula>
      <formula>120</formula>
    </cfRule>
  </conditionalFormatting>
  <conditionalFormatting sqref="AP65">
    <cfRule type="cellIs" dxfId="1120" priority="221" operator="greaterThan">
      <formula>20</formula>
    </cfRule>
  </conditionalFormatting>
  <conditionalFormatting sqref="AQ62">
    <cfRule type="cellIs" dxfId="1119" priority="220" operator="between">
      <formula>80</formula>
      <formula>120</formula>
    </cfRule>
  </conditionalFormatting>
  <conditionalFormatting sqref="AK72">
    <cfRule type="cellIs" dxfId="1118" priority="95" operator="greaterThan">
      <formula>20</formula>
    </cfRule>
  </conditionalFormatting>
  <conditionalFormatting sqref="AL72:AM72">
    <cfRule type="cellIs" dxfId="1117" priority="94" operator="between">
      <formula>80</formula>
      <formula>120</formula>
    </cfRule>
  </conditionalFormatting>
  <conditionalFormatting sqref="AJ72">
    <cfRule type="cellIs" dxfId="1116" priority="93" operator="greaterThan">
      <formula>20</formula>
    </cfRule>
  </conditionalFormatting>
  <conditionalFormatting sqref="AK75">
    <cfRule type="cellIs" dxfId="1115" priority="81" operator="greaterThan">
      <formula>20</formula>
    </cfRule>
  </conditionalFormatting>
  <conditionalFormatting sqref="AL75:AM75">
    <cfRule type="cellIs" dxfId="1114" priority="80" operator="between">
      <formula>80</formula>
      <formula>120</formula>
    </cfRule>
  </conditionalFormatting>
  <conditionalFormatting sqref="AW75 AR75 AU75 AZ75">
    <cfRule type="cellIs" dxfId="1113" priority="89" operator="greaterThan">
      <formula>20</formula>
    </cfRule>
  </conditionalFormatting>
  <conditionalFormatting sqref="AV75 BA75">
    <cfRule type="cellIs" dxfId="1112" priority="88" operator="between">
      <formula>80</formula>
      <formula>120</formula>
    </cfRule>
  </conditionalFormatting>
  <conditionalFormatting sqref="AW75 AR75 AJ75:AK75 AT75:AU75 AY75:AZ75">
    <cfRule type="cellIs" dxfId="1111" priority="87" operator="greaterThan">
      <formula>20</formula>
    </cfRule>
  </conditionalFormatting>
  <conditionalFormatting sqref="AV75 BA75 AL75:AM75">
    <cfRule type="cellIs" dxfId="1110" priority="86" operator="between">
      <formula>80</formula>
      <formula>120</formula>
    </cfRule>
  </conditionalFormatting>
  <conditionalFormatting sqref="AP75">
    <cfRule type="cellIs" dxfId="1109" priority="85" operator="greaterThan">
      <formula>20</formula>
    </cfRule>
  </conditionalFormatting>
  <conditionalFormatting sqref="AQ75">
    <cfRule type="cellIs" dxfId="1108" priority="84" operator="between">
      <formula>80</formula>
      <formula>120</formula>
    </cfRule>
  </conditionalFormatting>
  <conditionalFormatting sqref="AJ75">
    <cfRule type="cellIs" dxfId="1107" priority="79" operator="greaterThan">
      <formula>20</formula>
    </cfRule>
  </conditionalFormatting>
  <conditionalFormatting sqref="AY77 AY74 AY71 AY65 AY62 AY59 AY56 AY53 AY50 AY47 AY44 AY41 AY38 AY35 AY32">
    <cfRule type="cellIs" dxfId="1106" priority="212" operator="greaterThan">
      <formula>20</formula>
    </cfRule>
  </conditionalFormatting>
  <conditionalFormatting sqref="AJ115:AK115 AY115:AZ115 AT115:AU115 AW115 AR115 AR123 AW123 AT123:AU123 AY123:AZ123 AJ123:AK123 AR117:AR118 AW117:AW118 AT117:AU118 AY117:AZ118 AJ117:AK118 AJ120:AK121 AY120:AZ121 AT120:AU121 AW120:AW121 AR120:AR121">
    <cfRule type="cellIs" dxfId="1105" priority="71" operator="greaterThan">
      <formula>20</formula>
    </cfRule>
  </conditionalFormatting>
  <conditionalFormatting sqref="BA115 AV115 AL115:AM115 AL123:AM123 AV123 BA123 AL117:AM118 AV117:AV118 BA117:BA118 BA120:BA121 AV120:AV121 AL120:AM121">
    <cfRule type="cellIs" dxfId="1104" priority="70" operator="between">
      <formula>80</formula>
      <formula>120</formula>
    </cfRule>
  </conditionalFormatting>
  <conditionalFormatting sqref="AK123 AR123">
    <cfRule type="cellIs" dxfId="1103" priority="69" operator="greaterThan">
      <formula>20</formula>
    </cfRule>
  </conditionalFormatting>
  <conditionalFormatting sqref="AL123:AM123">
    <cfRule type="cellIs" dxfId="1102" priority="68" operator="between">
      <formula>80</formula>
      <formula>120</formula>
    </cfRule>
  </conditionalFormatting>
  <conditionalFormatting sqref="AO123 AO120 AO117">
    <cfRule type="cellIs" dxfId="1101" priority="58" operator="greaterThan">
      <formula>20</formula>
    </cfRule>
  </conditionalFormatting>
  <conditionalFormatting sqref="AL106:AM108 BA106:BA108 AV106:AV108">
    <cfRule type="cellIs" dxfId="1100" priority="196" operator="between">
      <formula>80</formula>
      <formula>120</formula>
    </cfRule>
  </conditionalFormatting>
  <conditionalFormatting sqref="AJ100:AK102 AR100:AR102 AW100:AW102 AT100:AU102 AY100:AZ102">
    <cfRule type="cellIs" dxfId="1099" priority="195" operator="greaterThan">
      <formula>20</formula>
    </cfRule>
  </conditionalFormatting>
  <conditionalFormatting sqref="AL100:AM102 AV100:AV102">
    <cfRule type="cellIs" dxfId="1098" priority="194" operator="between">
      <formula>80</formula>
      <formula>120</formula>
    </cfRule>
  </conditionalFormatting>
  <conditionalFormatting sqref="AY121 AY118">
    <cfRule type="cellIs" dxfId="1097" priority="47" operator="greaterThan">
      <formula>20</formula>
    </cfRule>
  </conditionalFormatting>
  <conditionalFormatting sqref="AY115">
    <cfRule type="cellIs" dxfId="1096" priority="53" operator="greaterThan">
      <formula>20</formula>
    </cfRule>
  </conditionalFormatting>
  <conditionalFormatting sqref="AV93">
    <cfRule type="cellIs" dxfId="1095" priority="190" operator="between">
      <formula>80</formula>
      <formula>120</formula>
    </cfRule>
  </conditionalFormatting>
  <conditionalFormatting sqref="AO121 AO118">
    <cfRule type="cellIs" dxfId="1094" priority="49" operator="greaterThan">
      <formula>20</formula>
    </cfRule>
  </conditionalFormatting>
  <conditionalFormatting sqref="AV108">
    <cfRule type="cellIs" dxfId="1093" priority="182" operator="between">
      <formula>80</formula>
      <formula>120</formula>
    </cfRule>
  </conditionalFormatting>
  <conditionalFormatting sqref="BA109:BA110">
    <cfRule type="cellIs" dxfId="1092" priority="180" operator="between">
      <formula>80</formula>
      <formula>120</formula>
    </cfRule>
  </conditionalFormatting>
  <conditionalFormatting sqref="AP47">
    <cfRule type="cellIs" dxfId="1091" priority="226" operator="greaterThan">
      <formula>20</formula>
    </cfRule>
  </conditionalFormatting>
  <conditionalFormatting sqref="AQ47">
    <cfRule type="cellIs" dxfId="1090" priority="224" operator="between">
      <formula>80</formula>
      <formula>120</formula>
    </cfRule>
  </conditionalFormatting>
  <conditionalFormatting sqref="AW119 AR119 AU119 AZ119">
    <cfRule type="cellIs" dxfId="1089" priority="32" operator="greaterThan">
      <formula>20</formula>
    </cfRule>
  </conditionalFormatting>
  <conditionalFormatting sqref="AV119 BA119">
    <cfRule type="cellIs" dxfId="1088" priority="31" operator="between">
      <formula>80</formula>
      <formula>120</formula>
    </cfRule>
  </conditionalFormatting>
  <conditionalFormatting sqref="AO68">
    <cfRule type="cellIs" dxfId="1087" priority="222" operator="greaterThan">
      <formula>20</formula>
    </cfRule>
  </conditionalFormatting>
  <conditionalFormatting sqref="AQ62">
    <cfRule type="cellIs" dxfId="1086" priority="219" operator="between">
      <formula>80</formula>
      <formula>120</formula>
    </cfRule>
  </conditionalFormatting>
  <conditionalFormatting sqref="AK65 AP65 AU65 AZ65">
    <cfRule type="cellIs" dxfId="1085" priority="218" operator="lessThan">
      <formula>20</formula>
    </cfRule>
  </conditionalFormatting>
  <conditionalFormatting sqref="AJ65 AJ62 AJ59 AJ56 AJ53 AJ50 AJ47 AJ44 AJ41 AJ38 AJ35 AJ32">
    <cfRule type="cellIs" dxfId="1084" priority="217" operator="greaterThan">
      <formula>20</formula>
    </cfRule>
  </conditionalFormatting>
  <conditionalFormatting sqref="AJ77 AJ74 AJ71">
    <cfRule type="cellIs" dxfId="1083" priority="216" operator="greaterThan">
      <formula>20</formula>
    </cfRule>
  </conditionalFormatting>
  <conditionalFormatting sqref="AY119">
    <cfRule type="cellIs" dxfId="1082" priority="19" operator="greaterThan">
      <formula>20</formula>
    </cfRule>
  </conditionalFormatting>
  <conditionalFormatting sqref="AO77 AO74 AO71">
    <cfRule type="cellIs" dxfId="1081" priority="214" operator="greaterThan">
      <formula>20</formula>
    </cfRule>
  </conditionalFormatting>
  <conditionalFormatting sqref="AQ122">
    <cfRule type="cellIs" dxfId="1080" priority="13" operator="between">
      <formula>80</formula>
      <formula>120</formula>
    </cfRule>
  </conditionalFormatting>
  <conditionalFormatting sqref="AT77 AT74 AT71 AT65 AT62 AT59 AT56 AT53 AT50 AT47 AT44 AT41 AT38 AT35 AT32">
    <cfRule type="cellIs" dxfId="1079" priority="213" operator="greaterThan">
      <formula>20</formula>
    </cfRule>
  </conditionalFormatting>
  <conditionalFormatting sqref="AK122">
    <cfRule type="cellIs" dxfId="1078" priority="10" operator="greaterThan">
      <formula>20</formula>
    </cfRule>
  </conditionalFormatting>
  <conditionalFormatting sqref="AL122:AM122">
    <cfRule type="cellIs" dxfId="1077" priority="9" operator="between">
      <formula>80</formula>
      <formula>120</formula>
    </cfRule>
  </conditionalFormatting>
  <conditionalFormatting sqref="AX122">
    <cfRule type="cellIs" dxfId="1076" priority="1" operator="lessThan">
      <formula>20</formula>
    </cfRule>
  </conditionalFormatting>
  <conditionalFormatting sqref="AR78:AR100 AW78:AW100 AJ88:AK96 AT88:AU96 AY88:AZ96 AO88:AP96">
    <cfRule type="cellIs" dxfId="1075" priority="211" operator="greaterThan">
      <formula>20</formula>
    </cfRule>
  </conditionalFormatting>
  <conditionalFormatting sqref="AL78:AM96 BA78:BA96 AV78:AV96 AQ78:AQ96">
    <cfRule type="cellIs" dxfId="1074" priority="210" operator="between">
      <formula>80</formula>
      <formula>120</formula>
    </cfRule>
  </conditionalFormatting>
  <conditionalFormatting sqref="AK78 AU78 AZ78 AW102:AW103 AR102:AR103 AK100 AT97:AU99 AU102:AU103 AY97:AZ99 AZ102:AZ103 AJ79:AK87 AK88 AK90:AK91 AK93:AK94 AJ97:AK99 AK96 AT79:AU87 AU88 AU90:AU91 AU100 AY79:AZ87 AZ88 AZ90:AZ91 AZ100">
    <cfRule type="cellIs" dxfId="1073" priority="209" operator="greaterThan">
      <formula>20</formula>
    </cfRule>
  </conditionalFormatting>
  <conditionalFormatting sqref="AV102:AV103 BA102:BA103 AL97:AM100 AV97:AV100 BA97:BA100">
    <cfRule type="cellIs" dxfId="1072" priority="208" operator="between">
      <formula>80</formula>
      <formula>120</formula>
    </cfRule>
  </conditionalFormatting>
  <conditionalFormatting sqref="AW96">
    <cfRule type="cellIs" dxfId="1071" priority="202" operator="greaterThan">
      <formula>20</formula>
    </cfRule>
  </conditionalFormatting>
  <conditionalFormatting sqref="AK108 AU108 AZ108 AW105:AW106 AR105:AR106 AK105:AK106 AR108:AR110 AW108:AW110 AU105:AU106 AZ105:AZ106 AT109:AU110 AY109:AZ110 AJ109:AK110 AJ112:AK113 AY112:AZ113 AT112:AU113 AW112:AW113 AR112:AR113">
    <cfRule type="cellIs" dxfId="1070" priority="201" operator="greaterThan">
      <formula>20</formula>
    </cfRule>
  </conditionalFormatting>
  <conditionalFormatting sqref="AV105:AV106 BA105:BA106 AL105:AM106 AL109:AM110 AV109:AV110 BA112:BA113 AV112:AV113 AL112:AM113">
    <cfRule type="cellIs" dxfId="1069" priority="200" operator="between">
      <formula>80</formula>
      <formula>120</formula>
    </cfRule>
  </conditionalFormatting>
  <conditionalFormatting sqref="AJ106:AK108 AR106:AR108 AW106:AW108 AT106:AU108 AY106:AZ108">
    <cfRule type="cellIs" dxfId="1068" priority="197" operator="greaterThan">
      <formula>20</formula>
    </cfRule>
  </conditionalFormatting>
  <conditionalFormatting sqref="AW103:AW105 AR103:AR105 AJ103:AK105 AT103:AU105 AY103:AZ105">
    <cfRule type="cellIs" dxfId="1067" priority="199" operator="greaterThan">
      <formula>20</formula>
    </cfRule>
  </conditionalFormatting>
  <conditionalFormatting sqref="AV103:AV105 BA103:BA105 AL103:AM105">
    <cfRule type="cellIs" dxfId="1066" priority="198" operator="between">
      <formula>80</formula>
      <formula>120</formula>
    </cfRule>
  </conditionalFormatting>
  <conditionalFormatting sqref="AU93">
    <cfRule type="cellIs" dxfId="1065" priority="193" operator="greaterThan">
      <formula>20</formula>
    </cfRule>
  </conditionalFormatting>
  <conditionalFormatting sqref="AL93:AM93">
    <cfRule type="cellIs" dxfId="1064" priority="191" operator="between">
      <formula>80</formula>
      <formula>120</formula>
    </cfRule>
  </conditionalFormatting>
  <conditionalFormatting sqref="BA93">
    <cfRule type="cellIs" dxfId="1063" priority="188" operator="between">
      <formula>80</formula>
      <formula>120</formula>
    </cfRule>
  </conditionalFormatting>
  <conditionalFormatting sqref="AU96">
    <cfRule type="cellIs" dxfId="1062" priority="186" operator="greaterThan">
      <formula>20</formula>
    </cfRule>
  </conditionalFormatting>
  <conditionalFormatting sqref="AZ96">
    <cfRule type="cellIs" dxfId="1061" priority="185" operator="greaterThan">
      <formula>20</formula>
    </cfRule>
  </conditionalFormatting>
  <conditionalFormatting sqref="AL108:AM108">
    <cfRule type="cellIs" dxfId="1060" priority="184" operator="between">
      <formula>80</formula>
      <formula>120</formula>
    </cfRule>
  </conditionalFormatting>
  <conditionalFormatting sqref="AV108">
    <cfRule type="cellIs" dxfId="1059" priority="183" operator="between">
      <formula>80</formula>
      <formula>120</formula>
    </cfRule>
  </conditionalFormatting>
  <conditionalFormatting sqref="BA109:BA110">
    <cfRule type="cellIs" dxfId="1058" priority="181" operator="between">
      <formula>80</formula>
      <formula>120</formula>
    </cfRule>
  </conditionalFormatting>
  <conditionalFormatting sqref="BA108">
    <cfRule type="cellIs" dxfId="1057" priority="179" operator="between">
      <formula>80</formula>
      <formula>120</formula>
    </cfRule>
  </conditionalFormatting>
  <conditionalFormatting sqref="AP78 AO97:AP99 AP102:AP103 AO79:AP87 AP88 AP90:AP91 AP100">
    <cfRule type="cellIs" dxfId="1056" priority="177" operator="greaterThan">
      <formula>20</formula>
    </cfRule>
  </conditionalFormatting>
  <conditionalFormatting sqref="AQ102:AQ103 AQ97:AQ100">
    <cfRule type="cellIs" dxfId="1055" priority="176" operator="between">
      <formula>80</formula>
      <formula>120</formula>
    </cfRule>
  </conditionalFormatting>
  <conditionalFormatting sqref="AO106:AP108">
    <cfRule type="cellIs" dxfId="1054" priority="171" operator="greaterThan">
      <formula>20</formula>
    </cfRule>
  </conditionalFormatting>
  <conditionalFormatting sqref="AQ106:AQ108">
    <cfRule type="cellIs" dxfId="1053" priority="170" operator="between">
      <formula>80</formula>
      <formula>120</formula>
    </cfRule>
  </conditionalFormatting>
  <conditionalFormatting sqref="AO103:AP105">
    <cfRule type="cellIs" dxfId="1052" priority="173" operator="greaterThan">
      <formula>20</formula>
    </cfRule>
  </conditionalFormatting>
  <conditionalFormatting sqref="AQ103:AQ105">
    <cfRule type="cellIs" dxfId="1051" priority="172" operator="between">
      <formula>80</formula>
      <formula>120</formula>
    </cfRule>
  </conditionalFormatting>
  <conditionalFormatting sqref="AO100:AP102">
    <cfRule type="cellIs" dxfId="1050" priority="169" operator="greaterThan">
      <formula>20</formula>
    </cfRule>
  </conditionalFormatting>
  <conditionalFormatting sqref="AQ100:AQ102">
    <cfRule type="cellIs" dxfId="1049" priority="168" operator="between">
      <formula>80</formula>
      <formula>120</formula>
    </cfRule>
  </conditionalFormatting>
  <conditionalFormatting sqref="AP93">
    <cfRule type="cellIs" dxfId="1048" priority="167" operator="greaterThan">
      <formula>20</formula>
    </cfRule>
  </conditionalFormatting>
  <conditionalFormatting sqref="AQ93">
    <cfRule type="cellIs" dxfId="1047" priority="166" operator="between">
      <formula>80</formula>
      <formula>120</formula>
    </cfRule>
  </conditionalFormatting>
  <conditionalFormatting sqref="AQ93">
    <cfRule type="cellIs" dxfId="1046" priority="165" operator="between">
      <formula>80</formula>
      <formula>120</formula>
    </cfRule>
  </conditionalFormatting>
  <conditionalFormatting sqref="AP108:AP110">
    <cfRule type="cellIs" dxfId="1045" priority="163" operator="greaterThan">
      <formula>20</formula>
    </cfRule>
  </conditionalFormatting>
  <conditionalFormatting sqref="AQ109:AQ110 AQ112">
    <cfRule type="cellIs" dxfId="1044" priority="162" operator="between">
      <formula>80</formula>
      <formula>120</formula>
    </cfRule>
  </conditionalFormatting>
  <conditionalFormatting sqref="AQ108">
    <cfRule type="cellIs" dxfId="1043" priority="160" operator="between">
      <formula>80</formula>
      <formula>120</formula>
    </cfRule>
  </conditionalFormatting>
  <conditionalFormatting sqref="AJ108 AJ105 AJ102 AJ99 AJ96 AJ93 AJ90 AJ87 AJ84 AJ81 AJ78">
    <cfRule type="cellIs" dxfId="1042" priority="159" operator="greaterThan">
      <formula>20</formula>
    </cfRule>
  </conditionalFormatting>
  <conditionalFormatting sqref="AO108 AO105 AO102 AO99 AO96 AO93 AO90 AO87 AO84 AO81 AO78">
    <cfRule type="cellIs" dxfId="1041" priority="158" operator="greaterThan">
      <formula>20</formula>
    </cfRule>
  </conditionalFormatting>
  <conditionalFormatting sqref="AT108 AT105 AT102 AT99 AT96 AT93 AT90 AT87 AT84 AT81 AT78">
    <cfRule type="cellIs" dxfId="1040" priority="157" operator="greaterThan">
      <formula>20</formula>
    </cfRule>
  </conditionalFormatting>
  <conditionalFormatting sqref="AY108 AY105 AY102 AY99 AY96 AY93 AY90 AY87 AY84 AY81 AY78">
    <cfRule type="cellIs" dxfId="1039" priority="156" operator="greaterThan">
      <formula>20</formula>
    </cfRule>
  </conditionalFormatting>
  <conditionalFormatting sqref="AR78 AW78 AJ78:AK78 AT78:AU78 AY78:AZ78">
    <cfRule type="cellIs" dxfId="1038" priority="155" operator="greaterThan">
      <formula>20</formula>
    </cfRule>
  </conditionalFormatting>
  <conditionalFormatting sqref="AL78:AM78 BA78 AV78">
    <cfRule type="cellIs" dxfId="1037" priority="154" operator="between">
      <formula>80</formula>
      <formula>120</formula>
    </cfRule>
  </conditionalFormatting>
  <conditionalFormatting sqref="AO78:AP78">
    <cfRule type="cellIs" dxfId="1036" priority="153" operator="greaterThan">
      <formula>20</formula>
    </cfRule>
  </conditionalFormatting>
  <conditionalFormatting sqref="AQ78">
    <cfRule type="cellIs" dxfId="1035" priority="152" operator="between">
      <formula>80</formula>
      <formula>120</formula>
    </cfRule>
  </conditionalFormatting>
  <conditionalFormatting sqref="AK100">
    <cfRule type="cellIs" dxfId="1034" priority="151" operator="greaterThan">
      <formula>20</formula>
    </cfRule>
  </conditionalFormatting>
  <conditionalFormatting sqref="AL100:AM100">
    <cfRule type="cellIs" dxfId="1033" priority="150" operator="between">
      <formula>80</formula>
      <formula>120</formula>
    </cfRule>
  </conditionalFormatting>
  <conditionalFormatting sqref="AK103">
    <cfRule type="cellIs" dxfId="1032" priority="149" operator="greaterThan">
      <formula>20</formula>
    </cfRule>
  </conditionalFormatting>
  <conditionalFormatting sqref="AL103:AM103">
    <cfRule type="cellIs" dxfId="1031" priority="148" operator="between">
      <formula>80</formula>
      <formula>120</formula>
    </cfRule>
  </conditionalFormatting>
  <conditionalFormatting sqref="AL94:AM94">
    <cfRule type="cellIs" dxfId="1030" priority="144" operator="between">
      <formula>80</formula>
      <formula>120</formula>
    </cfRule>
  </conditionalFormatting>
  <conditionalFormatting sqref="AV94">
    <cfRule type="cellIs" dxfId="1029" priority="143" operator="between">
      <formula>80</formula>
      <formula>120</formula>
    </cfRule>
  </conditionalFormatting>
  <conditionalFormatting sqref="AV94">
    <cfRule type="cellIs" dxfId="1028" priority="142" operator="between">
      <formula>80</formula>
      <formula>120</formula>
    </cfRule>
  </conditionalFormatting>
  <conditionalFormatting sqref="BA94">
    <cfRule type="cellIs" dxfId="1027" priority="141" operator="between">
      <formula>80</formula>
      <formula>120</formula>
    </cfRule>
  </conditionalFormatting>
  <conditionalFormatting sqref="BA94">
    <cfRule type="cellIs" dxfId="1026" priority="140" operator="between">
      <formula>80</formula>
      <formula>120</formula>
    </cfRule>
  </conditionalFormatting>
  <conditionalFormatting sqref="AU97">
    <cfRule type="cellIs" dxfId="1025" priority="139" operator="greaterThan">
      <formula>20</formula>
    </cfRule>
  </conditionalFormatting>
  <conditionalFormatting sqref="AZ97">
    <cfRule type="cellIs" dxfId="1024" priority="138" operator="greaterThan">
      <formula>20</formula>
    </cfRule>
  </conditionalFormatting>
  <conditionalFormatting sqref="AL109:AM109">
    <cfRule type="cellIs" dxfId="1023" priority="137" operator="between">
      <formula>80</formula>
      <formula>120</formula>
    </cfRule>
  </conditionalFormatting>
  <conditionalFormatting sqref="AK112">
    <cfRule type="cellIs" dxfId="1022" priority="136" operator="greaterThan">
      <formula>20</formula>
    </cfRule>
  </conditionalFormatting>
  <conditionalFormatting sqref="AU112">
    <cfRule type="cellIs" dxfId="1021" priority="135" operator="greaterThan">
      <formula>20</formula>
    </cfRule>
  </conditionalFormatting>
  <conditionalFormatting sqref="AV109">
    <cfRule type="cellIs" dxfId="1020" priority="134" operator="between">
      <formula>80</formula>
      <formula>120</formula>
    </cfRule>
  </conditionalFormatting>
  <conditionalFormatting sqref="AV109">
    <cfRule type="cellIs" dxfId="1019" priority="133" operator="between">
      <formula>80</formula>
      <formula>120</formula>
    </cfRule>
  </conditionalFormatting>
  <conditionalFormatting sqref="AZ112">
    <cfRule type="cellIs" dxfId="1018" priority="132" operator="greaterThan">
      <formula>20</formula>
    </cfRule>
  </conditionalFormatting>
  <conditionalFormatting sqref="BA109">
    <cfRule type="cellIs" dxfId="1017" priority="131" operator="between">
      <formula>80</formula>
      <formula>120</formula>
    </cfRule>
  </conditionalFormatting>
  <conditionalFormatting sqref="AP94">
    <cfRule type="cellIs" dxfId="1016" priority="129" operator="greaterThan">
      <formula>20</formula>
    </cfRule>
  </conditionalFormatting>
  <conditionalFormatting sqref="AQ94">
    <cfRule type="cellIs" dxfId="1015" priority="127" operator="between">
      <formula>80</formula>
      <formula>120</formula>
    </cfRule>
  </conditionalFormatting>
  <conditionalFormatting sqref="AP97">
    <cfRule type="cellIs" dxfId="1014" priority="126" operator="greaterThan">
      <formula>20</formula>
    </cfRule>
  </conditionalFormatting>
  <conditionalFormatting sqref="AP112">
    <cfRule type="cellIs" dxfId="1013" priority="125" operator="greaterThan">
      <formula>20</formula>
    </cfRule>
  </conditionalFormatting>
  <conditionalFormatting sqref="AQ109">
    <cfRule type="cellIs" dxfId="1012" priority="124" operator="between">
      <formula>80</formula>
      <formula>120</formula>
    </cfRule>
  </conditionalFormatting>
  <conditionalFormatting sqref="AQ109">
    <cfRule type="cellIs" dxfId="1011" priority="123" operator="between">
      <formula>80</formula>
      <formula>120</formula>
    </cfRule>
  </conditionalFormatting>
  <conditionalFormatting sqref="AK112 AP112 AU112 AZ112">
    <cfRule type="cellIs" dxfId="1010" priority="122" operator="lessThan">
      <formula>20</formula>
    </cfRule>
  </conditionalFormatting>
  <conditionalFormatting sqref="AJ112 AJ109 AJ106 AJ103 AJ100 AJ97 AJ94 AJ91 AJ88 AJ85 AJ82 AJ79">
    <cfRule type="cellIs" dxfId="1009" priority="121" operator="greaterThan">
      <formula>20</formula>
    </cfRule>
  </conditionalFormatting>
  <conditionalFormatting sqref="AT112 AT109 AT106 AT103 AT100 AT97 AT94 AT91 AT88 AT85 AT82 AT79">
    <cfRule type="cellIs" dxfId="1008" priority="119" operator="greaterThan">
      <formula>20</formula>
    </cfRule>
  </conditionalFormatting>
  <conditionalFormatting sqref="AY112 AY109 AY106 AY103 AY100 AY97 AY94 AY91 AY88 AY85 AY82 AY79">
    <cfRule type="cellIs" dxfId="1007" priority="118" operator="greaterThan">
      <formula>20</formula>
    </cfRule>
  </conditionalFormatting>
  <conditionalFormatting sqref="AO116">
    <cfRule type="cellIs" dxfId="1006" priority="35" operator="greaterThan">
      <formula>20</formula>
    </cfRule>
  </conditionalFormatting>
  <conditionalFormatting sqref="AW119 AR119 AJ119:AK119 AT119:AU119 AY119:AZ119">
    <cfRule type="cellIs" dxfId="1005" priority="30" operator="greaterThan">
      <formula>20</formula>
    </cfRule>
  </conditionalFormatting>
  <conditionalFormatting sqref="AV119 BA119 AL119:AM119">
    <cfRule type="cellIs" dxfId="1004" priority="29" operator="between">
      <formula>80</formula>
      <formula>120</formula>
    </cfRule>
  </conditionalFormatting>
  <conditionalFormatting sqref="AW69 AR69 AU69 AZ69">
    <cfRule type="cellIs" dxfId="1003" priority="117" operator="greaterThan">
      <formula>20</formula>
    </cfRule>
  </conditionalFormatting>
  <conditionalFormatting sqref="AV69 BA69">
    <cfRule type="cellIs" dxfId="1002" priority="116" operator="between">
      <formula>80</formula>
      <formula>120</formula>
    </cfRule>
  </conditionalFormatting>
  <conditionalFormatting sqref="AW69 AR69 AJ69:AK69 AT69:AU69 AY69:AZ69">
    <cfRule type="cellIs" dxfId="1001" priority="115" operator="greaterThan">
      <formula>20</formula>
    </cfRule>
  </conditionalFormatting>
  <conditionalFormatting sqref="AQ69">
    <cfRule type="cellIs" dxfId="1000" priority="112" operator="between">
      <formula>80</formula>
      <formula>120</formula>
    </cfRule>
  </conditionalFormatting>
  <conditionalFormatting sqref="AO69:AP69">
    <cfRule type="cellIs" dxfId="999" priority="111" operator="greaterThan">
      <formula>20</formula>
    </cfRule>
  </conditionalFormatting>
  <conditionalFormatting sqref="AQ69">
    <cfRule type="cellIs" dxfId="998" priority="110" operator="between">
      <formula>80</formula>
      <formula>120</formula>
    </cfRule>
  </conditionalFormatting>
  <conditionalFormatting sqref="AO69">
    <cfRule type="cellIs" dxfId="997" priority="106" operator="greaterThan">
      <formula>20</formula>
    </cfRule>
  </conditionalFormatting>
  <conditionalFormatting sqref="AT69">
    <cfRule type="cellIs" dxfId="996" priority="105" operator="greaterThan">
      <formula>20</formula>
    </cfRule>
  </conditionalFormatting>
  <conditionalFormatting sqref="AY69">
    <cfRule type="cellIs" dxfId="995" priority="104" operator="greaterThan">
      <formula>20</formula>
    </cfRule>
  </conditionalFormatting>
  <conditionalFormatting sqref="AW72 AR72 AU72 AZ72">
    <cfRule type="cellIs" dxfId="994" priority="103" operator="greaterThan">
      <formula>20</formula>
    </cfRule>
  </conditionalFormatting>
  <conditionalFormatting sqref="AV72 BA72">
    <cfRule type="cellIs" dxfId="993" priority="102" operator="between">
      <formula>80</formula>
      <formula>120</formula>
    </cfRule>
  </conditionalFormatting>
  <conditionalFormatting sqref="AO72:AP72">
    <cfRule type="cellIs" dxfId="992" priority="97" operator="greaterThan">
      <formula>20</formula>
    </cfRule>
  </conditionalFormatting>
  <conditionalFormatting sqref="AQ72">
    <cfRule type="cellIs" dxfId="991" priority="96" operator="between">
      <formula>80</formula>
      <formula>120</formula>
    </cfRule>
  </conditionalFormatting>
  <conditionalFormatting sqref="AO72">
    <cfRule type="cellIs" dxfId="990" priority="92" operator="greaterThan">
      <formula>20</formula>
    </cfRule>
  </conditionalFormatting>
  <conditionalFormatting sqref="AT72">
    <cfRule type="cellIs" dxfId="989" priority="91" operator="greaterThan">
      <formula>20</formula>
    </cfRule>
  </conditionalFormatting>
  <conditionalFormatting sqref="AY72">
    <cfRule type="cellIs" dxfId="988" priority="90" operator="greaterThan">
      <formula>20</formula>
    </cfRule>
  </conditionalFormatting>
  <conditionalFormatting sqref="AO75:AP75">
    <cfRule type="cellIs" dxfId="987" priority="83" operator="greaterThan">
      <formula>20</formula>
    </cfRule>
  </conditionalFormatting>
  <conditionalFormatting sqref="AQ75">
    <cfRule type="cellIs" dxfId="986" priority="82" operator="between">
      <formula>80</formula>
      <formula>120</formula>
    </cfRule>
  </conditionalFormatting>
  <conditionalFormatting sqref="AO75">
    <cfRule type="cellIs" dxfId="985" priority="78" operator="greaterThan">
      <formula>20</formula>
    </cfRule>
  </conditionalFormatting>
  <conditionalFormatting sqref="AT75">
    <cfRule type="cellIs" dxfId="984" priority="77" operator="greaterThan">
      <formula>20</formula>
    </cfRule>
  </conditionalFormatting>
  <conditionalFormatting sqref="AY75">
    <cfRule type="cellIs" dxfId="983" priority="76" operator="greaterThan">
      <formula>20</formula>
    </cfRule>
  </conditionalFormatting>
  <conditionalFormatting sqref="AI75">
    <cfRule type="cellIs" dxfId="982" priority="75" operator="lessThan">
      <formula>20</formula>
    </cfRule>
  </conditionalFormatting>
  <conditionalFormatting sqref="AN75">
    <cfRule type="cellIs" dxfId="981" priority="74" operator="lessThan">
      <formula>20</formula>
    </cfRule>
  </conditionalFormatting>
  <conditionalFormatting sqref="AS75">
    <cfRule type="cellIs" dxfId="980" priority="73" operator="lessThan">
      <formula>20</formula>
    </cfRule>
  </conditionalFormatting>
  <conditionalFormatting sqref="AX75">
    <cfRule type="cellIs" dxfId="979" priority="72" operator="lessThan">
      <formula>20</formula>
    </cfRule>
  </conditionalFormatting>
  <conditionalFormatting sqref="AU123">
    <cfRule type="cellIs" dxfId="978" priority="67" operator="greaterThan">
      <formula>20</formula>
    </cfRule>
  </conditionalFormatting>
  <conditionalFormatting sqref="AV123">
    <cfRule type="cellIs" dxfId="977" priority="66" operator="between">
      <formula>80</formula>
      <formula>120</formula>
    </cfRule>
  </conditionalFormatting>
  <conditionalFormatting sqref="AZ123">
    <cfRule type="cellIs" dxfId="976" priority="65" operator="greaterThan">
      <formula>20</formula>
    </cfRule>
  </conditionalFormatting>
  <conditionalFormatting sqref="BA123">
    <cfRule type="cellIs" dxfId="975" priority="64" operator="between">
      <formula>80</formula>
      <formula>120</formula>
    </cfRule>
  </conditionalFormatting>
  <conditionalFormatting sqref="AO115:AP115 AO123:AP123 AO117:AP118 AO120:AP121">
    <cfRule type="cellIs" dxfId="974" priority="63" operator="greaterThan">
      <formula>20</formula>
    </cfRule>
  </conditionalFormatting>
  <conditionalFormatting sqref="AQ115 AQ123 AQ117:AQ118 AQ120:AQ121">
    <cfRule type="cellIs" dxfId="973" priority="62" operator="between">
      <formula>80</formula>
      <formula>120</formula>
    </cfRule>
  </conditionalFormatting>
  <conditionalFormatting sqref="AP123">
    <cfRule type="cellIs" dxfId="972" priority="61" operator="greaterThan">
      <formula>20</formula>
    </cfRule>
  </conditionalFormatting>
  <conditionalFormatting sqref="AQ123">
    <cfRule type="cellIs" dxfId="971" priority="60" operator="between">
      <formula>80</formula>
      <formula>120</formula>
    </cfRule>
  </conditionalFormatting>
  <conditionalFormatting sqref="AJ123 AJ120 AJ117">
    <cfRule type="cellIs" dxfId="970" priority="59" operator="greaterThan">
      <formula>20</formula>
    </cfRule>
  </conditionalFormatting>
  <conditionalFormatting sqref="AT123 AT120 AT117">
    <cfRule type="cellIs" dxfId="969" priority="57" operator="greaterThan">
      <formula>20</formula>
    </cfRule>
  </conditionalFormatting>
  <conditionalFormatting sqref="AY123 AY120 AY117">
    <cfRule type="cellIs" dxfId="968" priority="56" operator="greaterThan">
      <formula>20</formula>
    </cfRule>
  </conditionalFormatting>
  <conditionalFormatting sqref="AT115">
    <cfRule type="cellIs" dxfId="967" priority="55" operator="greaterThan">
      <formula>20</formula>
    </cfRule>
  </conditionalFormatting>
  <conditionalFormatting sqref="AT115">
    <cfRule type="cellIs" dxfId="966" priority="54" operator="greaterThan">
      <formula>20</formula>
    </cfRule>
  </conditionalFormatting>
  <conditionalFormatting sqref="AY115">
    <cfRule type="cellIs" dxfId="965" priority="52" operator="greaterThan">
      <formula>20</formula>
    </cfRule>
  </conditionalFormatting>
  <conditionalFormatting sqref="AO115">
    <cfRule type="cellIs" dxfId="964" priority="51" operator="greaterThan">
      <formula>20</formula>
    </cfRule>
  </conditionalFormatting>
  <conditionalFormatting sqref="AJ121 AJ118">
    <cfRule type="cellIs" dxfId="963" priority="50" operator="greaterThan">
      <formula>20</formula>
    </cfRule>
  </conditionalFormatting>
  <conditionalFormatting sqref="AT121 AT118">
    <cfRule type="cellIs" dxfId="962" priority="48" operator="greaterThan">
      <formula>20</formula>
    </cfRule>
  </conditionalFormatting>
  <conditionalFormatting sqref="AW116 AR116 AU116 AZ116">
    <cfRule type="cellIs" dxfId="961" priority="46" operator="greaterThan">
      <formula>20</formula>
    </cfRule>
  </conditionalFormatting>
  <conditionalFormatting sqref="AV116 BA116">
    <cfRule type="cellIs" dxfId="960" priority="45" operator="between">
      <formula>80</formula>
      <formula>120</formula>
    </cfRule>
  </conditionalFormatting>
  <conditionalFormatting sqref="AW116 AR116 AJ116:AK116 AT116:AU116 AY116:AZ116">
    <cfRule type="cellIs" dxfId="959" priority="44" operator="greaterThan">
      <formula>20</formula>
    </cfRule>
  </conditionalFormatting>
  <conditionalFormatting sqref="AV116 BA116 AL116:AM116">
    <cfRule type="cellIs" dxfId="958" priority="43" operator="between">
      <formula>80</formula>
      <formula>120</formula>
    </cfRule>
  </conditionalFormatting>
  <conditionalFormatting sqref="AP116">
    <cfRule type="cellIs" dxfId="957" priority="42" operator="greaterThan">
      <formula>20</formula>
    </cfRule>
  </conditionalFormatting>
  <conditionalFormatting sqref="AQ116">
    <cfRule type="cellIs" dxfId="956" priority="41" operator="between">
      <formula>80</formula>
      <formula>120</formula>
    </cfRule>
  </conditionalFormatting>
  <conditionalFormatting sqref="AO116:AP116">
    <cfRule type="cellIs" dxfId="955" priority="40" operator="greaterThan">
      <formula>20</formula>
    </cfRule>
  </conditionalFormatting>
  <conditionalFormatting sqref="AQ116">
    <cfRule type="cellIs" dxfId="954" priority="39" operator="between">
      <formula>80</formula>
      <formula>120</formula>
    </cfRule>
  </conditionalFormatting>
  <conditionalFormatting sqref="AK116">
    <cfRule type="cellIs" dxfId="953" priority="38" operator="greaterThan">
      <formula>20</formula>
    </cfRule>
  </conditionalFormatting>
  <conditionalFormatting sqref="AL116:AM116">
    <cfRule type="cellIs" dxfId="952" priority="37" operator="between">
      <formula>80</formula>
      <formula>120</formula>
    </cfRule>
  </conditionalFormatting>
  <conditionalFormatting sqref="AJ116">
    <cfRule type="cellIs" dxfId="951" priority="36" operator="greaterThan">
      <formula>20</formula>
    </cfRule>
  </conditionalFormatting>
  <conditionalFormatting sqref="AT116">
    <cfRule type="cellIs" dxfId="950" priority="34" operator="greaterThan">
      <formula>20</formula>
    </cfRule>
  </conditionalFormatting>
  <conditionalFormatting sqref="AY116">
    <cfRule type="cellIs" dxfId="949" priority="33" operator="greaterThan">
      <formula>20</formula>
    </cfRule>
  </conditionalFormatting>
  <conditionalFormatting sqref="AP119">
    <cfRule type="cellIs" dxfId="948" priority="28" operator="greaterThan">
      <formula>20</formula>
    </cfRule>
  </conditionalFormatting>
  <conditionalFormatting sqref="AQ119">
    <cfRule type="cellIs" dxfId="947" priority="27" operator="between">
      <formula>80</formula>
      <formula>120</formula>
    </cfRule>
  </conditionalFormatting>
  <conditionalFormatting sqref="AO119:AP119">
    <cfRule type="cellIs" dxfId="946" priority="26" operator="greaterThan">
      <formula>20</formula>
    </cfRule>
  </conditionalFormatting>
  <conditionalFormatting sqref="AQ119">
    <cfRule type="cellIs" dxfId="945" priority="25" operator="between">
      <formula>80</formula>
      <formula>120</formula>
    </cfRule>
  </conditionalFormatting>
  <conditionalFormatting sqref="AK119">
    <cfRule type="cellIs" dxfId="944" priority="24" operator="greaterThan">
      <formula>20</formula>
    </cfRule>
  </conditionalFormatting>
  <conditionalFormatting sqref="AL119:AM119">
    <cfRule type="cellIs" dxfId="943" priority="23" operator="between">
      <formula>80</formula>
      <formula>120</formula>
    </cfRule>
  </conditionalFormatting>
  <conditionalFormatting sqref="AJ119">
    <cfRule type="cellIs" dxfId="942" priority="22" operator="greaterThan">
      <formula>20</formula>
    </cfRule>
  </conditionalFormatting>
  <conditionalFormatting sqref="AO119">
    <cfRule type="cellIs" dxfId="941" priority="21" operator="greaterThan">
      <formula>20</formula>
    </cfRule>
  </conditionalFormatting>
  <conditionalFormatting sqref="AT119">
    <cfRule type="cellIs" dxfId="940" priority="20" operator="greaterThan">
      <formula>20</formula>
    </cfRule>
  </conditionalFormatting>
  <conditionalFormatting sqref="AW122 AR122 AU122 AZ122">
    <cfRule type="cellIs" dxfId="939" priority="18" operator="greaterThan">
      <formula>20</formula>
    </cfRule>
  </conditionalFormatting>
  <conditionalFormatting sqref="AV122 BA122">
    <cfRule type="cellIs" dxfId="938" priority="17" operator="between">
      <formula>80</formula>
      <formula>120</formula>
    </cfRule>
  </conditionalFormatting>
  <conditionalFormatting sqref="AW122 AR122 AJ122:AK122 AT122:AU122 AY122:AZ122">
    <cfRule type="cellIs" dxfId="937" priority="16" operator="greaterThan">
      <formula>20</formula>
    </cfRule>
  </conditionalFormatting>
  <conditionalFormatting sqref="AV122 BA122 AL122:AM122">
    <cfRule type="cellIs" dxfId="936" priority="15" operator="between">
      <formula>80</formula>
      <formula>120</formula>
    </cfRule>
  </conditionalFormatting>
  <conditionalFormatting sqref="AP122">
    <cfRule type="cellIs" dxfId="935" priority="14" operator="greaterThan">
      <formula>20</formula>
    </cfRule>
  </conditionalFormatting>
  <conditionalFormatting sqref="AO122:AP122">
    <cfRule type="cellIs" dxfId="934" priority="12" operator="greaterThan">
      <formula>20</formula>
    </cfRule>
  </conditionalFormatting>
  <conditionalFormatting sqref="AQ122">
    <cfRule type="cellIs" dxfId="933" priority="11" operator="between">
      <formula>80</formula>
      <formula>120</formula>
    </cfRule>
  </conditionalFormatting>
  <conditionalFormatting sqref="AJ122">
    <cfRule type="cellIs" dxfId="932" priority="8" operator="greaterThan">
      <formula>20</formula>
    </cfRule>
  </conditionalFormatting>
  <conditionalFormatting sqref="AO122">
    <cfRule type="cellIs" dxfId="931" priority="7" operator="greaterThan">
      <formula>20</formula>
    </cfRule>
  </conditionalFormatting>
  <conditionalFormatting sqref="AT122">
    <cfRule type="cellIs" dxfId="930" priority="6" operator="greaterThan">
      <formula>20</formula>
    </cfRule>
  </conditionalFormatting>
  <conditionalFormatting sqref="AY122">
    <cfRule type="cellIs" dxfId="929" priority="5" operator="greaterThan">
      <formula>20</formula>
    </cfRule>
  </conditionalFormatting>
  <conditionalFormatting sqref="AI122">
    <cfRule type="cellIs" dxfId="928" priority="4" operator="lessThan">
      <formula>20</formula>
    </cfRule>
  </conditionalFormatting>
  <conditionalFormatting sqref="AN122">
    <cfRule type="cellIs" dxfId="927" priority="3" operator="lessThan">
      <formula>20</formula>
    </cfRule>
  </conditionalFormatting>
  <conditionalFormatting sqref="AS122">
    <cfRule type="cellIs" dxfId="926" priority="2" operator="lessThan">
      <formula>20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17"/>
  <sheetViews>
    <sheetView workbookViewId="0">
      <selection activeCell="A13" sqref="A13:BH117"/>
    </sheetView>
  </sheetViews>
  <sheetFormatPr defaultRowHeight="14.5" x14ac:dyDescent="0.35"/>
  <cols>
    <col min="3" max="3" width="26.453125" customWidth="1"/>
    <col min="5" max="5" width="11.81640625" bestFit="1" customWidth="1"/>
    <col min="7" max="7" width="12" customWidth="1"/>
    <col min="9" max="9" width="11.54296875" customWidth="1"/>
  </cols>
  <sheetData>
    <row r="1" spans="1:58" x14ac:dyDescent="0.35">
      <c r="A1" t="s">
        <v>32</v>
      </c>
      <c r="D1" t="s">
        <v>33</v>
      </c>
      <c r="E1" s="3" t="s">
        <v>8</v>
      </c>
      <c r="F1" t="s">
        <v>34</v>
      </c>
      <c r="G1" s="3" t="s">
        <v>9</v>
      </c>
      <c r="H1" t="s">
        <v>35</v>
      </c>
      <c r="I1" s="3" t="s">
        <v>11</v>
      </c>
    </row>
    <row r="2" spans="1:58" x14ac:dyDescent="0.35">
      <c r="D2">
        <v>0</v>
      </c>
      <c r="E2">
        <f>I18</f>
        <v>10</v>
      </c>
      <c r="F2">
        <v>0</v>
      </c>
      <c r="G2" s="3">
        <f>J18</f>
        <v>121</v>
      </c>
      <c r="H2">
        <v>0</v>
      </c>
      <c r="I2" s="3">
        <f>L18</f>
        <v>28</v>
      </c>
    </row>
    <row r="3" spans="1:58" x14ac:dyDescent="0.35">
      <c r="D3">
        <v>0</v>
      </c>
      <c r="E3">
        <f>I19</f>
        <v>7</v>
      </c>
      <c r="F3">
        <v>0</v>
      </c>
      <c r="G3" s="3">
        <f>J19</f>
        <v>142</v>
      </c>
      <c r="H3">
        <v>0</v>
      </c>
      <c r="I3" s="3">
        <f>L19</f>
        <v>69</v>
      </c>
    </row>
    <row r="4" spans="1:58" x14ac:dyDescent="0.35">
      <c r="D4">
        <f>3*G21/1000</f>
        <v>6.0000000000000006E-4</v>
      </c>
      <c r="E4">
        <f>I21</f>
        <v>472</v>
      </c>
      <c r="F4">
        <f>6*H21/1000</f>
        <v>1.2000000000000001E-3</v>
      </c>
      <c r="G4" s="3">
        <f t="shared" ref="G4" si="0">J21</f>
        <v>1707</v>
      </c>
      <c r="H4">
        <f>0.3*H21/1000</f>
        <v>5.9999999999999995E-5</v>
      </c>
      <c r="I4" s="3">
        <f t="shared" ref="I4" si="1">L21</f>
        <v>950</v>
      </c>
    </row>
    <row r="5" spans="1:58" x14ac:dyDescent="0.35">
      <c r="D5">
        <f t="shared" ref="D5" si="2">3*G23/1000</f>
        <v>1.7999999999999997E-3</v>
      </c>
      <c r="E5">
        <f>I23</f>
        <v>1573</v>
      </c>
      <c r="F5">
        <f t="shared" ref="F5" si="3">6*H23/1000</f>
        <v>3.5999999999999995E-3</v>
      </c>
      <c r="G5" s="3">
        <f>J23</f>
        <v>5786</v>
      </c>
      <c r="H5">
        <f t="shared" ref="H5" si="4">0.3*H23/1000</f>
        <v>1.7999999999999998E-4</v>
      </c>
      <c r="I5" s="3">
        <f>L23</f>
        <v>3576</v>
      </c>
    </row>
    <row r="6" spans="1:58" x14ac:dyDescent="0.35">
      <c r="D6">
        <f>3*G25/1000</f>
        <v>3.0000000000000001E-3</v>
      </c>
      <c r="E6">
        <f>I25</f>
        <v>2557</v>
      </c>
      <c r="F6">
        <f>6*H25/1000</f>
        <v>6.0000000000000001E-3</v>
      </c>
      <c r="G6" s="3">
        <f>J25</f>
        <v>9310</v>
      </c>
      <c r="H6">
        <f>0.3*H25/1000</f>
        <v>2.9999999999999997E-4</v>
      </c>
      <c r="I6" s="3">
        <f>L25</f>
        <v>5133</v>
      </c>
    </row>
    <row r="7" spans="1:58" x14ac:dyDescent="0.35">
      <c r="D7">
        <f>3*G26/1000</f>
        <v>4.1999999999999989E-3</v>
      </c>
      <c r="E7">
        <f>I26</f>
        <v>3562</v>
      </c>
      <c r="F7">
        <f>6*H26/1000</f>
        <v>8.3999999999999977E-3</v>
      </c>
      <c r="G7" s="3">
        <f>J26</f>
        <v>12423</v>
      </c>
      <c r="H7">
        <f>0.3*H26/1000</f>
        <v>4.1999999999999996E-4</v>
      </c>
      <c r="I7" s="3">
        <f>L26</f>
        <v>6677</v>
      </c>
    </row>
    <row r="8" spans="1:58" x14ac:dyDescent="0.35">
      <c r="D8">
        <f>3*G27/1000</f>
        <v>5.4000000000000003E-3</v>
      </c>
      <c r="E8">
        <f>I27</f>
        <v>4680</v>
      </c>
      <c r="F8">
        <f>6*H27/1000</f>
        <v>1.0800000000000001E-2</v>
      </c>
      <c r="G8" s="3">
        <f>J27</f>
        <v>14818</v>
      </c>
      <c r="H8">
        <f>0.3*H27/1000</f>
        <v>5.4000000000000001E-4</v>
      </c>
      <c r="I8" s="3">
        <f>L27</f>
        <v>8019</v>
      </c>
    </row>
    <row r="9" spans="1:58" x14ac:dyDescent="0.35">
      <c r="C9" t="s">
        <v>36</v>
      </c>
      <c r="E9" s="6">
        <f>SLOPE(D2:D8,E2:E8)</f>
        <v>1.1615281472326318E-6</v>
      </c>
      <c r="F9" s="6"/>
      <c r="G9" s="6">
        <f>SLOPE(F2:F8,G2:G8)</f>
        <v>7.0759532052320735E-7</v>
      </c>
      <c r="H9" s="6"/>
      <c r="I9" s="6">
        <f>SLOPE(H2:H8,I2:I8)</f>
        <v>6.5109171274483914E-8</v>
      </c>
    </row>
    <row r="10" spans="1:58" x14ac:dyDescent="0.35">
      <c r="C10" t="s">
        <v>37</v>
      </c>
      <c r="E10" s="6">
        <f>INTERCEPT(D2:D8,E2:E8)</f>
        <v>8.7980712058749293E-6</v>
      </c>
      <c r="F10" s="6"/>
      <c r="G10" s="6">
        <f>INTERCEPT(F2:F8,G2:G8)</f>
        <v>-1.9306083806024978E-4</v>
      </c>
      <c r="H10" s="6"/>
      <c r="I10" s="6">
        <f>INTERCEPT(H2:H8,I2:I8)</f>
        <v>-1.3149922286240088E-5</v>
      </c>
    </row>
    <row r="11" spans="1:58" x14ac:dyDescent="0.35">
      <c r="C11" t="s">
        <v>38</v>
      </c>
      <c r="E11" s="7">
        <f>RSQ(D2:D8,E2:E8)</f>
        <v>0.99966299048856244</v>
      </c>
      <c r="F11" s="7"/>
      <c r="G11" s="7">
        <f>RSQ(F2:F8,G2:G8)</f>
        <v>0.99451743499655665</v>
      </c>
      <c r="H11" s="7"/>
      <c r="I11" s="7">
        <f>RSQ(H2:H8,I2:I8)</f>
        <v>0.98783921301797262</v>
      </c>
    </row>
    <row r="12" spans="1:58" s="3" customFormat="1" ht="174" x14ac:dyDescent="0.3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15</v>
      </c>
      <c r="Q12" t="s">
        <v>16</v>
      </c>
      <c r="R12" t="s">
        <v>17</v>
      </c>
      <c r="S12" t="s">
        <v>18</v>
      </c>
      <c r="T12" t="s">
        <v>19</v>
      </c>
      <c r="U12" t="s">
        <v>20</v>
      </c>
      <c r="V12" t="s">
        <v>21</v>
      </c>
      <c r="W12" t="s">
        <v>22</v>
      </c>
      <c r="X12" t="s">
        <v>23</v>
      </c>
      <c r="Y12" t="s">
        <v>24</v>
      </c>
      <c r="Z12" t="s">
        <v>25</v>
      </c>
      <c r="AA12" s="3" t="s">
        <v>39</v>
      </c>
      <c r="AB12" s="3" t="s">
        <v>40</v>
      </c>
      <c r="AC12" s="3" t="s">
        <v>41</v>
      </c>
      <c r="AD12" s="3" t="s">
        <v>42</v>
      </c>
      <c r="AE12" s="3" t="s">
        <v>43</v>
      </c>
      <c r="AF12" s="3" t="s">
        <v>44</v>
      </c>
      <c r="AG12" s="3" t="s">
        <v>45</v>
      </c>
      <c r="AI12" s="3" t="s">
        <v>46</v>
      </c>
      <c r="AJ12" s="3" t="s">
        <v>47</v>
      </c>
      <c r="AK12" s="3" t="s">
        <v>48</v>
      </c>
      <c r="AL12" s="3" t="s">
        <v>49</v>
      </c>
      <c r="AN12" s="3" t="s">
        <v>50</v>
      </c>
      <c r="AO12" s="3" t="s">
        <v>51</v>
      </c>
      <c r="AP12" s="3" t="s">
        <v>52</v>
      </c>
      <c r="AQ12" s="3" t="s">
        <v>53</v>
      </c>
      <c r="AS12" s="3" t="s">
        <v>54</v>
      </c>
      <c r="AT12" s="3" t="s">
        <v>55</v>
      </c>
      <c r="AU12" s="3" t="s">
        <v>56</v>
      </c>
      <c r="AV12" s="3" t="s">
        <v>57</v>
      </c>
      <c r="AX12" s="3" t="s">
        <v>58</v>
      </c>
      <c r="AY12" s="3" t="s">
        <v>59</v>
      </c>
      <c r="AZ12" s="3" t="s">
        <v>60</v>
      </c>
      <c r="BA12" s="3" t="s">
        <v>61</v>
      </c>
      <c r="BC12" s="3" t="s">
        <v>62</v>
      </c>
      <c r="BD12" s="3" t="s">
        <v>63</v>
      </c>
      <c r="BE12" s="3" t="s">
        <v>64</v>
      </c>
      <c r="BF12" s="3" t="s">
        <v>65</v>
      </c>
    </row>
    <row r="13" spans="1:58" x14ac:dyDescent="0.35">
      <c r="A13">
        <v>1</v>
      </c>
      <c r="B13">
        <v>1</v>
      </c>
      <c r="C13" t="s">
        <v>26</v>
      </c>
      <c r="D13" t="s">
        <v>27</v>
      </c>
      <c r="G13">
        <v>0.5</v>
      </c>
      <c r="H13">
        <v>0.5</v>
      </c>
      <c r="I13">
        <v>3366</v>
      </c>
      <c r="J13">
        <v>8850</v>
      </c>
      <c r="L13">
        <v>16189</v>
      </c>
      <c r="M13">
        <v>2.9969999999999999</v>
      </c>
      <c r="N13">
        <v>7.7759999999999998</v>
      </c>
      <c r="O13">
        <v>4.7789999999999999</v>
      </c>
      <c r="Q13">
        <v>1.577</v>
      </c>
      <c r="R13">
        <v>1</v>
      </c>
      <c r="S13">
        <v>0</v>
      </c>
      <c r="T13">
        <v>0</v>
      </c>
      <c r="V13">
        <v>0</v>
      </c>
      <c r="Y13" s="1">
        <v>44077</v>
      </c>
      <c r="Z13" s="2">
        <v>0.43212962962962959</v>
      </c>
      <c r="AB13">
        <v>1</v>
      </c>
      <c r="AD13" s="4">
        <f t="shared" ref="AD13:AD76" si="5">((I13*$E$9)+$E$10)*1000/G13</f>
        <v>7.8370036295818259</v>
      </c>
      <c r="AE13" s="4">
        <f>((J13*$G$9)+$G$10)*1000/H13</f>
        <v>12.138315497140271</v>
      </c>
      <c r="AF13" s="4">
        <f>AE13-AD13</f>
        <v>4.3013118675584447</v>
      </c>
      <c r="AG13" s="4">
        <f>((L13*$I$9)+$I$10)*1000/H13</f>
        <v>2.0818049029527601</v>
      </c>
    </row>
    <row r="14" spans="1:58" x14ac:dyDescent="0.35">
      <c r="A14">
        <v>2</v>
      </c>
      <c r="B14">
        <v>1</v>
      </c>
      <c r="C14" t="s">
        <v>26</v>
      </c>
      <c r="D14" t="s">
        <v>27</v>
      </c>
      <c r="G14">
        <v>0.5</v>
      </c>
      <c r="H14">
        <v>0.5</v>
      </c>
      <c r="I14">
        <v>4499</v>
      </c>
      <c r="J14">
        <v>8712</v>
      </c>
      <c r="L14">
        <v>16173</v>
      </c>
      <c r="M14">
        <v>3.8660000000000001</v>
      </c>
      <c r="N14">
        <v>7.66</v>
      </c>
      <c r="O14">
        <v>3.794</v>
      </c>
      <c r="Q14">
        <v>1.575</v>
      </c>
      <c r="R14">
        <v>1</v>
      </c>
      <c r="S14">
        <v>0</v>
      </c>
      <c r="T14">
        <v>0</v>
      </c>
      <c r="V14">
        <v>0</v>
      </c>
      <c r="Y14" s="1">
        <v>44077</v>
      </c>
      <c r="Z14" s="2">
        <v>0.43792824074074077</v>
      </c>
      <c r="AB14">
        <v>1</v>
      </c>
      <c r="AD14" s="4">
        <f t="shared" si="5"/>
        <v>10.469026411210971</v>
      </c>
      <c r="AE14" s="4">
        <f t="shared" ref="AE14:AE77" si="6">((J14*$G$9)+$G$10)*1000/H14</f>
        <v>11.943019188675866</v>
      </c>
      <c r="AF14" s="4">
        <f t="shared" ref="AF14:AF77" si="7">AE14-AD14</f>
        <v>1.4739927774648951</v>
      </c>
      <c r="AG14" s="4">
        <f t="shared" ref="AG14:AG77" si="8">((L14*$I$9)+$I$10)*1000/H14</f>
        <v>2.0797214094719765</v>
      </c>
    </row>
    <row r="15" spans="1:58" x14ac:dyDescent="0.35">
      <c r="A15">
        <v>3</v>
      </c>
      <c r="B15">
        <v>1</v>
      </c>
      <c r="C15" t="s">
        <v>26</v>
      </c>
      <c r="D15" t="s">
        <v>27</v>
      </c>
      <c r="G15">
        <v>0.5</v>
      </c>
      <c r="H15">
        <v>0.5</v>
      </c>
      <c r="I15">
        <v>4686</v>
      </c>
      <c r="J15">
        <v>8460</v>
      </c>
      <c r="L15">
        <v>16163</v>
      </c>
      <c r="M15">
        <v>4.01</v>
      </c>
      <c r="N15">
        <v>7.4459999999999997</v>
      </c>
      <c r="O15">
        <v>3.4359999999999999</v>
      </c>
      <c r="Q15">
        <v>1.5740000000000001</v>
      </c>
      <c r="R15">
        <v>1</v>
      </c>
      <c r="S15">
        <v>0</v>
      </c>
      <c r="T15">
        <v>0</v>
      </c>
      <c r="V15">
        <v>0</v>
      </c>
      <c r="Y15" s="1">
        <v>44077</v>
      </c>
      <c r="Z15" s="2">
        <v>0.44423611111111111</v>
      </c>
      <c r="AB15">
        <v>1</v>
      </c>
      <c r="AD15" s="4">
        <f t="shared" si="5"/>
        <v>10.903437938275976</v>
      </c>
      <c r="AE15" s="4">
        <f t="shared" si="6"/>
        <v>11.586391147132169</v>
      </c>
      <c r="AF15" s="4">
        <f t="shared" si="7"/>
        <v>0.68295320885619226</v>
      </c>
      <c r="AG15" s="4">
        <f t="shared" si="8"/>
        <v>2.0784192260464867</v>
      </c>
    </row>
    <row r="16" spans="1:58" x14ac:dyDescent="0.35">
      <c r="A16">
        <v>4</v>
      </c>
      <c r="B16">
        <v>2</v>
      </c>
      <c r="D16" t="s">
        <v>29</v>
      </c>
      <c r="Y16" s="1">
        <v>44077</v>
      </c>
      <c r="Z16" s="2">
        <v>0.4481944444444444</v>
      </c>
      <c r="AB16">
        <v>1</v>
      </c>
      <c r="AD16" s="4" t="e">
        <f t="shared" si="5"/>
        <v>#DIV/0!</v>
      </c>
      <c r="AE16" s="4" t="e">
        <f t="shared" si="6"/>
        <v>#DIV/0!</v>
      </c>
      <c r="AF16" s="4" t="e">
        <f t="shared" si="7"/>
        <v>#DIV/0!</v>
      </c>
      <c r="AG16" s="4" t="e">
        <f t="shared" si="8"/>
        <v>#DIV/0!</v>
      </c>
    </row>
    <row r="17" spans="1:58" x14ac:dyDescent="0.35">
      <c r="A17">
        <v>5</v>
      </c>
      <c r="B17">
        <v>3</v>
      </c>
      <c r="C17" t="s">
        <v>30</v>
      </c>
      <c r="D17" t="s">
        <v>27</v>
      </c>
      <c r="G17">
        <v>0.5</v>
      </c>
      <c r="H17">
        <v>0.5</v>
      </c>
      <c r="I17">
        <v>224</v>
      </c>
      <c r="J17">
        <v>133</v>
      </c>
      <c r="L17">
        <v>65</v>
      </c>
      <c r="M17">
        <v>0.58699999999999997</v>
      </c>
      <c r="N17">
        <v>0.39100000000000001</v>
      </c>
      <c r="O17">
        <v>0</v>
      </c>
      <c r="Q17">
        <v>0</v>
      </c>
      <c r="R17">
        <v>1</v>
      </c>
      <c r="S17">
        <v>0</v>
      </c>
      <c r="T17">
        <v>0</v>
      </c>
      <c r="V17">
        <v>0</v>
      </c>
      <c r="Y17" s="1">
        <v>44077</v>
      </c>
      <c r="Z17" s="2">
        <v>0.45827546296296301</v>
      </c>
      <c r="AB17">
        <v>1</v>
      </c>
      <c r="AD17" s="4">
        <f t="shared" si="5"/>
        <v>0.53796075237196894</v>
      </c>
      <c r="AE17" s="4">
        <f t="shared" si="6"/>
        <v>-0.19790132086132639</v>
      </c>
      <c r="AF17" s="4">
        <f t="shared" si="7"/>
        <v>-0.73586207323329533</v>
      </c>
      <c r="AG17" s="4">
        <f t="shared" si="8"/>
        <v>-1.7835652306797269E-2</v>
      </c>
    </row>
    <row r="18" spans="1:58" x14ac:dyDescent="0.35">
      <c r="A18">
        <v>6</v>
      </c>
      <c r="B18">
        <v>3</v>
      </c>
      <c r="C18" t="s">
        <v>30</v>
      </c>
      <c r="D18" t="s">
        <v>27</v>
      </c>
      <c r="G18">
        <v>0.5</v>
      </c>
      <c r="H18">
        <v>0.5</v>
      </c>
      <c r="I18">
        <v>10</v>
      </c>
      <c r="J18">
        <v>121</v>
      </c>
      <c r="L18">
        <v>28</v>
      </c>
      <c r="M18">
        <v>0.42199999999999999</v>
      </c>
      <c r="N18">
        <v>0.38100000000000001</v>
      </c>
      <c r="O18">
        <v>0</v>
      </c>
      <c r="Q18">
        <v>0</v>
      </c>
      <c r="R18">
        <v>1</v>
      </c>
      <c r="S18">
        <v>0</v>
      </c>
      <c r="T18">
        <v>0</v>
      </c>
      <c r="V18">
        <v>0</v>
      </c>
      <c r="Y18" s="1">
        <v>44077</v>
      </c>
      <c r="Z18" s="2">
        <v>0.46339120370370374</v>
      </c>
      <c r="AB18">
        <v>1</v>
      </c>
      <c r="AD18" s="4">
        <f t="shared" si="5"/>
        <v>4.0826705356402496E-2</v>
      </c>
      <c r="AE18" s="4">
        <f t="shared" si="6"/>
        <v>-0.21488360855388336</v>
      </c>
      <c r="AF18" s="4">
        <f t="shared" si="7"/>
        <v>-0.25571031391028587</v>
      </c>
      <c r="AG18" s="4">
        <f t="shared" si="8"/>
        <v>-2.2653730981109076E-2</v>
      </c>
    </row>
    <row r="19" spans="1:58" x14ac:dyDescent="0.35">
      <c r="A19">
        <v>7</v>
      </c>
      <c r="B19">
        <v>3</v>
      </c>
      <c r="C19" t="s">
        <v>30</v>
      </c>
      <c r="D19" t="s">
        <v>27</v>
      </c>
      <c r="G19">
        <v>0.5</v>
      </c>
      <c r="H19">
        <v>0.5</v>
      </c>
      <c r="I19">
        <v>7</v>
      </c>
      <c r="J19">
        <v>142</v>
      </c>
      <c r="L19">
        <v>69</v>
      </c>
      <c r="M19">
        <v>0.42</v>
      </c>
      <c r="N19">
        <v>0.39900000000000002</v>
      </c>
      <c r="O19">
        <v>0</v>
      </c>
      <c r="Q19">
        <v>0</v>
      </c>
      <c r="R19">
        <v>1</v>
      </c>
      <c r="S19">
        <v>0</v>
      </c>
      <c r="T19">
        <v>0</v>
      </c>
      <c r="V19">
        <v>0</v>
      </c>
      <c r="Y19" s="1">
        <v>44077</v>
      </c>
      <c r="Z19" s="2">
        <v>0.46878472222222217</v>
      </c>
      <c r="AB19">
        <v>1</v>
      </c>
      <c r="AD19" s="4">
        <f t="shared" si="5"/>
        <v>3.3857536473006711E-2</v>
      </c>
      <c r="AE19" s="4">
        <f t="shared" si="6"/>
        <v>-0.18516460509190866</v>
      </c>
      <c r="AF19" s="4">
        <f t="shared" si="7"/>
        <v>-0.21902214156491537</v>
      </c>
      <c r="AG19" s="4">
        <f t="shared" si="8"/>
        <v>-1.7314778936601393E-2</v>
      </c>
    </row>
    <row r="20" spans="1:58" x14ac:dyDescent="0.35">
      <c r="A20">
        <v>8</v>
      </c>
      <c r="B20">
        <v>4</v>
      </c>
      <c r="C20" t="s">
        <v>66</v>
      </c>
      <c r="D20" t="s">
        <v>27</v>
      </c>
      <c r="G20">
        <v>0.2</v>
      </c>
      <c r="H20">
        <v>0.2</v>
      </c>
      <c r="I20">
        <v>187</v>
      </c>
      <c r="J20">
        <v>1715</v>
      </c>
      <c r="L20">
        <v>955</v>
      </c>
      <c r="M20">
        <v>1.395</v>
      </c>
      <c r="N20">
        <v>4.3280000000000003</v>
      </c>
      <c r="O20">
        <v>2.9329999999999998</v>
      </c>
      <c r="Q20">
        <v>0</v>
      </c>
      <c r="R20">
        <v>1</v>
      </c>
      <c r="S20">
        <v>0</v>
      </c>
      <c r="T20">
        <v>0</v>
      </c>
      <c r="V20">
        <v>0</v>
      </c>
      <c r="Y20" s="1">
        <v>44077</v>
      </c>
      <c r="Z20" s="2">
        <v>0.47858796296296297</v>
      </c>
      <c r="AB20">
        <v>1</v>
      </c>
      <c r="AD20" s="4">
        <f t="shared" si="5"/>
        <v>1.1300191736918854</v>
      </c>
      <c r="AE20" s="4">
        <f t="shared" si="6"/>
        <v>5.1023256831852537</v>
      </c>
      <c r="AF20" s="4">
        <f t="shared" si="7"/>
        <v>3.9723065094933681</v>
      </c>
      <c r="AG20" s="4">
        <f t="shared" si="8"/>
        <v>0.24514668140446028</v>
      </c>
      <c r="AI20">
        <f>ABS(100*(AD20-3)/3)</f>
        <v>62.332694210270489</v>
      </c>
      <c r="AN20">
        <f t="shared" ref="AN20:AN27" si="9">ABS(100*(AE20-6)/6)</f>
        <v>14.961238613579106</v>
      </c>
      <c r="AS20">
        <f t="shared" ref="AS20:AS27" si="10">ABS(100*(AF20-3)/3)</f>
        <v>32.410216983112271</v>
      </c>
      <c r="AX20">
        <f t="shared" ref="AX20:AX27" si="11">ABS(100*(AG20-0.3)/0.3)</f>
        <v>18.284439531846573</v>
      </c>
    </row>
    <row r="21" spans="1:58" x14ac:dyDescent="0.35">
      <c r="A21">
        <v>9</v>
      </c>
      <c r="B21">
        <v>4</v>
      </c>
      <c r="C21" t="s">
        <v>66</v>
      </c>
      <c r="D21" t="s">
        <v>27</v>
      </c>
      <c r="G21">
        <v>0.2</v>
      </c>
      <c r="H21">
        <v>0.2</v>
      </c>
      <c r="I21">
        <v>472</v>
      </c>
      <c r="J21">
        <v>1707</v>
      </c>
      <c r="L21">
        <v>950</v>
      </c>
      <c r="M21">
        <v>1.9430000000000001</v>
      </c>
      <c r="N21">
        <v>4.3120000000000003</v>
      </c>
      <c r="O21">
        <v>2.3690000000000002</v>
      </c>
      <c r="Q21">
        <v>0</v>
      </c>
      <c r="R21">
        <v>1</v>
      </c>
      <c r="S21">
        <v>0</v>
      </c>
      <c r="T21">
        <v>0</v>
      </c>
      <c r="V21">
        <v>0</v>
      </c>
      <c r="Y21" s="1">
        <v>44077</v>
      </c>
      <c r="Z21" s="2">
        <v>0.48432870370370368</v>
      </c>
      <c r="AB21">
        <v>1</v>
      </c>
      <c r="AD21" s="4">
        <f t="shared" si="5"/>
        <v>2.7851967834983853</v>
      </c>
      <c r="AE21" s="4">
        <f t="shared" si="6"/>
        <v>5.0740218703643256</v>
      </c>
      <c r="AF21" s="4">
        <f t="shared" si="7"/>
        <v>2.2888250868659403</v>
      </c>
      <c r="AG21" s="4">
        <f t="shared" si="8"/>
        <v>0.24351895212259814</v>
      </c>
      <c r="AI21">
        <f t="shared" ref="AI21:AI27" si="12">ABS(100*(AD21-3)/3)</f>
        <v>7.1601072167204904</v>
      </c>
      <c r="AN21">
        <f t="shared" si="9"/>
        <v>15.43296882726124</v>
      </c>
      <c r="AS21">
        <f t="shared" si="10"/>
        <v>23.705830437801989</v>
      </c>
      <c r="AX21">
        <f t="shared" si="11"/>
        <v>18.827015959133952</v>
      </c>
    </row>
    <row r="22" spans="1:58" x14ac:dyDescent="0.35">
      <c r="A22">
        <v>10</v>
      </c>
      <c r="B22">
        <v>5</v>
      </c>
      <c r="C22" t="s">
        <v>66</v>
      </c>
      <c r="D22" t="s">
        <v>27</v>
      </c>
      <c r="G22">
        <v>0.6</v>
      </c>
      <c r="H22">
        <v>0.6</v>
      </c>
      <c r="I22">
        <v>1522</v>
      </c>
      <c r="J22">
        <v>5621</v>
      </c>
      <c r="L22">
        <v>3408</v>
      </c>
      <c r="M22">
        <v>1.319</v>
      </c>
      <c r="N22">
        <v>4.2009999999999996</v>
      </c>
      <c r="O22">
        <v>2.8820000000000001</v>
      </c>
      <c r="Q22">
        <v>0.2</v>
      </c>
      <c r="R22">
        <v>1</v>
      </c>
      <c r="S22">
        <v>0</v>
      </c>
      <c r="T22">
        <v>0</v>
      </c>
      <c r="V22">
        <v>0</v>
      </c>
      <c r="Y22" s="1">
        <v>44077</v>
      </c>
      <c r="Z22" s="2">
        <v>0.49553240740740739</v>
      </c>
      <c r="AB22">
        <v>1</v>
      </c>
      <c r="AD22" s="4">
        <f t="shared" si="5"/>
        <v>2.9610731854899011</v>
      </c>
      <c r="AE22" s="4">
        <f t="shared" si="6"/>
        <v>6.307220764334498</v>
      </c>
      <c r="AF22" s="4">
        <f t="shared" si="7"/>
        <v>3.3461475788445969</v>
      </c>
      <c r="AG22" s="4">
        <f t="shared" si="8"/>
        <v>0.34790355569533521</v>
      </c>
      <c r="AI22">
        <f t="shared" si="12"/>
        <v>1.2975604836699646</v>
      </c>
      <c r="AN22">
        <f t="shared" si="9"/>
        <v>5.1203460722416327</v>
      </c>
      <c r="AS22">
        <f t="shared" si="10"/>
        <v>11.538252628153231</v>
      </c>
      <c r="AX22">
        <f t="shared" si="11"/>
        <v>15.967851898445076</v>
      </c>
    </row>
    <row r="23" spans="1:58" x14ac:dyDescent="0.35">
      <c r="A23">
        <v>11</v>
      </c>
      <c r="B23">
        <v>5</v>
      </c>
      <c r="C23" t="s">
        <v>66</v>
      </c>
      <c r="D23" t="s">
        <v>27</v>
      </c>
      <c r="G23">
        <v>0.6</v>
      </c>
      <c r="H23">
        <v>0.6</v>
      </c>
      <c r="I23">
        <v>1573</v>
      </c>
      <c r="J23">
        <v>5786</v>
      </c>
      <c r="L23">
        <v>3576</v>
      </c>
      <c r="M23">
        <v>1.3520000000000001</v>
      </c>
      <c r="N23">
        <v>4.3170000000000002</v>
      </c>
      <c r="O23">
        <v>2.9649999999999999</v>
      </c>
      <c r="Q23">
        <v>0.215</v>
      </c>
      <c r="R23">
        <v>1</v>
      </c>
      <c r="S23">
        <v>0</v>
      </c>
      <c r="T23">
        <v>0</v>
      </c>
      <c r="V23">
        <v>0</v>
      </c>
      <c r="Y23" s="1">
        <v>44077</v>
      </c>
      <c r="Z23" s="2">
        <v>0.50211805555555555</v>
      </c>
      <c r="AB23">
        <v>1</v>
      </c>
      <c r="AD23" s="4">
        <f t="shared" si="5"/>
        <v>3.0598030780046748</v>
      </c>
      <c r="AE23" s="4">
        <f t="shared" si="6"/>
        <v>6.501809477478381</v>
      </c>
      <c r="AF23" s="4">
        <f t="shared" si="7"/>
        <v>3.4420063994737062</v>
      </c>
      <c r="AG23" s="4">
        <f t="shared" si="8"/>
        <v>0.36613412365219067</v>
      </c>
      <c r="AI23">
        <f t="shared" si="12"/>
        <v>1.9934359334891589</v>
      </c>
      <c r="AN23">
        <f t="shared" si="9"/>
        <v>8.3634912913063513</v>
      </c>
      <c r="AS23">
        <f t="shared" si="10"/>
        <v>14.733546649123541</v>
      </c>
      <c r="AX23">
        <f t="shared" si="11"/>
        <v>22.044707884063559</v>
      </c>
    </row>
    <row r="24" spans="1:58" x14ac:dyDescent="0.35">
      <c r="A24">
        <v>12</v>
      </c>
      <c r="B24">
        <v>6</v>
      </c>
      <c r="C24" t="s">
        <v>66</v>
      </c>
      <c r="D24" t="s">
        <v>27</v>
      </c>
      <c r="G24">
        <v>1</v>
      </c>
      <c r="H24">
        <v>1</v>
      </c>
      <c r="I24">
        <v>2505</v>
      </c>
      <c r="J24">
        <v>9855</v>
      </c>
      <c r="L24">
        <v>5501</v>
      </c>
      <c r="M24">
        <v>1.1679999999999999</v>
      </c>
      <c r="N24">
        <v>4.3140000000000001</v>
      </c>
      <c r="O24">
        <v>3.145</v>
      </c>
      <c r="Q24">
        <v>0.23</v>
      </c>
      <c r="R24">
        <v>1</v>
      </c>
      <c r="S24">
        <v>0</v>
      </c>
      <c r="T24">
        <v>0</v>
      </c>
      <c r="V24">
        <v>0</v>
      </c>
      <c r="Y24" s="1">
        <v>44077</v>
      </c>
      <c r="Z24" s="2">
        <v>0.51416666666666666</v>
      </c>
      <c r="AB24">
        <v>1</v>
      </c>
      <c r="AD24" s="4">
        <f t="shared" si="5"/>
        <v>2.9184260800236177</v>
      </c>
      <c r="AE24" s="4">
        <f t="shared" si="6"/>
        <v>6.7802910456959591</v>
      </c>
      <c r="AF24" s="4">
        <f t="shared" si="7"/>
        <v>3.8618649656723414</v>
      </c>
      <c r="AG24" s="4">
        <f t="shared" si="8"/>
        <v>0.34501562889469595</v>
      </c>
      <c r="AI24">
        <f t="shared" si="12"/>
        <v>2.7191306658794101</v>
      </c>
      <c r="AN24">
        <f t="shared" si="9"/>
        <v>13.00485076159932</v>
      </c>
      <c r="AS24">
        <f t="shared" si="10"/>
        <v>28.728832189078048</v>
      </c>
      <c r="AX24">
        <f t="shared" si="11"/>
        <v>15.00520963156532</v>
      </c>
    </row>
    <row r="25" spans="1:58" x14ac:dyDescent="0.35">
      <c r="A25">
        <v>13</v>
      </c>
      <c r="B25">
        <v>6</v>
      </c>
      <c r="C25" t="s">
        <v>66</v>
      </c>
      <c r="D25" t="s">
        <v>27</v>
      </c>
      <c r="G25">
        <v>1</v>
      </c>
      <c r="H25">
        <v>1</v>
      </c>
      <c r="I25">
        <v>2557</v>
      </c>
      <c r="J25">
        <v>9310</v>
      </c>
      <c r="L25">
        <v>5133</v>
      </c>
      <c r="M25">
        <v>1.1879999999999999</v>
      </c>
      <c r="N25">
        <v>4.0830000000000002</v>
      </c>
      <c r="O25">
        <v>2.895</v>
      </c>
      <c r="Q25">
        <v>0.21</v>
      </c>
      <c r="R25">
        <v>1</v>
      </c>
      <c r="S25">
        <v>0</v>
      </c>
      <c r="T25">
        <v>0</v>
      </c>
      <c r="V25">
        <v>0</v>
      </c>
      <c r="Y25" s="1">
        <v>44077</v>
      </c>
      <c r="Z25" s="2">
        <v>0.52141203703703709</v>
      </c>
      <c r="AB25">
        <v>1</v>
      </c>
      <c r="AD25" s="4">
        <f t="shared" si="5"/>
        <v>2.9788255436797146</v>
      </c>
      <c r="AE25" s="4">
        <f t="shared" si="6"/>
        <v>6.3946515960108101</v>
      </c>
      <c r="AF25" s="4">
        <f t="shared" si="7"/>
        <v>3.4158260523310955</v>
      </c>
      <c r="AG25" s="4">
        <f t="shared" si="8"/>
        <v>0.32105545386568579</v>
      </c>
      <c r="AI25">
        <f t="shared" si="12"/>
        <v>0.70581521067617869</v>
      </c>
      <c r="AN25">
        <f t="shared" si="9"/>
        <v>6.5775266001801684</v>
      </c>
      <c r="AS25">
        <f t="shared" si="10"/>
        <v>13.860868411036515</v>
      </c>
      <c r="AX25">
        <f t="shared" si="11"/>
        <v>7.0184846218952668</v>
      </c>
    </row>
    <row r="26" spans="1:58" x14ac:dyDescent="0.35">
      <c r="A26">
        <v>14</v>
      </c>
      <c r="B26">
        <v>7</v>
      </c>
      <c r="C26" t="s">
        <v>66</v>
      </c>
      <c r="D26" t="s">
        <v>27</v>
      </c>
      <c r="G26">
        <v>1.4</v>
      </c>
      <c r="H26">
        <v>1.4</v>
      </c>
      <c r="I26">
        <v>3562</v>
      </c>
      <c r="J26">
        <v>12423</v>
      </c>
      <c r="L26">
        <v>6677</v>
      </c>
      <c r="M26">
        <v>1.1240000000000001</v>
      </c>
      <c r="N26">
        <v>3.8580000000000001</v>
      </c>
      <c r="O26">
        <v>2.734</v>
      </c>
      <c r="Q26">
        <v>0.20799999999999999</v>
      </c>
      <c r="R26">
        <v>1</v>
      </c>
      <c r="S26">
        <v>0</v>
      </c>
      <c r="T26">
        <v>0</v>
      </c>
      <c r="V26">
        <v>0</v>
      </c>
      <c r="Y26" s="1">
        <v>44077</v>
      </c>
      <c r="Z26" s="2">
        <v>0.53392361111111108</v>
      </c>
      <c r="AB26">
        <v>1</v>
      </c>
      <c r="AD26" s="4">
        <f t="shared" si="5"/>
        <v>2.9615438083203642</v>
      </c>
      <c r="AE26" s="4">
        <f t="shared" si="6"/>
        <v>6.1409970205711115</v>
      </c>
      <c r="AF26" s="4">
        <f t="shared" si="7"/>
        <v>3.1794532122507473</v>
      </c>
      <c r="AG26" s="4">
        <f t="shared" si="8"/>
        <v>0.30113143879534932</v>
      </c>
      <c r="AI26">
        <f t="shared" si="12"/>
        <v>1.2818730559878588</v>
      </c>
      <c r="AN26">
        <f t="shared" si="9"/>
        <v>2.3499503428518587</v>
      </c>
      <c r="AS26">
        <f t="shared" si="10"/>
        <v>5.9817737416915762</v>
      </c>
      <c r="AX26">
        <f t="shared" si="11"/>
        <v>0.37714626511644223</v>
      </c>
    </row>
    <row r="27" spans="1:58" x14ac:dyDescent="0.35">
      <c r="A27">
        <v>15</v>
      </c>
      <c r="B27">
        <v>8</v>
      </c>
      <c r="C27" t="s">
        <v>66</v>
      </c>
      <c r="D27" t="s">
        <v>27</v>
      </c>
      <c r="G27">
        <v>1.8</v>
      </c>
      <c r="H27">
        <v>1.8</v>
      </c>
      <c r="I27">
        <v>4680</v>
      </c>
      <c r="J27">
        <v>14818</v>
      </c>
      <c r="L27">
        <v>8019</v>
      </c>
      <c r="M27">
        <v>1.113</v>
      </c>
      <c r="N27">
        <v>3.5649999999999999</v>
      </c>
      <c r="O27">
        <v>2.452</v>
      </c>
      <c r="Q27">
        <v>0.20100000000000001</v>
      </c>
      <c r="R27">
        <v>1</v>
      </c>
      <c r="S27">
        <v>0</v>
      </c>
      <c r="T27">
        <v>0</v>
      </c>
      <c r="V27">
        <v>0</v>
      </c>
      <c r="Y27" s="1">
        <v>44077</v>
      </c>
      <c r="Z27" s="2">
        <v>0.54743055555555553</v>
      </c>
      <c r="AB27">
        <v>1</v>
      </c>
      <c r="AD27" s="4">
        <f t="shared" si="5"/>
        <v>3.0248610001414402</v>
      </c>
      <c r="AE27" s="4">
        <f t="shared" si="6"/>
        <v>5.7178259008070205</v>
      </c>
      <c r="AF27" s="4">
        <f t="shared" si="7"/>
        <v>2.6929649006655803</v>
      </c>
      <c r="AG27" s="4">
        <f t="shared" si="8"/>
        <v>0.28275584564658135</v>
      </c>
      <c r="AI27">
        <f t="shared" si="12"/>
        <v>0.82870000471467387</v>
      </c>
      <c r="AN27">
        <f t="shared" si="9"/>
        <v>4.7029016532163253</v>
      </c>
      <c r="AS27">
        <f t="shared" si="10"/>
        <v>10.234503311147325</v>
      </c>
      <c r="AX27">
        <f t="shared" si="11"/>
        <v>5.7480514511395464</v>
      </c>
    </row>
    <row r="28" spans="1:58" x14ac:dyDescent="0.35">
      <c r="A28">
        <v>16</v>
      </c>
      <c r="B28">
        <v>1</v>
      </c>
      <c r="C28" t="s">
        <v>31</v>
      </c>
      <c r="D28" t="s">
        <v>27</v>
      </c>
      <c r="G28">
        <v>0.5</v>
      </c>
      <c r="H28">
        <v>0.5</v>
      </c>
      <c r="I28">
        <v>3462</v>
      </c>
      <c r="J28">
        <v>7628</v>
      </c>
      <c r="L28">
        <v>15531</v>
      </c>
      <c r="M28">
        <v>3.0710000000000002</v>
      </c>
      <c r="N28">
        <v>6.7409999999999997</v>
      </c>
      <c r="O28">
        <v>3.67</v>
      </c>
      <c r="Q28">
        <v>1.508</v>
      </c>
      <c r="R28">
        <v>1</v>
      </c>
      <c r="S28">
        <v>0</v>
      </c>
      <c r="T28">
        <v>0</v>
      </c>
      <c r="V28">
        <v>0</v>
      </c>
      <c r="Y28" s="1">
        <v>44077</v>
      </c>
      <c r="Z28" s="2">
        <v>0.55846064814814811</v>
      </c>
      <c r="AB28">
        <v>1</v>
      </c>
      <c r="AD28" s="4">
        <f t="shared" si="5"/>
        <v>8.0600170338504906</v>
      </c>
      <c r="AE28" s="4">
        <f t="shared" si="6"/>
        <v>10.408952533781552</v>
      </c>
      <c r="AF28" s="4">
        <f t="shared" si="7"/>
        <v>2.348935499931061</v>
      </c>
      <c r="AG28" s="4">
        <f t="shared" si="8"/>
        <v>1.9961212335555392</v>
      </c>
      <c r="BC28" s="4"/>
      <c r="BD28" s="4"/>
      <c r="BE28" s="4"/>
      <c r="BF28" s="4"/>
    </row>
    <row r="29" spans="1:58" x14ac:dyDescent="0.35">
      <c r="A29">
        <v>17</v>
      </c>
      <c r="B29">
        <v>1</v>
      </c>
      <c r="C29" t="s">
        <v>31</v>
      </c>
      <c r="D29" t="s">
        <v>27</v>
      </c>
      <c r="G29">
        <v>0.5</v>
      </c>
      <c r="H29">
        <v>0.5</v>
      </c>
      <c r="I29">
        <v>4140</v>
      </c>
      <c r="J29">
        <v>7508</v>
      </c>
      <c r="L29">
        <v>15759</v>
      </c>
      <c r="M29">
        <v>3.5910000000000002</v>
      </c>
      <c r="N29">
        <v>6.6390000000000002</v>
      </c>
      <c r="O29">
        <v>3.048</v>
      </c>
      <c r="Q29">
        <v>1.532</v>
      </c>
      <c r="R29">
        <v>1</v>
      </c>
      <c r="S29">
        <v>0</v>
      </c>
      <c r="T29">
        <v>0</v>
      </c>
      <c r="V29">
        <v>0</v>
      </c>
      <c r="Y29" s="1">
        <v>44077</v>
      </c>
      <c r="Z29" s="2">
        <v>0.56434027777777784</v>
      </c>
      <c r="AB29">
        <v>1</v>
      </c>
      <c r="AD29" s="4">
        <f t="shared" si="5"/>
        <v>9.6350492014979423</v>
      </c>
      <c r="AE29" s="4">
        <f t="shared" si="6"/>
        <v>10.239129656855983</v>
      </c>
      <c r="AF29" s="4">
        <f t="shared" si="7"/>
        <v>0.60408045535804078</v>
      </c>
      <c r="AG29" s="4">
        <f t="shared" si="8"/>
        <v>2.025811015656704</v>
      </c>
      <c r="AJ29">
        <f>ABS(100*(AD29-AD30)/(AVERAGE(AD29:AD30)))</f>
        <v>1.2935449864599027</v>
      </c>
      <c r="AO29">
        <f>ABS(100*(AE29-AE30)/(AVERAGE(AE29:AE30)))</f>
        <v>0.31839818580182788</v>
      </c>
      <c r="AT29">
        <f>ABS(100*(AF29-AF30)/(AVERAGE(AF29:AF30)))</f>
        <v>30.089405202086642</v>
      </c>
      <c r="AY29">
        <f>ABS(100*(AG29-AG30)/(AVERAGE(AG29:AG30)))</f>
        <v>0.99139515574386694</v>
      </c>
      <c r="BC29" s="4">
        <f>AVERAGE(AD29:AD30)</f>
        <v>9.697771721448504</v>
      </c>
      <c r="BD29" s="4">
        <f>AVERAGE(AE29:AE30)</f>
        <v>10.222854964483949</v>
      </c>
      <c r="BE29" s="4">
        <f>AVERAGE(AF29:AF30)</f>
        <v>0.52508324303544462</v>
      </c>
      <c r="BF29" s="4">
        <f>AVERAGE(AG29:AG30)</f>
        <v>2.035902937204249</v>
      </c>
    </row>
    <row r="30" spans="1:58" x14ac:dyDescent="0.35">
      <c r="A30">
        <v>18</v>
      </c>
      <c r="B30">
        <v>1</v>
      </c>
      <c r="C30" t="s">
        <v>31</v>
      </c>
      <c r="D30" t="s">
        <v>27</v>
      </c>
      <c r="G30">
        <v>0.5</v>
      </c>
      <c r="H30">
        <v>0.5</v>
      </c>
      <c r="I30">
        <v>4194</v>
      </c>
      <c r="J30">
        <v>7485</v>
      </c>
      <c r="L30">
        <v>15914</v>
      </c>
      <c r="M30">
        <v>3.633</v>
      </c>
      <c r="N30">
        <v>6.6189999999999998</v>
      </c>
      <c r="O30">
        <v>2.9870000000000001</v>
      </c>
      <c r="Q30">
        <v>1.548</v>
      </c>
      <c r="R30">
        <v>1</v>
      </c>
      <c r="S30">
        <v>0</v>
      </c>
      <c r="T30">
        <v>0</v>
      </c>
      <c r="V30">
        <v>0</v>
      </c>
      <c r="Y30" s="1">
        <v>44077</v>
      </c>
      <c r="Z30" s="2">
        <v>0.57070601851851854</v>
      </c>
      <c r="AB30">
        <v>1</v>
      </c>
      <c r="AD30" s="4">
        <f t="shared" si="5"/>
        <v>9.7604942413990656</v>
      </c>
      <c r="AE30" s="4">
        <f t="shared" si="6"/>
        <v>10.206580272111914</v>
      </c>
      <c r="AF30" s="4">
        <f t="shared" si="7"/>
        <v>0.44608603071284847</v>
      </c>
      <c r="AG30" s="4">
        <f t="shared" si="8"/>
        <v>2.045994858751794</v>
      </c>
    </row>
    <row r="31" spans="1:58" x14ac:dyDescent="0.35">
      <c r="A31">
        <v>19</v>
      </c>
      <c r="B31">
        <v>9</v>
      </c>
      <c r="C31" t="s">
        <v>145</v>
      </c>
      <c r="D31" t="s">
        <v>27</v>
      </c>
      <c r="G31">
        <v>0.5</v>
      </c>
      <c r="H31">
        <v>0.5</v>
      </c>
      <c r="I31">
        <v>2106</v>
      </c>
      <c r="J31">
        <v>4681</v>
      </c>
      <c r="L31">
        <v>2533</v>
      </c>
      <c r="M31">
        <v>2.0310000000000001</v>
      </c>
      <c r="N31">
        <v>4.2450000000000001</v>
      </c>
      <c r="O31">
        <v>2.214</v>
      </c>
      <c r="Q31">
        <v>0.14899999999999999</v>
      </c>
      <c r="R31">
        <v>1</v>
      </c>
      <c r="S31">
        <v>0</v>
      </c>
      <c r="T31">
        <v>0</v>
      </c>
      <c r="V31">
        <v>0</v>
      </c>
      <c r="AB31">
        <v>1</v>
      </c>
      <c r="AD31" s="4">
        <f t="shared" si="5"/>
        <v>4.9099526985555952</v>
      </c>
      <c r="AE31" s="4">
        <f t="shared" si="6"/>
        <v>6.2383857146177677</v>
      </c>
      <c r="AF31" s="4">
        <f t="shared" si="7"/>
        <v>1.3284330160621725</v>
      </c>
      <c r="AG31" s="4">
        <f t="shared" si="8"/>
        <v>0.30354321710405535</v>
      </c>
    </row>
    <row r="32" spans="1:58" x14ac:dyDescent="0.35">
      <c r="A32">
        <v>20</v>
      </c>
      <c r="B32">
        <v>9</v>
      </c>
      <c r="C32" t="s">
        <v>145</v>
      </c>
      <c r="D32" t="s">
        <v>27</v>
      </c>
      <c r="G32">
        <v>0.5</v>
      </c>
      <c r="H32">
        <v>0.5</v>
      </c>
      <c r="I32">
        <v>1345</v>
      </c>
      <c r="J32">
        <v>4615</v>
      </c>
      <c r="L32">
        <v>2345</v>
      </c>
      <c r="M32">
        <v>1.4470000000000001</v>
      </c>
      <c r="N32">
        <v>4.1879999999999997</v>
      </c>
      <c r="O32">
        <v>2.7410000000000001</v>
      </c>
      <c r="Q32">
        <v>0.129</v>
      </c>
      <c r="R32">
        <v>1</v>
      </c>
      <c r="S32">
        <v>0</v>
      </c>
      <c r="T32">
        <v>0</v>
      </c>
      <c r="V32">
        <v>0</v>
      </c>
      <c r="Y32" s="1">
        <v>44077</v>
      </c>
      <c r="Z32" s="2">
        <v>0.58733796296296303</v>
      </c>
      <c r="AB32">
        <v>1</v>
      </c>
      <c r="AD32" s="4">
        <f t="shared" si="5"/>
        <v>3.1421068584675296</v>
      </c>
      <c r="AE32" s="4">
        <f t="shared" si="6"/>
        <v>6.1449831323087043</v>
      </c>
      <c r="AF32" s="4">
        <f t="shared" si="7"/>
        <v>3.0028762738411747</v>
      </c>
      <c r="AG32" s="4">
        <f t="shared" si="8"/>
        <v>0.27906216870484934</v>
      </c>
      <c r="AJ32">
        <f>ABS(100*(AD32-AD33)/(AVERAGE(AD32:AD33)))</f>
        <v>1.4146645678455465</v>
      </c>
      <c r="AO32">
        <f>ABS(100*(AE32-AE33)/(AVERAGE(AE32:AE33)))</f>
        <v>1.7350967319909976</v>
      </c>
      <c r="AT32">
        <f>ABS(100*(AF32-AF33)/(AVERAGE(AF32:AF33)))</f>
        <v>4.9271266151162232</v>
      </c>
      <c r="AY32">
        <f>ABS(100*(AG32-AG33)/(AVERAGE(AG32:AG33)))</f>
        <v>0.32610730494941792</v>
      </c>
      <c r="BC32" s="4">
        <f>AVERAGE(AD32:AD33)</f>
        <v>3.1200378236701094</v>
      </c>
      <c r="BD32" s="4">
        <f>AVERAGE(AE32:AE33)</f>
        <v>6.198760376668468</v>
      </c>
      <c r="BE32" s="4">
        <f>AVERAGE(AF32:AF33)</f>
        <v>3.0787225529983586</v>
      </c>
      <c r="BF32" s="4">
        <f>AVERAGE(AG32:AG33)</f>
        <v>0.27951793290377075</v>
      </c>
    </row>
    <row r="33" spans="1:58" x14ac:dyDescent="0.35">
      <c r="A33">
        <v>21</v>
      </c>
      <c r="B33">
        <v>9</v>
      </c>
      <c r="C33" t="s">
        <v>145</v>
      </c>
      <c r="D33" t="s">
        <v>27</v>
      </c>
      <c r="G33">
        <v>0.5</v>
      </c>
      <c r="H33">
        <v>0.5</v>
      </c>
      <c r="I33">
        <v>1326</v>
      </c>
      <c r="J33">
        <v>4691</v>
      </c>
      <c r="L33">
        <v>2352</v>
      </c>
      <c r="M33">
        <v>1.4319999999999999</v>
      </c>
      <c r="N33">
        <v>4.2519999999999998</v>
      </c>
      <c r="O33">
        <v>2.82</v>
      </c>
      <c r="Q33">
        <v>0.13</v>
      </c>
      <c r="R33">
        <v>1</v>
      </c>
      <c r="S33">
        <v>0</v>
      </c>
      <c r="T33">
        <v>0</v>
      </c>
      <c r="V33">
        <v>0</v>
      </c>
      <c r="Y33" s="1">
        <v>44077</v>
      </c>
      <c r="Z33" s="2">
        <v>0.59350694444444441</v>
      </c>
      <c r="AB33">
        <v>1</v>
      </c>
      <c r="AD33" s="4">
        <f t="shared" si="5"/>
        <v>3.0979687888726892</v>
      </c>
      <c r="AE33" s="4">
        <f t="shared" si="6"/>
        <v>6.2525376210282317</v>
      </c>
      <c r="AF33" s="4">
        <f t="shared" si="7"/>
        <v>3.1545688321555425</v>
      </c>
      <c r="AG33" s="4">
        <f t="shared" si="8"/>
        <v>0.27997369710269215</v>
      </c>
    </row>
    <row r="34" spans="1:58" x14ac:dyDescent="0.35">
      <c r="A34">
        <v>22</v>
      </c>
      <c r="B34">
        <v>10</v>
      </c>
      <c r="C34" t="s">
        <v>146</v>
      </c>
      <c r="D34" t="s">
        <v>27</v>
      </c>
      <c r="G34">
        <v>0.5</v>
      </c>
      <c r="H34">
        <v>0.5</v>
      </c>
      <c r="I34">
        <v>1933</v>
      </c>
      <c r="J34">
        <v>4927</v>
      </c>
      <c r="L34">
        <v>1195</v>
      </c>
      <c r="M34">
        <v>1.8979999999999999</v>
      </c>
      <c r="N34">
        <v>4.4530000000000003</v>
      </c>
      <c r="O34">
        <v>2.5539999999999998</v>
      </c>
      <c r="Q34">
        <v>8.9999999999999993E-3</v>
      </c>
      <c r="R34">
        <v>1</v>
      </c>
      <c r="S34">
        <v>0</v>
      </c>
      <c r="T34">
        <v>0</v>
      </c>
      <c r="V34">
        <v>0</v>
      </c>
      <c r="AB34">
        <v>1</v>
      </c>
      <c r="AD34" s="4">
        <f t="shared" si="5"/>
        <v>4.5080639596131045</v>
      </c>
      <c r="AE34" s="4">
        <f t="shared" si="6"/>
        <v>6.5865226123151857</v>
      </c>
      <c r="AF34" s="4">
        <f t="shared" si="7"/>
        <v>2.0784586527020812</v>
      </c>
      <c r="AG34" s="4">
        <f t="shared" si="8"/>
        <v>0.12931107477353637</v>
      </c>
    </row>
    <row r="35" spans="1:58" x14ac:dyDescent="0.35">
      <c r="A35">
        <v>23</v>
      </c>
      <c r="B35">
        <v>10</v>
      </c>
      <c r="C35" t="s">
        <v>146</v>
      </c>
      <c r="D35" t="s">
        <v>27</v>
      </c>
      <c r="G35">
        <v>0.5</v>
      </c>
      <c r="H35">
        <v>0.5</v>
      </c>
      <c r="I35">
        <v>2157</v>
      </c>
      <c r="J35">
        <v>4996</v>
      </c>
      <c r="L35">
        <v>1141</v>
      </c>
      <c r="M35">
        <v>2.069</v>
      </c>
      <c r="N35">
        <v>4.5110000000000001</v>
      </c>
      <c r="O35">
        <v>2.4409999999999998</v>
      </c>
      <c r="Q35">
        <v>3.0000000000000001E-3</v>
      </c>
      <c r="R35">
        <v>1</v>
      </c>
      <c r="S35">
        <v>0</v>
      </c>
      <c r="T35">
        <v>0</v>
      </c>
      <c r="V35">
        <v>0</v>
      </c>
      <c r="Y35" s="1">
        <v>44077</v>
      </c>
      <c r="Z35" s="2">
        <v>0.61002314814814818</v>
      </c>
      <c r="AB35">
        <v>1</v>
      </c>
      <c r="AD35" s="4">
        <f t="shared" si="5"/>
        <v>5.0284285695733244</v>
      </c>
      <c r="AE35" s="4">
        <f t="shared" si="6"/>
        <v>6.6841707665473891</v>
      </c>
      <c r="AF35" s="4">
        <f t="shared" si="7"/>
        <v>1.6557421969740647</v>
      </c>
      <c r="AG35" s="4">
        <f t="shared" si="8"/>
        <v>0.12227928427589212</v>
      </c>
      <c r="AJ35">
        <f>ABS(100*(AD35-AD36)/(AVERAGE(AD35:AD36)))</f>
        <v>2.5262276632475054</v>
      </c>
      <c r="AO35">
        <f>ABS(100*(AE35-AE36)/(AVERAGE(AE35:AE36)))</f>
        <v>0.14831579208257104</v>
      </c>
      <c r="AT35">
        <f>ABS(100*(AF35-AF36)/(AVERAGE(AF35:AF36)))</f>
        <v>6.7428028387267798</v>
      </c>
      <c r="AY35">
        <f>ABS(100*(AG35-AG36)/(AVERAGE(AG35:AG36)))</f>
        <v>5.1336231924076463</v>
      </c>
      <c r="BC35" s="4">
        <f>AVERAGE(AD35:AD36)</f>
        <v>4.9657060496227619</v>
      </c>
      <c r="BD35" s="4">
        <f>AVERAGE(AE35:AE36)</f>
        <v>6.6792175993037262</v>
      </c>
      <c r="BE35" s="4">
        <f>AVERAGE(AF35:AF36)</f>
        <v>1.7135115496809643</v>
      </c>
      <c r="BF35" s="4">
        <f>AVERAGE(AG35:AG36)</f>
        <v>0.11921915322599136</v>
      </c>
    </row>
    <row r="36" spans="1:58" x14ac:dyDescent="0.35">
      <c r="A36">
        <v>24</v>
      </c>
      <c r="B36">
        <v>10</v>
      </c>
      <c r="C36" t="s">
        <v>146</v>
      </c>
      <c r="D36" t="s">
        <v>27</v>
      </c>
      <c r="G36">
        <v>0.5</v>
      </c>
      <c r="H36">
        <v>0.5</v>
      </c>
      <c r="I36">
        <v>2103</v>
      </c>
      <c r="J36">
        <v>4989</v>
      </c>
      <c r="L36">
        <v>1094</v>
      </c>
      <c r="M36">
        <v>2.028</v>
      </c>
      <c r="N36">
        <v>4.5049999999999999</v>
      </c>
      <c r="O36">
        <v>2.4780000000000002</v>
      </c>
      <c r="Q36">
        <v>0</v>
      </c>
      <c r="R36">
        <v>1</v>
      </c>
      <c r="S36">
        <v>0</v>
      </c>
      <c r="T36">
        <v>0</v>
      </c>
      <c r="V36">
        <v>0</v>
      </c>
      <c r="Y36" s="1">
        <v>44077</v>
      </c>
      <c r="Z36" s="2">
        <v>0.61629629629629623</v>
      </c>
      <c r="AB36">
        <v>1</v>
      </c>
      <c r="AD36" s="4">
        <f t="shared" si="5"/>
        <v>4.9029835296721993</v>
      </c>
      <c r="AE36" s="4">
        <f t="shared" si="6"/>
        <v>6.6742644320600633</v>
      </c>
      <c r="AF36" s="4">
        <f t="shared" si="7"/>
        <v>1.771280902387864</v>
      </c>
      <c r="AG36" s="4">
        <f t="shared" si="8"/>
        <v>0.11615902217609061</v>
      </c>
    </row>
    <row r="37" spans="1:58" x14ac:dyDescent="0.35">
      <c r="A37">
        <v>25</v>
      </c>
      <c r="B37">
        <v>11</v>
      </c>
      <c r="C37" t="s">
        <v>147</v>
      </c>
      <c r="D37" t="s">
        <v>27</v>
      </c>
      <c r="G37">
        <v>0.5</v>
      </c>
      <c r="H37">
        <v>0.5</v>
      </c>
      <c r="I37">
        <v>1553</v>
      </c>
      <c r="J37">
        <v>4556</v>
      </c>
      <c r="L37">
        <v>1249</v>
      </c>
      <c r="M37">
        <v>1.6060000000000001</v>
      </c>
      <c r="N37">
        <v>4.1379999999999999</v>
      </c>
      <c r="O37">
        <v>2.532</v>
      </c>
      <c r="Q37">
        <v>1.4999999999999999E-2</v>
      </c>
      <c r="R37">
        <v>1</v>
      </c>
      <c r="S37">
        <v>0</v>
      </c>
      <c r="T37">
        <v>0</v>
      </c>
      <c r="V37">
        <v>0</v>
      </c>
      <c r="AB37">
        <v>1</v>
      </c>
      <c r="AD37" s="4">
        <f t="shared" si="5"/>
        <v>3.6253025677163047</v>
      </c>
      <c r="AE37" s="4">
        <f t="shared" si="6"/>
        <v>6.0614868844869658</v>
      </c>
      <c r="AF37" s="4">
        <f t="shared" si="7"/>
        <v>2.4361843167706612</v>
      </c>
      <c r="AG37" s="4">
        <f t="shared" si="8"/>
        <v>0.13634286527118064</v>
      </c>
    </row>
    <row r="38" spans="1:58" x14ac:dyDescent="0.35">
      <c r="A38">
        <v>26</v>
      </c>
      <c r="B38">
        <v>11</v>
      </c>
      <c r="C38" t="s">
        <v>147</v>
      </c>
      <c r="D38" t="s">
        <v>27</v>
      </c>
      <c r="G38">
        <v>0.5</v>
      </c>
      <c r="H38">
        <v>0.5</v>
      </c>
      <c r="I38">
        <v>1430</v>
      </c>
      <c r="J38">
        <v>4544</v>
      </c>
      <c r="L38">
        <v>1215</v>
      </c>
      <c r="M38">
        <v>1.512</v>
      </c>
      <c r="N38">
        <v>4.1280000000000001</v>
      </c>
      <c r="O38">
        <v>2.617</v>
      </c>
      <c r="Q38">
        <v>1.0999999999999999E-2</v>
      </c>
      <c r="R38">
        <v>1</v>
      </c>
      <c r="S38">
        <v>0</v>
      </c>
      <c r="T38">
        <v>0</v>
      </c>
      <c r="V38">
        <v>0</v>
      </c>
      <c r="Y38" s="1">
        <v>44077</v>
      </c>
      <c r="Z38" s="2">
        <v>0.6331134259259259</v>
      </c>
      <c r="AB38">
        <v>1</v>
      </c>
      <c r="AD38" s="4">
        <f t="shared" si="5"/>
        <v>3.339566643497077</v>
      </c>
      <c r="AE38" s="4">
        <f t="shared" si="6"/>
        <v>6.0445045967944093</v>
      </c>
      <c r="AF38" s="4">
        <f t="shared" si="7"/>
        <v>2.7049379532973323</v>
      </c>
      <c r="AG38" s="4">
        <f t="shared" si="8"/>
        <v>0.13191544162451574</v>
      </c>
      <c r="AJ38">
        <f>ABS(100*(AD38-AD39)/(AVERAGE(AD38:AD39)))</f>
        <v>2.535971048728165</v>
      </c>
      <c r="AO38">
        <f>ABS(100*(AE38-AE39)/(AVERAGE(AE38:AE39)))</f>
        <v>6.4778748850499905</v>
      </c>
      <c r="AT38">
        <f>ABS(100*(AF38-AF39)/(AVERAGE(AF38:AF39)))</f>
        <v>11.561497442657519</v>
      </c>
      <c r="AY38">
        <f>ABS(100*(AG38-AG39)/(AVERAGE(AG38:AG39)))</f>
        <v>9.8762240584532993E-2</v>
      </c>
      <c r="BC38" s="4">
        <f>AVERAGE(AD38:AD39)</f>
        <v>3.2977516301967023</v>
      </c>
      <c r="BD38" s="4">
        <f>AVERAGE(AE38:AE39)</f>
        <v>5.8548690508941892</v>
      </c>
      <c r="BE38" s="4">
        <f>AVERAGE(AF38:AF39)</f>
        <v>2.5571174206974874</v>
      </c>
      <c r="BF38" s="4">
        <f>AVERAGE(AG38:AG39)</f>
        <v>0.13185033245324124</v>
      </c>
    </row>
    <row r="39" spans="1:58" x14ac:dyDescent="0.35">
      <c r="A39">
        <v>27</v>
      </c>
      <c r="B39">
        <v>11</v>
      </c>
      <c r="C39" t="s">
        <v>147</v>
      </c>
      <c r="D39" t="s">
        <v>27</v>
      </c>
      <c r="G39">
        <v>0.5</v>
      </c>
      <c r="H39">
        <v>0.5</v>
      </c>
      <c r="I39">
        <v>1394</v>
      </c>
      <c r="J39">
        <v>4276</v>
      </c>
      <c r="L39">
        <v>1214</v>
      </c>
      <c r="M39">
        <v>1.4850000000000001</v>
      </c>
      <c r="N39">
        <v>3.9009999999999998</v>
      </c>
      <c r="O39">
        <v>2.4169999999999998</v>
      </c>
      <c r="Q39">
        <v>1.0999999999999999E-2</v>
      </c>
      <c r="R39">
        <v>1</v>
      </c>
      <c r="S39">
        <v>0</v>
      </c>
      <c r="T39">
        <v>0</v>
      </c>
      <c r="V39">
        <v>0</v>
      </c>
      <c r="Y39" s="1">
        <v>44077</v>
      </c>
      <c r="Z39" s="2">
        <v>0.63916666666666666</v>
      </c>
      <c r="AB39">
        <v>1</v>
      </c>
      <c r="AD39" s="4">
        <f t="shared" si="5"/>
        <v>3.2559366168963275</v>
      </c>
      <c r="AE39" s="4">
        <f t="shared" si="6"/>
        <v>5.6652335049939699</v>
      </c>
      <c r="AF39" s="4">
        <f t="shared" si="7"/>
        <v>2.4092968880976424</v>
      </c>
      <c r="AG39" s="4">
        <f t="shared" si="8"/>
        <v>0.13178522328196676</v>
      </c>
    </row>
    <row r="40" spans="1:58" x14ac:dyDescent="0.35">
      <c r="A40">
        <v>28</v>
      </c>
      <c r="B40">
        <v>12</v>
      </c>
      <c r="C40" t="s">
        <v>148</v>
      </c>
      <c r="D40" t="s">
        <v>27</v>
      </c>
      <c r="G40">
        <v>0.5</v>
      </c>
      <c r="H40">
        <v>0.5</v>
      </c>
      <c r="I40">
        <v>1277</v>
      </c>
      <c r="J40">
        <v>4457</v>
      </c>
      <c r="L40">
        <v>1140</v>
      </c>
      <c r="M40">
        <v>1.395</v>
      </c>
      <c r="N40">
        <v>4.0540000000000003</v>
      </c>
      <c r="O40">
        <v>2.66</v>
      </c>
      <c r="Q40">
        <v>3.0000000000000001E-3</v>
      </c>
      <c r="R40">
        <v>1</v>
      </c>
      <c r="S40">
        <v>0</v>
      </c>
      <c r="T40">
        <v>0</v>
      </c>
      <c r="V40">
        <v>0</v>
      </c>
      <c r="AB40">
        <v>1</v>
      </c>
      <c r="AD40" s="4">
        <f t="shared" si="5"/>
        <v>2.9841390304438917</v>
      </c>
      <c r="AE40" s="4">
        <f t="shared" si="6"/>
        <v>5.9213830110233712</v>
      </c>
      <c r="AF40" s="4">
        <f t="shared" si="7"/>
        <v>2.9372439805794794</v>
      </c>
      <c r="AG40" s="4">
        <f t="shared" si="8"/>
        <v>0.12214906593334315</v>
      </c>
    </row>
    <row r="41" spans="1:58" x14ac:dyDescent="0.35">
      <c r="A41">
        <v>29</v>
      </c>
      <c r="B41">
        <v>12</v>
      </c>
      <c r="C41" t="s">
        <v>148</v>
      </c>
      <c r="D41" t="s">
        <v>27</v>
      </c>
      <c r="G41">
        <v>0.5</v>
      </c>
      <c r="H41">
        <v>0.5</v>
      </c>
      <c r="I41">
        <v>1264</v>
      </c>
      <c r="J41">
        <v>4238</v>
      </c>
      <c r="L41">
        <v>1126</v>
      </c>
      <c r="M41">
        <v>1.385</v>
      </c>
      <c r="N41">
        <v>3.8690000000000002</v>
      </c>
      <c r="O41">
        <v>2.484</v>
      </c>
      <c r="Q41">
        <v>2E-3</v>
      </c>
      <c r="R41">
        <v>1</v>
      </c>
      <c r="S41">
        <v>0</v>
      </c>
      <c r="T41">
        <v>0</v>
      </c>
      <c r="V41">
        <v>0</v>
      </c>
      <c r="Y41" s="1">
        <v>44077</v>
      </c>
      <c r="Z41" s="2">
        <v>0.65579861111111104</v>
      </c>
      <c r="AB41">
        <v>1</v>
      </c>
      <c r="AD41" s="4">
        <f t="shared" si="5"/>
        <v>2.9539392986158433</v>
      </c>
      <c r="AE41" s="4">
        <f t="shared" si="6"/>
        <v>5.6114562606342062</v>
      </c>
      <c r="AF41" s="4">
        <f t="shared" si="7"/>
        <v>2.657516962018363</v>
      </c>
      <c r="AG41" s="4">
        <f t="shared" si="8"/>
        <v>0.12032600913765759</v>
      </c>
      <c r="AJ41">
        <f>ABS(100*(AD41-AD42)/(AVERAGE(AD41:AD42)))</f>
        <v>1.1070916955221737</v>
      </c>
      <c r="AO41">
        <f>ABS(100*(AE41-AE42)/(AVERAGE(AE41:AE42)))</f>
        <v>1.5247159311892657</v>
      </c>
      <c r="AT41">
        <f>ABS(100*(AF41-AF42)/(AVERAGE(AF41:AF42)))</f>
        <v>1.9909626287037963</v>
      </c>
      <c r="AY41">
        <f>ABS(100*(AG41-AG42)/(AVERAGE(AG41:AG42)))</f>
        <v>5.6759201883122286</v>
      </c>
      <c r="BC41" s="4">
        <f>AVERAGE(AD41:AD42)</f>
        <v>2.9376779045545867</v>
      </c>
      <c r="BD41" s="4">
        <f>AVERAGE(AE41:AE42)</f>
        <v>5.5690005414028132</v>
      </c>
      <c r="BE41" s="4">
        <f>AVERAGE(AF41:AF42)</f>
        <v>2.6313226368482274</v>
      </c>
      <c r="BF41" s="4">
        <f>AVERAGE(AG41:AG42)</f>
        <v>0.11700544140265892</v>
      </c>
    </row>
    <row r="42" spans="1:58" x14ac:dyDescent="0.35">
      <c r="A42">
        <v>30</v>
      </c>
      <c r="B42">
        <v>12</v>
      </c>
      <c r="C42" t="s">
        <v>148</v>
      </c>
      <c r="D42" t="s">
        <v>27</v>
      </c>
      <c r="G42">
        <v>0.5</v>
      </c>
      <c r="H42">
        <v>0.5</v>
      </c>
      <c r="I42">
        <v>1250</v>
      </c>
      <c r="J42">
        <v>4178</v>
      </c>
      <c r="L42">
        <v>1075</v>
      </c>
      <c r="M42">
        <v>1.3740000000000001</v>
      </c>
      <c r="N42">
        <v>3.8180000000000001</v>
      </c>
      <c r="O42">
        <v>2.4449999999999998</v>
      </c>
      <c r="Q42">
        <v>0</v>
      </c>
      <c r="R42">
        <v>1</v>
      </c>
      <c r="S42">
        <v>0</v>
      </c>
      <c r="T42">
        <v>0</v>
      </c>
      <c r="V42">
        <v>0</v>
      </c>
      <c r="Y42" s="1">
        <v>44077</v>
      </c>
      <c r="Z42" s="2">
        <v>0.66211805555555558</v>
      </c>
      <c r="AB42">
        <v>1</v>
      </c>
      <c r="AD42" s="4">
        <f t="shared" si="5"/>
        <v>2.9214165104933296</v>
      </c>
      <c r="AE42" s="4">
        <f t="shared" si="6"/>
        <v>5.5265448221714211</v>
      </c>
      <c r="AF42" s="4">
        <f t="shared" si="7"/>
        <v>2.6051283116780914</v>
      </c>
      <c r="AG42" s="4">
        <f t="shared" si="8"/>
        <v>0.11368487366766024</v>
      </c>
    </row>
    <row r="43" spans="1:58" x14ac:dyDescent="0.35">
      <c r="A43">
        <v>31</v>
      </c>
      <c r="B43">
        <v>13</v>
      </c>
      <c r="C43" t="s">
        <v>149</v>
      </c>
      <c r="D43" t="s">
        <v>27</v>
      </c>
      <c r="G43">
        <v>0.5</v>
      </c>
      <c r="H43">
        <v>0.5</v>
      </c>
      <c r="I43">
        <v>1192</v>
      </c>
      <c r="J43">
        <v>3987</v>
      </c>
      <c r="L43">
        <v>1362</v>
      </c>
      <c r="M43">
        <v>1.33</v>
      </c>
      <c r="N43">
        <v>3.6560000000000001</v>
      </c>
      <c r="O43">
        <v>2.327</v>
      </c>
      <c r="Q43">
        <v>2.5999999999999999E-2</v>
      </c>
      <c r="R43">
        <v>1</v>
      </c>
      <c r="S43">
        <v>0</v>
      </c>
      <c r="T43">
        <v>0</v>
      </c>
      <c r="V43">
        <v>0</v>
      </c>
      <c r="AB43">
        <v>1</v>
      </c>
      <c r="AD43" s="4">
        <f t="shared" si="5"/>
        <v>2.7866792454143439</v>
      </c>
      <c r="AE43" s="4">
        <f t="shared" si="6"/>
        <v>5.2562434097315558</v>
      </c>
      <c r="AF43" s="4">
        <f t="shared" si="7"/>
        <v>2.4695641643172119</v>
      </c>
      <c r="AG43" s="4">
        <f t="shared" si="8"/>
        <v>0.15105753797921401</v>
      </c>
    </row>
    <row r="44" spans="1:58" x14ac:dyDescent="0.35">
      <c r="A44">
        <v>32</v>
      </c>
      <c r="B44">
        <v>13</v>
      </c>
      <c r="C44" t="s">
        <v>149</v>
      </c>
      <c r="D44" t="s">
        <v>27</v>
      </c>
      <c r="G44">
        <v>0.5</v>
      </c>
      <c r="H44">
        <v>0.5</v>
      </c>
      <c r="I44">
        <v>1206</v>
      </c>
      <c r="J44">
        <v>3974</v>
      </c>
      <c r="L44">
        <v>1402</v>
      </c>
      <c r="M44">
        <v>1.34</v>
      </c>
      <c r="N44">
        <v>3.645</v>
      </c>
      <c r="O44">
        <v>2.3050000000000002</v>
      </c>
      <c r="Q44">
        <v>3.1E-2</v>
      </c>
      <c r="R44">
        <v>1</v>
      </c>
      <c r="S44">
        <v>0</v>
      </c>
      <c r="T44">
        <v>0</v>
      </c>
      <c r="V44">
        <v>0</v>
      </c>
      <c r="Y44" s="1">
        <v>44077</v>
      </c>
      <c r="Z44" s="2">
        <v>0.67880787037037038</v>
      </c>
      <c r="AB44">
        <v>1</v>
      </c>
      <c r="AD44" s="4">
        <f t="shared" si="5"/>
        <v>2.8192020335368579</v>
      </c>
      <c r="AE44" s="4">
        <f t="shared" si="6"/>
        <v>5.2378459313979526</v>
      </c>
      <c r="AF44" s="4">
        <f t="shared" si="7"/>
        <v>2.4186438978610947</v>
      </c>
      <c r="AG44" s="4">
        <f t="shared" si="8"/>
        <v>0.15626627168117271</v>
      </c>
      <c r="AJ44">
        <f>ABS(100*(AD44-AD45)/(AVERAGE(AD44:AD45)))</f>
        <v>1.3271680123219605</v>
      </c>
      <c r="AO44">
        <f>ABS(100*(AE44-AE45)/(AVERAGE(AE44:AE45)))</f>
        <v>0.59264698843240649</v>
      </c>
      <c r="AT44">
        <f>ABS(100*(AF44-AF45)/(AVERAGE(AF44:AF45)))</f>
        <v>2.7847040790225255</v>
      </c>
      <c r="AY44">
        <f>ABS(100*(AG44-AG45)/(AVERAGE(AG44:AG45)))</f>
        <v>0.41752512648705425</v>
      </c>
      <c r="BC44" s="4">
        <f>AVERAGE(AD44:AD45)</f>
        <v>2.8006175831811357</v>
      </c>
      <c r="BD44" s="4">
        <f>AVERAGE(AE44:AE45)</f>
        <v>5.2534130284494633</v>
      </c>
      <c r="BE44" s="4">
        <f>AVERAGE(AF44:AF45)</f>
        <v>2.4527954452683276</v>
      </c>
      <c r="BF44" s="4">
        <f>AVERAGE(AG44:AG45)</f>
        <v>0.15594072582480029</v>
      </c>
    </row>
    <row r="45" spans="1:58" x14ac:dyDescent="0.35">
      <c r="A45">
        <v>33</v>
      </c>
      <c r="B45">
        <v>13</v>
      </c>
      <c r="C45" t="s">
        <v>149</v>
      </c>
      <c r="D45" t="s">
        <v>27</v>
      </c>
      <c r="G45">
        <v>0.5</v>
      </c>
      <c r="H45">
        <v>0.5</v>
      </c>
      <c r="I45">
        <v>1190</v>
      </c>
      <c r="J45">
        <v>3996</v>
      </c>
      <c r="L45">
        <v>1397</v>
      </c>
      <c r="M45">
        <v>1.3280000000000001</v>
      </c>
      <c r="N45">
        <v>3.6640000000000001</v>
      </c>
      <c r="O45">
        <v>2.3359999999999999</v>
      </c>
      <c r="Q45">
        <v>0.03</v>
      </c>
      <c r="R45">
        <v>1</v>
      </c>
      <c r="S45">
        <v>0</v>
      </c>
      <c r="T45">
        <v>0</v>
      </c>
      <c r="V45">
        <v>0</v>
      </c>
      <c r="Y45" s="1">
        <v>44077</v>
      </c>
      <c r="Z45" s="2">
        <v>0.68505787037037036</v>
      </c>
      <c r="AB45">
        <v>1</v>
      </c>
      <c r="AD45" s="4">
        <f t="shared" si="5"/>
        <v>2.7820331328254135</v>
      </c>
      <c r="AE45" s="4">
        <f t="shared" si="6"/>
        <v>5.2689801255009741</v>
      </c>
      <c r="AF45" s="4">
        <f t="shared" si="7"/>
        <v>2.4869469926755605</v>
      </c>
      <c r="AG45" s="4">
        <f t="shared" si="8"/>
        <v>0.15561517996842789</v>
      </c>
    </row>
    <row r="46" spans="1:58" x14ac:dyDescent="0.35">
      <c r="A46">
        <v>34</v>
      </c>
      <c r="B46">
        <v>14</v>
      </c>
      <c r="C46" t="s">
        <v>150</v>
      </c>
      <c r="D46" t="s">
        <v>27</v>
      </c>
      <c r="G46">
        <v>0.5</v>
      </c>
      <c r="H46">
        <v>0.5</v>
      </c>
      <c r="I46">
        <v>1636</v>
      </c>
      <c r="J46">
        <v>5219</v>
      </c>
      <c r="L46">
        <v>2886</v>
      </c>
      <c r="M46">
        <v>1.67</v>
      </c>
      <c r="N46">
        <v>4.7</v>
      </c>
      <c r="O46">
        <v>3.03</v>
      </c>
      <c r="Q46">
        <v>0.186</v>
      </c>
      <c r="R46">
        <v>1</v>
      </c>
      <c r="S46">
        <v>0</v>
      </c>
      <c r="T46">
        <v>0</v>
      </c>
      <c r="V46">
        <v>0</v>
      </c>
      <c r="AB46">
        <v>1</v>
      </c>
      <c r="AD46" s="4">
        <f t="shared" si="5"/>
        <v>3.8181162401569213</v>
      </c>
      <c r="AE46" s="4">
        <f t="shared" si="6"/>
        <v>6.9997582795007389</v>
      </c>
      <c r="AF46" s="4">
        <f t="shared" si="7"/>
        <v>3.1816420393438176</v>
      </c>
      <c r="AG46" s="4">
        <f t="shared" si="8"/>
        <v>0.34951029202384098</v>
      </c>
    </row>
    <row r="47" spans="1:58" x14ac:dyDescent="0.35">
      <c r="A47">
        <v>35</v>
      </c>
      <c r="B47">
        <v>14</v>
      </c>
      <c r="C47" t="s">
        <v>150</v>
      </c>
      <c r="D47" t="s">
        <v>27</v>
      </c>
      <c r="G47">
        <v>0.5</v>
      </c>
      <c r="H47">
        <v>0.5</v>
      </c>
      <c r="I47">
        <v>1761</v>
      </c>
      <c r="J47">
        <v>5248</v>
      </c>
      <c r="L47">
        <v>2957</v>
      </c>
      <c r="M47">
        <v>1.766</v>
      </c>
      <c r="N47">
        <v>4.7240000000000002</v>
      </c>
      <c r="O47">
        <v>2.9580000000000002</v>
      </c>
      <c r="Q47">
        <v>0.193</v>
      </c>
      <c r="R47">
        <v>1</v>
      </c>
      <c r="S47">
        <v>0</v>
      </c>
      <c r="T47">
        <v>0</v>
      </c>
      <c r="V47">
        <v>0</v>
      </c>
      <c r="Y47" s="1">
        <v>44077</v>
      </c>
      <c r="Z47" s="2">
        <v>0.70173611111111101</v>
      </c>
      <c r="AB47">
        <v>1</v>
      </c>
      <c r="AD47" s="4">
        <f t="shared" si="5"/>
        <v>4.1084982769650784</v>
      </c>
      <c r="AE47" s="4">
        <f t="shared" si="6"/>
        <v>7.0407988080910844</v>
      </c>
      <c r="AF47" s="4">
        <f t="shared" si="7"/>
        <v>2.932300531126006</v>
      </c>
      <c r="AG47" s="4">
        <f t="shared" si="8"/>
        <v>0.35875579434481769</v>
      </c>
      <c r="AJ47">
        <f>ABS(100*(AD47-AD48)/(AVERAGE(AD47:AD48)))</f>
        <v>0.45132092917431221</v>
      </c>
      <c r="AO47">
        <f>ABS(100*(AE47-AE48)/(AVERAGE(AE47:AE48)))</f>
        <v>1.2336542705537499</v>
      </c>
      <c r="AT47">
        <f>ABS(100*(AF47-AF48)/(AVERAGE(AF47:AF48)))</f>
        <v>3.6429418865593255</v>
      </c>
      <c r="AY47">
        <f>ABS(100*(AG47-AG48)/(AVERAGE(AG47:AG48)))</f>
        <v>1.0948774367277352</v>
      </c>
      <c r="BC47" s="4">
        <f>AVERAGE(AD47:AD48)</f>
        <v>4.11779050214294</v>
      </c>
      <c r="BD47" s="4">
        <f>AVERAGE(AE47:AE48)</f>
        <v>6.9976354935391694</v>
      </c>
      <c r="BE47" s="4">
        <f>AVERAGE(AF47:AF48)</f>
        <v>2.879844991396229</v>
      </c>
      <c r="BF47" s="4">
        <f>AVERAGE(AG47:AG48)</f>
        <v>0.35680251920658318</v>
      </c>
    </row>
    <row r="48" spans="1:58" x14ac:dyDescent="0.35">
      <c r="A48">
        <v>36</v>
      </c>
      <c r="B48">
        <v>14</v>
      </c>
      <c r="C48" t="s">
        <v>150</v>
      </c>
      <c r="D48" t="s">
        <v>27</v>
      </c>
      <c r="G48">
        <v>0.5</v>
      </c>
      <c r="H48">
        <v>0.5</v>
      </c>
      <c r="I48">
        <v>1769</v>
      </c>
      <c r="J48">
        <v>5187</v>
      </c>
      <c r="L48">
        <v>2927</v>
      </c>
      <c r="M48">
        <v>1.772</v>
      </c>
      <c r="N48">
        <v>4.673</v>
      </c>
      <c r="O48">
        <v>2.9009999999999998</v>
      </c>
      <c r="Q48">
        <v>0.19</v>
      </c>
      <c r="R48">
        <v>1</v>
      </c>
      <c r="S48">
        <v>0</v>
      </c>
      <c r="T48">
        <v>0</v>
      </c>
      <c r="V48">
        <v>0</v>
      </c>
      <c r="Y48" s="1">
        <v>44077</v>
      </c>
      <c r="Z48" s="2">
        <v>0.70793981481481483</v>
      </c>
      <c r="AB48">
        <v>1</v>
      </c>
      <c r="AD48" s="4">
        <f t="shared" si="5"/>
        <v>4.1270827273208015</v>
      </c>
      <c r="AE48" s="4">
        <f t="shared" si="6"/>
        <v>6.9544721789872535</v>
      </c>
      <c r="AF48" s="4">
        <f t="shared" si="7"/>
        <v>2.8273894516664519</v>
      </c>
      <c r="AG48" s="4">
        <f t="shared" si="8"/>
        <v>0.35484924406834867</v>
      </c>
    </row>
    <row r="49" spans="1:58" x14ac:dyDescent="0.35">
      <c r="A49">
        <v>37</v>
      </c>
      <c r="B49">
        <v>15</v>
      </c>
      <c r="C49" t="s">
        <v>151</v>
      </c>
      <c r="D49" t="s">
        <v>27</v>
      </c>
      <c r="G49">
        <v>0.5</v>
      </c>
      <c r="H49">
        <v>0.5</v>
      </c>
      <c r="I49">
        <v>1238</v>
      </c>
      <c r="J49">
        <v>3198</v>
      </c>
      <c r="L49">
        <v>1087</v>
      </c>
      <c r="M49">
        <v>1.3640000000000001</v>
      </c>
      <c r="N49">
        <v>2.9870000000000001</v>
      </c>
      <c r="O49">
        <v>1.623</v>
      </c>
      <c r="Q49">
        <v>0</v>
      </c>
      <c r="R49">
        <v>1</v>
      </c>
      <c r="S49">
        <v>0</v>
      </c>
      <c r="T49">
        <v>0</v>
      </c>
      <c r="V49">
        <v>0</v>
      </c>
      <c r="AB49">
        <v>1</v>
      </c>
      <c r="AD49" s="4">
        <f t="shared" si="5"/>
        <v>2.8935398349597463</v>
      </c>
      <c r="AE49" s="4">
        <f t="shared" si="6"/>
        <v>4.139657993945935</v>
      </c>
      <c r="AF49" s="4">
        <f t="shared" si="7"/>
        <v>1.2461181589861887</v>
      </c>
      <c r="AG49" s="4">
        <f t="shared" si="8"/>
        <v>0.11524749377824785</v>
      </c>
    </row>
    <row r="50" spans="1:58" x14ac:dyDescent="0.35">
      <c r="A50">
        <v>38</v>
      </c>
      <c r="B50">
        <v>15</v>
      </c>
      <c r="C50" t="s">
        <v>151</v>
      </c>
      <c r="D50" t="s">
        <v>27</v>
      </c>
      <c r="G50">
        <v>0.5</v>
      </c>
      <c r="H50">
        <v>0.5</v>
      </c>
      <c r="I50">
        <v>998</v>
      </c>
      <c r="J50">
        <v>3119</v>
      </c>
      <c r="L50">
        <v>1050</v>
      </c>
      <c r="M50">
        <v>1.18</v>
      </c>
      <c r="N50">
        <v>2.9209999999999998</v>
      </c>
      <c r="O50">
        <v>1.7410000000000001</v>
      </c>
      <c r="Q50">
        <v>0</v>
      </c>
      <c r="R50">
        <v>1</v>
      </c>
      <c r="S50">
        <v>0</v>
      </c>
      <c r="T50">
        <v>0</v>
      </c>
      <c r="V50">
        <v>0</v>
      </c>
      <c r="Y50" s="1">
        <v>44077</v>
      </c>
      <c r="Z50" s="2">
        <v>0.72439814814814818</v>
      </c>
      <c r="AB50">
        <v>1</v>
      </c>
      <c r="AD50" s="4">
        <f t="shared" si="5"/>
        <v>2.3360063242880829</v>
      </c>
      <c r="AE50" s="4">
        <f t="shared" si="6"/>
        <v>4.0278579333032685</v>
      </c>
      <c r="AF50" s="4">
        <f t="shared" si="7"/>
        <v>1.6918516090151856</v>
      </c>
      <c r="AG50" s="4">
        <f t="shared" si="8"/>
        <v>0.11042941510393606</v>
      </c>
      <c r="AJ50">
        <f>ABS(100*(AD50-AD51)/(AVERAGE(AD50:AD51)))</f>
        <v>5.323913861472235</v>
      </c>
      <c r="AO50">
        <f>ABS(100*(AE50-AE51)/(AVERAGE(AE50:AE51)))</f>
        <v>0.21103285017661619</v>
      </c>
      <c r="AT50">
        <f>ABS(100*(AF50-AF51)/(AVERAGE(AF50:AF51)))</f>
        <v>8.3917838746686417</v>
      </c>
      <c r="AY50">
        <f>ABS(100*(AG50-AG51)/(AVERAGE(AG50:AG51)))</f>
        <v>3.7235773790147753</v>
      </c>
      <c r="BC50" s="4">
        <f>AVERAGE(AD50:AD51)</f>
        <v>2.3998903723858778</v>
      </c>
      <c r="BD50" s="4">
        <f>AVERAGE(AE50:AE51)</f>
        <v>4.0236123613801293</v>
      </c>
      <c r="BE50" s="4">
        <f>AVERAGE(AF50:AF51)</f>
        <v>1.6237219889942514</v>
      </c>
      <c r="BF50" s="4">
        <f>AVERAGE(AG50:AG51)</f>
        <v>0.10841103079442704</v>
      </c>
    </row>
    <row r="51" spans="1:58" x14ac:dyDescent="0.35">
      <c r="A51">
        <v>39</v>
      </c>
      <c r="B51">
        <v>15</v>
      </c>
      <c r="C51" t="s">
        <v>151</v>
      </c>
      <c r="D51" t="s">
        <v>27</v>
      </c>
      <c r="G51">
        <v>0.5</v>
      </c>
      <c r="H51">
        <v>0.5</v>
      </c>
      <c r="I51">
        <v>1053</v>
      </c>
      <c r="J51">
        <v>3113</v>
      </c>
      <c r="L51">
        <v>1019</v>
      </c>
      <c r="M51">
        <v>1.2230000000000001</v>
      </c>
      <c r="N51">
        <v>2.9159999999999999</v>
      </c>
      <c r="O51">
        <v>1.6930000000000001</v>
      </c>
      <c r="Q51">
        <v>0</v>
      </c>
      <c r="R51">
        <v>1</v>
      </c>
      <c r="S51">
        <v>0</v>
      </c>
      <c r="T51">
        <v>0</v>
      </c>
      <c r="V51">
        <v>0</v>
      </c>
      <c r="Y51" s="1">
        <v>44077</v>
      </c>
      <c r="Z51" s="2">
        <v>0.73053240740740744</v>
      </c>
      <c r="AB51">
        <v>1</v>
      </c>
      <c r="AD51" s="4">
        <f t="shared" si="5"/>
        <v>2.4637744204836722</v>
      </c>
      <c r="AE51" s="4">
        <f t="shared" si="6"/>
        <v>4.0193667894569893</v>
      </c>
      <c r="AF51" s="4">
        <f t="shared" si="7"/>
        <v>1.5555923689733171</v>
      </c>
      <c r="AG51" s="4">
        <f t="shared" si="8"/>
        <v>0.10639264648491803</v>
      </c>
    </row>
    <row r="52" spans="1:58" x14ac:dyDescent="0.35">
      <c r="A52">
        <v>40</v>
      </c>
      <c r="B52">
        <v>16</v>
      </c>
      <c r="C52" t="s">
        <v>152</v>
      </c>
      <c r="D52" t="s">
        <v>27</v>
      </c>
      <c r="G52">
        <v>0.5</v>
      </c>
      <c r="H52">
        <v>0.5</v>
      </c>
      <c r="I52">
        <v>1189</v>
      </c>
      <c r="J52">
        <v>2980</v>
      </c>
      <c r="L52">
        <v>796</v>
      </c>
      <c r="M52">
        <v>1.327</v>
      </c>
      <c r="N52">
        <v>2.8039999999999998</v>
      </c>
      <c r="O52">
        <v>1.476</v>
      </c>
      <c r="Q52">
        <v>0</v>
      </c>
      <c r="R52">
        <v>1</v>
      </c>
      <c r="S52">
        <v>0</v>
      </c>
      <c r="T52">
        <v>0</v>
      </c>
      <c r="V52">
        <v>0</v>
      </c>
      <c r="AB52">
        <v>1</v>
      </c>
      <c r="AD52" s="4">
        <f t="shared" si="5"/>
        <v>2.7797100765309484</v>
      </c>
      <c r="AE52" s="4">
        <f t="shared" si="6"/>
        <v>3.8311464341978163</v>
      </c>
      <c r="AF52" s="4">
        <f t="shared" si="7"/>
        <v>1.0514363576668679</v>
      </c>
      <c r="AG52" s="4">
        <f t="shared" si="8"/>
        <v>7.7353956096498214E-2</v>
      </c>
    </row>
    <row r="53" spans="1:58" x14ac:dyDescent="0.35">
      <c r="A53">
        <v>41</v>
      </c>
      <c r="B53">
        <v>16</v>
      </c>
      <c r="C53" t="s">
        <v>152</v>
      </c>
      <c r="D53" t="s">
        <v>27</v>
      </c>
      <c r="G53">
        <v>0.5</v>
      </c>
      <c r="H53">
        <v>0.5</v>
      </c>
      <c r="I53">
        <v>1247</v>
      </c>
      <c r="J53">
        <v>3010</v>
      </c>
      <c r="L53">
        <v>785</v>
      </c>
      <c r="M53">
        <v>1.371</v>
      </c>
      <c r="N53">
        <v>2.8279999999999998</v>
      </c>
      <c r="O53">
        <v>1.4570000000000001</v>
      </c>
      <c r="Q53">
        <v>0</v>
      </c>
      <c r="R53">
        <v>1</v>
      </c>
      <c r="S53">
        <v>0</v>
      </c>
      <c r="T53">
        <v>0</v>
      </c>
      <c r="V53">
        <v>0</v>
      </c>
      <c r="Y53" s="1">
        <v>44077</v>
      </c>
      <c r="Z53" s="2">
        <v>0.7466666666666667</v>
      </c>
      <c r="AB53">
        <v>1</v>
      </c>
      <c r="AD53" s="4">
        <f t="shared" si="5"/>
        <v>2.9144473416099337</v>
      </c>
      <c r="AE53" s="4">
        <f t="shared" si="6"/>
        <v>3.8736021534292089</v>
      </c>
      <c r="AF53" s="4">
        <f t="shared" si="7"/>
        <v>0.9591548118192752</v>
      </c>
      <c r="AG53" s="4">
        <f t="shared" si="8"/>
        <v>7.5921554328459567E-2</v>
      </c>
      <c r="AJ53">
        <f>ABS(100*(AD53-AD54)/(AVERAGE(AD53:AD54)))</f>
        <v>0.31934226589722947</v>
      </c>
      <c r="AO53">
        <f>ABS(100*(AE53-AE54)/(AVERAGE(AE53:AE54)))</f>
        <v>0.54651592910364133</v>
      </c>
      <c r="AT53">
        <f>ABS(100*(AF53-AF54)/(AVERAGE(AF53:AF54)))</f>
        <v>3.1321448622734205</v>
      </c>
      <c r="AY53">
        <f>ABS(100*(AG53-AG54)/(AVERAGE(AG53:AG54)))</f>
        <v>2.079604778641444</v>
      </c>
      <c r="BC53" s="4">
        <f>AVERAGE(AD53:AD54)</f>
        <v>2.9098012290210029</v>
      </c>
      <c r="BD53" s="4">
        <f>AVERAGE(AE53:AE54)</f>
        <v>3.8842160832370567</v>
      </c>
      <c r="BE53" s="4">
        <f>AVERAGE(AF53:AF54)</f>
        <v>0.97441485421605378</v>
      </c>
      <c r="BF53" s="4">
        <f>AVERAGE(AG53:AG54)</f>
        <v>7.5140244273165763E-2</v>
      </c>
    </row>
    <row r="54" spans="1:58" x14ac:dyDescent="0.35">
      <c r="A54">
        <v>42</v>
      </c>
      <c r="B54">
        <v>16</v>
      </c>
      <c r="C54" t="s">
        <v>152</v>
      </c>
      <c r="D54" t="s">
        <v>27</v>
      </c>
      <c r="G54">
        <v>0.5</v>
      </c>
      <c r="H54">
        <v>0.5</v>
      </c>
      <c r="I54">
        <v>1243</v>
      </c>
      <c r="J54">
        <v>3025</v>
      </c>
      <c r="L54">
        <v>773</v>
      </c>
      <c r="M54">
        <v>1.369</v>
      </c>
      <c r="N54">
        <v>2.8410000000000002</v>
      </c>
      <c r="O54">
        <v>1.4730000000000001</v>
      </c>
      <c r="Q54">
        <v>0</v>
      </c>
      <c r="R54">
        <v>1</v>
      </c>
      <c r="S54">
        <v>0</v>
      </c>
      <c r="T54">
        <v>0</v>
      </c>
      <c r="V54">
        <v>0</v>
      </c>
      <c r="Y54" s="1">
        <v>44077</v>
      </c>
      <c r="Z54" s="2">
        <v>0.7527314814814815</v>
      </c>
      <c r="AB54">
        <v>1</v>
      </c>
      <c r="AD54" s="4">
        <f t="shared" si="5"/>
        <v>2.9051551164320726</v>
      </c>
      <c r="AE54" s="4">
        <f t="shared" si="6"/>
        <v>3.8948300130449049</v>
      </c>
      <c r="AF54" s="4">
        <f t="shared" si="7"/>
        <v>0.98967489661283237</v>
      </c>
      <c r="AG54" s="4">
        <f t="shared" si="8"/>
        <v>7.4358934217871958E-2</v>
      </c>
      <c r="BB54" s="5"/>
    </row>
    <row r="55" spans="1:58" x14ac:dyDescent="0.35">
      <c r="A55">
        <v>43</v>
      </c>
      <c r="B55">
        <v>17</v>
      </c>
      <c r="C55" t="s">
        <v>153</v>
      </c>
      <c r="D55" t="s">
        <v>27</v>
      </c>
      <c r="G55">
        <v>0.5</v>
      </c>
      <c r="H55">
        <v>0.5</v>
      </c>
      <c r="I55">
        <v>1332</v>
      </c>
      <c r="J55">
        <v>4642</v>
      </c>
      <c r="L55">
        <v>1752</v>
      </c>
      <c r="M55">
        <v>1.4370000000000001</v>
      </c>
      <c r="N55">
        <v>4.2110000000000003</v>
      </c>
      <c r="O55">
        <v>2.774</v>
      </c>
      <c r="Q55">
        <v>6.7000000000000004E-2</v>
      </c>
      <c r="R55">
        <v>1</v>
      </c>
      <c r="S55">
        <v>0</v>
      </c>
      <c r="T55">
        <v>0</v>
      </c>
      <c r="V55">
        <v>0</v>
      </c>
      <c r="AB55">
        <v>1</v>
      </c>
      <c r="AD55" s="4">
        <f t="shared" si="5"/>
        <v>3.1119071266394811</v>
      </c>
      <c r="AE55" s="4">
        <f t="shared" si="6"/>
        <v>6.1831932796169573</v>
      </c>
      <c r="AF55" s="4">
        <f t="shared" si="7"/>
        <v>3.0712861529774762</v>
      </c>
      <c r="AG55" s="4">
        <f t="shared" si="8"/>
        <v>0.20184269157331147</v>
      </c>
      <c r="BB55" s="5"/>
    </row>
    <row r="56" spans="1:58" x14ac:dyDescent="0.35">
      <c r="A56">
        <v>44</v>
      </c>
      <c r="B56">
        <v>17</v>
      </c>
      <c r="C56" t="s">
        <v>153</v>
      </c>
      <c r="D56" t="s">
        <v>27</v>
      </c>
      <c r="G56">
        <v>0.5</v>
      </c>
      <c r="H56">
        <v>0.5</v>
      </c>
      <c r="I56">
        <v>1354</v>
      </c>
      <c r="J56">
        <v>4630</v>
      </c>
      <c r="L56">
        <v>1697</v>
      </c>
      <c r="M56">
        <v>1.454</v>
      </c>
      <c r="N56">
        <v>4.2009999999999996</v>
      </c>
      <c r="O56">
        <v>2.7469999999999999</v>
      </c>
      <c r="Q56">
        <v>6.0999999999999999E-2</v>
      </c>
      <c r="R56">
        <v>1</v>
      </c>
      <c r="S56">
        <v>0</v>
      </c>
      <c r="T56">
        <v>0</v>
      </c>
      <c r="V56">
        <v>0</v>
      </c>
      <c r="Y56" s="1">
        <v>44077</v>
      </c>
      <c r="Z56" s="2">
        <v>0.76945601851851853</v>
      </c>
      <c r="AB56">
        <v>1</v>
      </c>
      <c r="AD56" s="4">
        <f t="shared" si="5"/>
        <v>3.1630143651177169</v>
      </c>
      <c r="AE56" s="4">
        <f t="shared" si="6"/>
        <v>6.1662109919243999</v>
      </c>
      <c r="AF56" s="4">
        <f t="shared" si="7"/>
        <v>3.003196626806683</v>
      </c>
      <c r="AG56" s="4">
        <f t="shared" si="8"/>
        <v>0.19468068273311823</v>
      </c>
      <c r="AJ56">
        <f>ABS(100*(AD56-AD57)/(AVERAGE(AD56:AD57)))</f>
        <v>2.3229232593223874</v>
      </c>
      <c r="AO56">
        <f>ABS(100*(AE56-AE57)/(AVERAGE(AE56:AE57)))</f>
        <v>0.2757885729058755</v>
      </c>
      <c r="AT56">
        <f>ABS(100*(AF56-AF57)/(AVERAGE(AF56:AF57)))</f>
        <v>3.0877078465755967</v>
      </c>
      <c r="AY56">
        <f>ABS(100*(AG56-AG57)/(AVERAGE(AG56:AG57)))</f>
        <v>3.6768743900905503</v>
      </c>
      <c r="BC56" s="4">
        <f>AVERAGE(AD56:AD57)</f>
        <v>3.2001832658291613</v>
      </c>
      <c r="BD56" s="4">
        <f>AVERAGE(AE56:AE57)</f>
        <v>6.1577198480781217</v>
      </c>
      <c r="BE56" s="4">
        <f>AVERAGE(AF56:AF57)</f>
        <v>2.9575365822489603</v>
      </c>
      <c r="BF56" s="4">
        <f>AVERAGE(AG56:AG57)</f>
        <v>0.19832679632448932</v>
      </c>
    </row>
    <row r="57" spans="1:58" x14ac:dyDescent="0.35">
      <c r="A57">
        <v>45</v>
      </c>
      <c r="B57">
        <v>17</v>
      </c>
      <c r="C57" t="s">
        <v>153</v>
      </c>
      <c r="D57" t="s">
        <v>27</v>
      </c>
      <c r="G57">
        <v>0.5</v>
      </c>
      <c r="H57">
        <v>0.5</v>
      </c>
      <c r="I57">
        <v>1386</v>
      </c>
      <c r="J57">
        <v>4618</v>
      </c>
      <c r="L57">
        <v>1753</v>
      </c>
      <c r="M57">
        <v>1.478</v>
      </c>
      <c r="N57">
        <v>4.1909999999999998</v>
      </c>
      <c r="O57">
        <v>2.7130000000000001</v>
      </c>
      <c r="Q57">
        <v>6.7000000000000004E-2</v>
      </c>
      <c r="R57">
        <v>1</v>
      </c>
      <c r="S57">
        <v>0</v>
      </c>
      <c r="T57">
        <v>0</v>
      </c>
      <c r="V57">
        <v>0</v>
      </c>
      <c r="Y57" s="1">
        <v>44077</v>
      </c>
      <c r="Z57" s="2">
        <v>0.77574074074074073</v>
      </c>
      <c r="AB57">
        <v>1</v>
      </c>
      <c r="AD57" s="4">
        <f t="shared" si="5"/>
        <v>3.2373521665406053</v>
      </c>
      <c r="AE57" s="4">
        <f t="shared" si="6"/>
        <v>6.1492287042318434</v>
      </c>
      <c r="AF57" s="4">
        <f t="shared" si="7"/>
        <v>2.9118765376912381</v>
      </c>
      <c r="AG57" s="4">
        <f t="shared" si="8"/>
        <v>0.20197290991586042</v>
      </c>
    </row>
    <row r="58" spans="1:58" x14ac:dyDescent="0.35">
      <c r="A58">
        <v>46</v>
      </c>
      <c r="B58">
        <v>18</v>
      </c>
      <c r="C58" t="s">
        <v>154</v>
      </c>
      <c r="D58" t="s">
        <v>27</v>
      </c>
      <c r="G58">
        <v>0.5</v>
      </c>
      <c r="H58">
        <v>0.5</v>
      </c>
      <c r="I58">
        <v>1180</v>
      </c>
      <c r="J58">
        <v>4153</v>
      </c>
      <c r="L58">
        <v>1650</v>
      </c>
      <c r="M58">
        <v>1.32</v>
      </c>
      <c r="N58">
        <v>3.7970000000000002</v>
      </c>
      <c r="O58">
        <v>2.476</v>
      </c>
      <c r="Q58">
        <v>5.7000000000000002E-2</v>
      </c>
      <c r="R58">
        <v>1</v>
      </c>
      <c r="S58">
        <v>0</v>
      </c>
      <c r="T58">
        <v>0</v>
      </c>
      <c r="V58">
        <v>0</v>
      </c>
      <c r="AB58">
        <v>1</v>
      </c>
      <c r="AD58" s="4">
        <f t="shared" si="5"/>
        <v>2.758802569880761</v>
      </c>
      <c r="AE58" s="4">
        <f t="shared" si="6"/>
        <v>5.4911650561452605</v>
      </c>
      <c r="AF58" s="4">
        <f t="shared" si="7"/>
        <v>2.7323624862644995</v>
      </c>
      <c r="AG58" s="4">
        <f t="shared" si="8"/>
        <v>0.18856042063331674</v>
      </c>
    </row>
    <row r="59" spans="1:58" x14ac:dyDescent="0.35">
      <c r="A59">
        <v>47</v>
      </c>
      <c r="B59">
        <v>18</v>
      </c>
      <c r="C59" t="s">
        <v>154</v>
      </c>
      <c r="D59" t="s">
        <v>27</v>
      </c>
      <c r="G59">
        <v>0.5</v>
      </c>
      <c r="H59">
        <v>0.5</v>
      </c>
      <c r="I59">
        <v>1165</v>
      </c>
      <c r="J59">
        <v>4144</v>
      </c>
      <c r="L59">
        <v>1659</v>
      </c>
      <c r="M59">
        <v>1.3089999999999999</v>
      </c>
      <c r="N59">
        <v>3.7890000000000001</v>
      </c>
      <c r="O59">
        <v>2.4809999999999999</v>
      </c>
      <c r="Q59">
        <v>5.8000000000000003E-2</v>
      </c>
      <c r="R59">
        <v>1</v>
      </c>
      <c r="S59">
        <v>0</v>
      </c>
      <c r="T59">
        <v>0</v>
      </c>
      <c r="V59">
        <v>0</v>
      </c>
      <c r="Y59" s="1">
        <v>44077</v>
      </c>
      <c r="Z59" s="2">
        <v>0.79240740740740734</v>
      </c>
      <c r="AB59">
        <v>1</v>
      </c>
      <c r="AD59" s="4">
        <f t="shared" si="5"/>
        <v>2.7239567254637818</v>
      </c>
      <c r="AE59" s="4">
        <f t="shared" si="6"/>
        <v>5.4784283403758431</v>
      </c>
      <c r="AF59" s="4">
        <f t="shared" si="7"/>
        <v>2.7544716149120614</v>
      </c>
      <c r="AG59" s="4">
        <f t="shared" si="8"/>
        <v>0.18973238571625745</v>
      </c>
      <c r="AJ59">
        <f>ABS(100*(AD59-AD60)/(AVERAGE(AD59:AD60)))</f>
        <v>1.5233909499476832</v>
      </c>
      <c r="AO59">
        <f>ABS(100*(AE59-AE60)/(AVERAGE(AE59:AE60)))</f>
        <v>1.7195742986101175</v>
      </c>
      <c r="AT59">
        <f>ABS(100*(AF59-AF60)/(AVERAGE(AF59:AF60)))</f>
        <v>5.0325455675855046</v>
      </c>
      <c r="AY59">
        <f>ABS(100*(AG59-AG60)/(AVERAGE(AG59:AG60)))</f>
        <v>0.13717113298271624</v>
      </c>
      <c r="BC59" s="4">
        <f>AVERAGE(AD59:AD60)</f>
        <v>2.7448642321139696</v>
      </c>
      <c r="BD59" s="4">
        <f>AVERAGE(AE59:AE60)</f>
        <v>5.4317270492213119</v>
      </c>
      <c r="BE59" s="4">
        <f>AVERAGE(AF59:AF60)</f>
        <v>2.6868628171073423</v>
      </c>
      <c r="BF59" s="4">
        <f>AVERAGE(AG59:AG60)</f>
        <v>0.18986260405880642</v>
      </c>
    </row>
    <row r="60" spans="1:58" x14ac:dyDescent="0.35">
      <c r="A60">
        <v>48</v>
      </c>
      <c r="B60">
        <v>18</v>
      </c>
      <c r="C60" t="s">
        <v>154</v>
      </c>
      <c r="D60" t="s">
        <v>27</v>
      </c>
      <c r="G60">
        <v>0.5</v>
      </c>
      <c r="H60">
        <v>0.5</v>
      </c>
      <c r="I60">
        <v>1183</v>
      </c>
      <c r="J60">
        <v>4078</v>
      </c>
      <c r="L60">
        <v>1661</v>
      </c>
      <c r="M60">
        <v>1.323</v>
      </c>
      <c r="N60">
        <v>3.7330000000000001</v>
      </c>
      <c r="O60">
        <v>2.41</v>
      </c>
      <c r="Q60">
        <v>5.8000000000000003E-2</v>
      </c>
      <c r="R60">
        <v>1</v>
      </c>
      <c r="S60">
        <v>0</v>
      </c>
      <c r="T60">
        <v>0</v>
      </c>
      <c r="V60">
        <v>0</v>
      </c>
      <c r="Y60" s="1">
        <v>44077</v>
      </c>
      <c r="Z60" s="2">
        <v>0.79859953703703701</v>
      </c>
      <c r="AB60">
        <v>1</v>
      </c>
      <c r="AD60" s="4">
        <f t="shared" si="5"/>
        <v>2.7657717387641569</v>
      </c>
      <c r="AE60" s="4">
        <f t="shared" si="6"/>
        <v>5.3850257580667797</v>
      </c>
      <c r="AF60" s="4">
        <f t="shared" si="7"/>
        <v>2.6192540193026228</v>
      </c>
      <c r="AG60" s="4">
        <f t="shared" si="8"/>
        <v>0.1899928224013554</v>
      </c>
    </row>
    <row r="61" spans="1:58" x14ac:dyDescent="0.35">
      <c r="A61">
        <v>49</v>
      </c>
      <c r="B61">
        <v>19</v>
      </c>
      <c r="C61" t="s">
        <v>100</v>
      </c>
      <c r="D61" t="s">
        <v>27</v>
      </c>
      <c r="G61">
        <v>0.5</v>
      </c>
      <c r="H61">
        <v>0.5</v>
      </c>
      <c r="I61">
        <v>2085</v>
      </c>
      <c r="J61">
        <v>8296</v>
      </c>
      <c r="L61">
        <v>3845</v>
      </c>
      <c r="M61">
        <v>2.0150000000000001</v>
      </c>
      <c r="N61">
        <v>7.306</v>
      </c>
      <c r="O61">
        <v>5.2919999999999998</v>
      </c>
      <c r="Q61">
        <v>0.28599999999999998</v>
      </c>
      <c r="R61">
        <v>1</v>
      </c>
      <c r="S61">
        <v>0</v>
      </c>
      <c r="T61">
        <v>0</v>
      </c>
      <c r="V61">
        <v>0</v>
      </c>
      <c r="Y61" s="1">
        <v>44077</v>
      </c>
      <c r="Z61" s="2">
        <v>0.80964120370370374</v>
      </c>
      <c r="AB61">
        <v>1</v>
      </c>
      <c r="AD61" s="4">
        <f t="shared" si="5"/>
        <v>4.8611685163718246</v>
      </c>
      <c r="AE61" s="4">
        <f t="shared" si="6"/>
        <v>11.354299882000557</v>
      </c>
      <c r="AF61" s="4">
        <f t="shared" si="7"/>
        <v>6.4931313656287326</v>
      </c>
      <c r="AG61" s="4">
        <f t="shared" si="8"/>
        <v>0.47438968252830116</v>
      </c>
    </row>
    <row r="62" spans="1:58" x14ac:dyDescent="0.35">
      <c r="A62">
        <v>50</v>
      </c>
      <c r="B62">
        <v>19</v>
      </c>
      <c r="C62" t="s">
        <v>100</v>
      </c>
      <c r="D62" t="s">
        <v>27</v>
      </c>
      <c r="G62">
        <v>0.5</v>
      </c>
      <c r="H62">
        <v>0.5</v>
      </c>
      <c r="I62">
        <v>2445</v>
      </c>
      <c r="J62">
        <v>8358</v>
      </c>
      <c r="L62">
        <v>3901</v>
      </c>
      <c r="M62">
        <v>2.29</v>
      </c>
      <c r="N62">
        <v>7.359</v>
      </c>
      <c r="O62">
        <v>5.069</v>
      </c>
      <c r="Q62">
        <v>0.29199999999999998</v>
      </c>
      <c r="R62">
        <v>1</v>
      </c>
      <c r="S62">
        <v>0</v>
      </c>
      <c r="T62">
        <v>0</v>
      </c>
      <c r="V62">
        <v>0</v>
      </c>
      <c r="Y62" s="1">
        <v>44077</v>
      </c>
      <c r="Z62" s="2">
        <v>0.81557870370370367</v>
      </c>
      <c r="AB62">
        <v>1</v>
      </c>
      <c r="AD62" s="4">
        <f t="shared" si="5"/>
        <v>5.6974687823793193</v>
      </c>
      <c r="AE62" s="4">
        <f t="shared" si="6"/>
        <v>11.442041701745435</v>
      </c>
      <c r="AF62" s="4">
        <f t="shared" si="7"/>
        <v>5.7445729193661155</v>
      </c>
      <c r="AG62" s="4">
        <f t="shared" si="8"/>
        <v>0.4816819097110433</v>
      </c>
      <c r="AJ62">
        <f>ABS(100*(AD62-AD63)/(AVERAGE(AD62:AD63)))</f>
        <v>2.4767039516859595</v>
      </c>
      <c r="AL62">
        <f>100*((AVERAGE(AD62:AD63)*50)-(AVERAGE(AD44:AD45)*50))/(1000*0.15)</f>
        <v>94.238650345474227</v>
      </c>
      <c r="AO62">
        <f>ABS(100*(AE62-AE63)/(AVERAGE(AE62:AE63)))</f>
        <v>2.1049644822836973</v>
      </c>
      <c r="AQ62">
        <f>100*((AVERAGE(AE62:AE63)*50)-(AVERAGE(AE44:AE45)*50))/(2000*0.15)</f>
        <v>105.17225114043272</v>
      </c>
      <c r="AT62">
        <f>ABS(100*(AF62-AF63)/(AVERAGE(AF62:AF63)))</f>
        <v>6.4487540069375715</v>
      </c>
      <c r="AV62">
        <f>100*((AVERAGE(AF62:AF63)*50)-(AVERAGE(AF44:AF45)*50))/(1000*0.15)</f>
        <v>116.10585193539126</v>
      </c>
      <c r="AY62">
        <f>ABS(100*(AG62-AG63)/(AVERAGE(AG62:AG63)))</f>
        <v>1.1290223278078291</v>
      </c>
      <c r="BA62">
        <f>100*((AVERAGE(AG62:AG63)*50)-(AVERAGE(AG44:AG45)*50))/(100*0.15)</f>
        <v>109.49192302659043</v>
      </c>
      <c r="BC62" s="4">
        <f>AVERAGE(AD62:AD63)</f>
        <v>5.6277770935453617</v>
      </c>
      <c r="BD62" s="4">
        <f>AVERAGE(AE62:AE63)</f>
        <v>11.563748096875427</v>
      </c>
      <c r="BE62" s="4">
        <f>AVERAGE(AF62:AF63)</f>
        <v>5.9359710033300654</v>
      </c>
      <c r="BF62" s="4">
        <f>AVERAGE(AG62:AG63)</f>
        <v>0.48441649490457162</v>
      </c>
    </row>
    <row r="63" spans="1:58" x14ac:dyDescent="0.35">
      <c r="A63">
        <v>51</v>
      </c>
      <c r="B63">
        <v>19</v>
      </c>
      <c r="C63" t="s">
        <v>100</v>
      </c>
      <c r="D63" t="s">
        <v>27</v>
      </c>
      <c r="G63">
        <v>0.5</v>
      </c>
      <c r="H63">
        <v>0.5</v>
      </c>
      <c r="I63">
        <v>2385</v>
      </c>
      <c r="J63">
        <v>8530</v>
      </c>
      <c r="L63">
        <v>3943</v>
      </c>
      <c r="M63">
        <v>2.2450000000000001</v>
      </c>
      <c r="N63">
        <v>7.5049999999999999</v>
      </c>
      <c r="O63">
        <v>5.26</v>
      </c>
      <c r="Q63">
        <v>0.29599999999999999</v>
      </c>
      <c r="R63">
        <v>1</v>
      </c>
      <c r="S63">
        <v>0</v>
      </c>
      <c r="T63">
        <v>0</v>
      </c>
      <c r="V63">
        <v>0</v>
      </c>
      <c r="Y63" s="1">
        <v>44077</v>
      </c>
      <c r="Z63" s="2">
        <v>0.82200231481481489</v>
      </c>
      <c r="AB63">
        <v>1</v>
      </c>
      <c r="AD63" s="4">
        <f t="shared" si="5"/>
        <v>5.5580854047114041</v>
      </c>
      <c r="AE63" s="4">
        <f t="shared" si="6"/>
        <v>11.68545449200542</v>
      </c>
      <c r="AF63" s="4">
        <f t="shared" si="7"/>
        <v>6.1273690872940154</v>
      </c>
      <c r="AG63" s="4">
        <f t="shared" si="8"/>
        <v>0.48715108009809999</v>
      </c>
    </row>
    <row r="64" spans="1:58" x14ac:dyDescent="0.35">
      <c r="A64">
        <v>52</v>
      </c>
      <c r="B64">
        <v>20</v>
      </c>
      <c r="C64" t="s">
        <v>101</v>
      </c>
      <c r="D64" t="s">
        <v>27</v>
      </c>
      <c r="G64">
        <v>0.5</v>
      </c>
      <c r="H64">
        <v>0.5</v>
      </c>
      <c r="I64">
        <v>1506</v>
      </c>
      <c r="J64">
        <v>4236</v>
      </c>
      <c r="L64">
        <v>1637</v>
      </c>
      <c r="M64">
        <v>1.57</v>
      </c>
      <c r="N64">
        <v>3.867</v>
      </c>
      <c r="O64">
        <v>2.2970000000000002</v>
      </c>
      <c r="Q64">
        <v>5.5E-2</v>
      </c>
      <c r="R64">
        <v>1</v>
      </c>
      <c r="S64">
        <v>0</v>
      </c>
      <c r="T64">
        <v>0</v>
      </c>
      <c r="V64">
        <v>0</v>
      </c>
      <c r="Y64" s="1">
        <v>44077</v>
      </c>
      <c r="Z64" s="2">
        <v>0.83296296296296291</v>
      </c>
      <c r="AB64">
        <v>1</v>
      </c>
      <c r="AD64" s="4">
        <f t="shared" si="5"/>
        <v>3.516118921876437</v>
      </c>
      <c r="AE64" s="4">
        <f t="shared" si="6"/>
        <v>5.6086258793521138</v>
      </c>
      <c r="AF64" s="4">
        <f t="shared" si="7"/>
        <v>2.0925069574756767</v>
      </c>
      <c r="AG64" s="4">
        <f t="shared" si="8"/>
        <v>0.18686758218018015</v>
      </c>
    </row>
    <row r="65" spans="1:58" x14ac:dyDescent="0.35">
      <c r="A65">
        <v>53</v>
      </c>
      <c r="B65">
        <v>20</v>
      </c>
      <c r="C65" t="s">
        <v>101</v>
      </c>
      <c r="D65" t="s">
        <v>27</v>
      </c>
      <c r="G65">
        <v>0.5</v>
      </c>
      <c r="H65">
        <v>0.5</v>
      </c>
      <c r="I65">
        <v>1165</v>
      </c>
      <c r="J65">
        <v>4242</v>
      </c>
      <c r="L65">
        <v>1638</v>
      </c>
      <c r="M65">
        <v>1.3089999999999999</v>
      </c>
      <c r="N65">
        <v>3.8719999999999999</v>
      </c>
      <c r="O65">
        <v>2.5630000000000002</v>
      </c>
      <c r="Q65">
        <v>5.5E-2</v>
      </c>
      <c r="R65">
        <v>1</v>
      </c>
      <c r="S65">
        <v>0</v>
      </c>
      <c r="T65">
        <v>0</v>
      </c>
      <c r="V65">
        <v>0</v>
      </c>
      <c r="Y65" s="1">
        <v>44077</v>
      </c>
      <c r="Z65" s="2">
        <v>0.83873842592592596</v>
      </c>
      <c r="AB65">
        <v>1</v>
      </c>
      <c r="AD65" s="4">
        <f t="shared" si="5"/>
        <v>2.7239567254637818</v>
      </c>
      <c r="AE65" s="4">
        <f t="shared" si="6"/>
        <v>5.617117023198392</v>
      </c>
      <c r="AF65" s="4">
        <f t="shared" si="7"/>
        <v>2.8931602977346103</v>
      </c>
      <c r="AG65" s="4">
        <f t="shared" si="8"/>
        <v>0.18699780052272913</v>
      </c>
      <c r="AJ65">
        <f>ABS(100*(AD65-AD66)/(AVERAGE(AD65:AD66)))</f>
        <v>0.9425276090967285</v>
      </c>
      <c r="AK65">
        <f>ABS(100*((AVERAGE(AD65:AD66)-AVERAGE(AD59:AD60))/(AVERAGE(AD59:AD60,AD65:AD66))))</f>
        <v>1.2347523354389307</v>
      </c>
      <c r="AO65">
        <f>ABS(100*(AE65-AE66)/(AVERAGE(AE65:AE66)))</f>
        <v>0.96198653260690892</v>
      </c>
      <c r="AP65">
        <f>ABS(100*((AVERAGE(AE65:AE66)-AVERAGE(AE59:AE60))/(AVERAGE(AE59:AE60,AE65:AE66))))</f>
        <v>2.8761022036928856</v>
      </c>
      <c r="AT65">
        <f>ABS(100*(AF65-AF66)/(AVERAGE(AF65:AF66)))</f>
        <v>0.98031086541214696</v>
      </c>
      <c r="AU65">
        <f>ABS(100*((AVERAGE(AF65:AF66)-AVERAGE(AF59:AF60))/(AVERAGE(AF59:AF60,AF65:AF66))))</f>
        <v>6.9058113803632404</v>
      </c>
      <c r="AY65">
        <f>ABS(100*(AG65-AG66)/(AVERAGE(AG65:AG66)))</f>
        <v>0.41869246390375908</v>
      </c>
      <c r="AZ65">
        <f>ABS(100*((AVERAGE(AG65:AG66)-AVERAGE(AG59:AG60))/(AVERAGE(AG59:AG60,AG65:AG66))))</f>
        <v>1.7294662147924862</v>
      </c>
      <c r="BC65" s="4">
        <f>AVERAGE(AD65:AD66)</f>
        <v>2.7111799158442231</v>
      </c>
      <c r="BD65" s="4">
        <f>AVERAGE(AE65:AE66)</f>
        <v>5.5902284010185097</v>
      </c>
      <c r="BE65" s="4">
        <f>AVERAGE(AF65:AF66)</f>
        <v>2.8790484851742866</v>
      </c>
      <c r="BF65" s="4">
        <f>AVERAGE(AG65:AG66)</f>
        <v>0.18660714549508223</v>
      </c>
    </row>
    <row r="66" spans="1:58" x14ac:dyDescent="0.35">
      <c r="A66">
        <v>54</v>
      </c>
      <c r="B66">
        <v>20</v>
      </c>
      <c r="C66" t="s">
        <v>101</v>
      </c>
      <c r="D66" t="s">
        <v>27</v>
      </c>
      <c r="G66">
        <v>0.5</v>
      </c>
      <c r="H66">
        <v>0.5</v>
      </c>
      <c r="I66">
        <v>1154</v>
      </c>
      <c r="J66">
        <v>4204</v>
      </c>
      <c r="L66">
        <v>1632</v>
      </c>
      <c r="M66">
        <v>1.3</v>
      </c>
      <c r="N66">
        <v>3.84</v>
      </c>
      <c r="O66">
        <v>2.5409999999999999</v>
      </c>
      <c r="Q66">
        <v>5.5E-2</v>
      </c>
      <c r="R66">
        <v>1</v>
      </c>
      <c r="S66">
        <v>0</v>
      </c>
      <c r="T66">
        <v>0</v>
      </c>
      <c r="V66">
        <v>0</v>
      </c>
      <c r="Y66" s="1">
        <v>44077</v>
      </c>
      <c r="Z66" s="2">
        <v>0.84501157407407401</v>
      </c>
      <c r="AB66">
        <v>1</v>
      </c>
      <c r="AD66" s="4">
        <f t="shared" si="5"/>
        <v>2.6984031062246645</v>
      </c>
      <c r="AE66" s="4">
        <f t="shared" si="6"/>
        <v>5.5633397788386274</v>
      </c>
      <c r="AF66" s="4">
        <f t="shared" si="7"/>
        <v>2.8649366726139629</v>
      </c>
      <c r="AG66" s="4">
        <f t="shared" si="8"/>
        <v>0.1862164904674353</v>
      </c>
    </row>
    <row r="67" spans="1:58" x14ac:dyDescent="0.35">
      <c r="A67">
        <v>55</v>
      </c>
      <c r="B67">
        <v>2</v>
      </c>
      <c r="D67" t="s">
        <v>29</v>
      </c>
      <c r="Y67" s="1">
        <v>44077</v>
      </c>
      <c r="Z67" s="2">
        <v>0.84894675925925922</v>
      </c>
      <c r="AB67">
        <v>1</v>
      </c>
      <c r="AD67" s="4" t="e">
        <f t="shared" si="5"/>
        <v>#DIV/0!</v>
      </c>
      <c r="AE67" s="4" t="e">
        <f t="shared" si="6"/>
        <v>#DIV/0!</v>
      </c>
      <c r="AF67" s="4" t="e">
        <f t="shared" si="7"/>
        <v>#DIV/0!</v>
      </c>
      <c r="AG67" s="4" t="e">
        <f t="shared" si="8"/>
        <v>#DIV/0!</v>
      </c>
    </row>
    <row r="68" spans="1:58" x14ac:dyDescent="0.35">
      <c r="A68">
        <v>56</v>
      </c>
      <c r="B68">
        <v>3</v>
      </c>
      <c r="C68" t="s">
        <v>30</v>
      </c>
      <c r="D68" t="s">
        <v>27</v>
      </c>
      <c r="G68">
        <v>0.5</v>
      </c>
      <c r="H68">
        <v>0.5</v>
      </c>
      <c r="I68">
        <v>80</v>
      </c>
      <c r="J68">
        <v>130</v>
      </c>
      <c r="L68">
        <v>110</v>
      </c>
      <c r="M68">
        <v>0.47599999999999998</v>
      </c>
      <c r="N68">
        <v>0.38900000000000001</v>
      </c>
      <c r="O68">
        <v>0</v>
      </c>
      <c r="Q68">
        <v>0</v>
      </c>
      <c r="R68">
        <v>1</v>
      </c>
      <c r="S68">
        <v>0</v>
      </c>
      <c r="T68">
        <v>0</v>
      </c>
      <c r="V68">
        <v>0</v>
      </c>
      <c r="Y68" s="1">
        <v>44077</v>
      </c>
      <c r="Z68" s="2">
        <v>0.85913194444444441</v>
      </c>
      <c r="AB68">
        <v>1</v>
      </c>
      <c r="AD68" s="4">
        <f t="shared" si="5"/>
        <v>0.20344064596897096</v>
      </c>
      <c r="AE68" s="4">
        <f t="shared" si="6"/>
        <v>-0.20214689278446563</v>
      </c>
      <c r="AF68" s="4">
        <f t="shared" si="7"/>
        <v>-0.40558753875343656</v>
      </c>
      <c r="AG68" s="4">
        <f t="shared" si="8"/>
        <v>-1.1975826892093715E-2</v>
      </c>
    </row>
    <row r="69" spans="1:58" x14ac:dyDescent="0.35">
      <c r="A69">
        <v>57</v>
      </c>
      <c r="B69">
        <v>3</v>
      </c>
      <c r="C69" t="s">
        <v>30</v>
      </c>
      <c r="D69" t="s">
        <v>27</v>
      </c>
      <c r="G69">
        <v>0.5</v>
      </c>
      <c r="H69">
        <v>0.5</v>
      </c>
      <c r="I69">
        <v>48</v>
      </c>
      <c r="J69">
        <v>110</v>
      </c>
      <c r="L69">
        <v>93</v>
      </c>
      <c r="M69">
        <v>0.45200000000000001</v>
      </c>
      <c r="N69">
        <v>0.372</v>
      </c>
      <c r="O69">
        <v>0</v>
      </c>
      <c r="Q69">
        <v>0</v>
      </c>
      <c r="R69">
        <v>1</v>
      </c>
      <c r="S69">
        <v>0</v>
      </c>
      <c r="T69">
        <v>0</v>
      </c>
      <c r="V69">
        <v>0</v>
      </c>
      <c r="Y69" s="1">
        <v>44077</v>
      </c>
      <c r="Z69" s="2">
        <v>0.86422453703703705</v>
      </c>
      <c r="AB69">
        <v>1</v>
      </c>
      <c r="AD69" s="4">
        <f t="shared" si="5"/>
        <v>0.12910284454608251</v>
      </c>
      <c r="AE69" s="4">
        <f t="shared" si="6"/>
        <v>-0.23045070560539394</v>
      </c>
      <c r="AF69" s="4">
        <f t="shared" si="7"/>
        <v>-0.35955355015147644</v>
      </c>
      <c r="AG69" s="4">
        <f t="shared" si="8"/>
        <v>-1.4189538715426168E-2</v>
      </c>
      <c r="AJ69">
        <f>ABS(100*(AD69-AD70)/(AVERAGE(AD69:AD70)))</f>
        <v>80.860015704971744</v>
      </c>
      <c r="AO69">
        <f>ABS(100*(AE69-AE70)/(AVERAGE(AE69:AE70)))</f>
        <v>1.2357827049370056</v>
      </c>
      <c r="AT69">
        <f>ABS(100*(AF69-AF70)/(AVERAGE(AF69:AF70)))</f>
        <v>24.042219778084704</v>
      </c>
      <c r="AY69">
        <f>ABS(100*(AG69-AG70)/(AVERAGE(AG69:AG70)))</f>
        <v>29.027056769855701</v>
      </c>
      <c r="BC69" s="4">
        <f>AVERAGE(AD69:AD70)</f>
        <v>9.1933943834638293E-2</v>
      </c>
      <c r="BD69" s="4">
        <f>AVERAGE(AE69:AE70)</f>
        <v>-0.22903551496434754</v>
      </c>
      <c r="BE69" s="4">
        <f>AVERAGE(AF69:AF70)</f>
        <v>-0.32096945879898586</v>
      </c>
      <c r="BF69" s="4">
        <f>AVERAGE(AG69:AG70)</f>
        <v>-1.6598578052582073E-2</v>
      </c>
    </row>
    <row r="70" spans="1:58" x14ac:dyDescent="0.35">
      <c r="A70">
        <v>58</v>
      </c>
      <c r="B70">
        <v>3</v>
      </c>
      <c r="C70" t="s">
        <v>30</v>
      </c>
      <c r="D70" t="s">
        <v>27</v>
      </c>
      <c r="G70">
        <v>0.5</v>
      </c>
      <c r="H70">
        <v>0.5</v>
      </c>
      <c r="I70">
        <v>16</v>
      </c>
      <c r="J70">
        <v>112</v>
      </c>
      <c r="L70">
        <v>56</v>
      </c>
      <c r="M70">
        <v>0.42699999999999999</v>
      </c>
      <c r="N70">
        <v>0.374</v>
      </c>
      <c r="O70">
        <v>0</v>
      </c>
      <c r="Q70">
        <v>0</v>
      </c>
      <c r="R70">
        <v>1</v>
      </c>
      <c r="S70">
        <v>0</v>
      </c>
      <c r="T70">
        <v>0</v>
      </c>
      <c r="V70">
        <v>0</v>
      </c>
      <c r="Y70" s="1">
        <v>44077</v>
      </c>
      <c r="Z70" s="2">
        <v>0.86973379629629621</v>
      </c>
      <c r="AB70">
        <v>1</v>
      </c>
      <c r="AD70" s="4">
        <f t="shared" si="5"/>
        <v>5.4765043123194079E-2</v>
      </c>
      <c r="AE70" s="4">
        <f t="shared" si="6"/>
        <v>-0.22762032432330112</v>
      </c>
      <c r="AF70" s="4">
        <f t="shared" si="7"/>
        <v>-0.28238536744649523</v>
      </c>
      <c r="AG70" s="4">
        <f t="shared" si="8"/>
        <v>-1.9007617389737975E-2</v>
      </c>
    </row>
    <row r="71" spans="1:58" x14ac:dyDescent="0.35">
      <c r="A71">
        <v>59</v>
      </c>
      <c r="B71">
        <v>1</v>
      </c>
      <c r="C71" t="s">
        <v>31</v>
      </c>
      <c r="D71" t="s">
        <v>27</v>
      </c>
      <c r="G71">
        <v>0.5</v>
      </c>
      <c r="H71">
        <v>0.5</v>
      </c>
      <c r="I71">
        <v>2538</v>
      </c>
      <c r="J71">
        <v>7358</v>
      </c>
      <c r="L71">
        <v>15753</v>
      </c>
      <c r="M71">
        <v>2.3620000000000001</v>
      </c>
      <c r="N71">
        <v>6.5119999999999996</v>
      </c>
      <c r="O71">
        <v>4.1500000000000004</v>
      </c>
      <c r="Q71">
        <v>1.532</v>
      </c>
      <c r="R71">
        <v>1</v>
      </c>
      <c r="S71">
        <v>0</v>
      </c>
      <c r="T71">
        <v>0</v>
      </c>
      <c r="V71">
        <v>0</v>
      </c>
      <c r="Y71" s="1">
        <v>44077</v>
      </c>
      <c r="Z71" s="2">
        <v>0.88018518518518529</v>
      </c>
      <c r="AB71">
        <v>1</v>
      </c>
      <c r="AD71" s="4">
        <f t="shared" si="5"/>
        <v>5.9135130177645889</v>
      </c>
      <c r="AE71" s="4">
        <f t="shared" si="6"/>
        <v>10.02685106069902</v>
      </c>
      <c r="AF71" s="4">
        <f t="shared" si="7"/>
        <v>4.1133380429344308</v>
      </c>
      <c r="AG71" s="4">
        <f t="shared" si="8"/>
        <v>2.0250297056014102</v>
      </c>
      <c r="BC71" s="4"/>
      <c r="BD71" s="4"/>
      <c r="BE71" s="4"/>
      <c r="BF71" s="4"/>
    </row>
    <row r="72" spans="1:58" x14ac:dyDescent="0.35">
      <c r="A72">
        <v>60</v>
      </c>
      <c r="B72">
        <v>1</v>
      </c>
      <c r="C72" t="s">
        <v>31</v>
      </c>
      <c r="D72" t="s">
        <v>27</v>
      </c>
      <c r="G72">
        <v>0.5</v>
      </c>
      <c r="H72">
        <v>0.5</v>
      </c>
      <c r="I72">
        <v>3446</v>
      </c>
      <c r="J72">
        <v>7296</v>
      </c>
      <c r="L72">
        <v>16044</v>
      </c>
      <c r="M72">
        <v>3.0590000000000002</v>
      </c>
      <c r="N72">
        <v>6.46</v>
      </c>
      <c r="O72">
        <v>3.4009999999999998</v>
      </c>
      <c r="Q72">
        <v>1.5620000000000001</v>
      </c>
      <c r="R72">
        <v>1</v>
      </c>
      <c r="S72">
        <v>0</v>
      </c>
      <c r="T72">
        <v>0</v>
      </c>
      <c r="V72">
        <v>0</v>
      </c>
      <c r="Y72" s="1">
        <v>44077</v>
      </c>
      <c r="Z72" s="2">
        <v>0.88599537037037035</v>
      </c>
      <c r="AB72">
        <v>1</v>
      </c>
      <c r="AD72" s="4">
        <f t="shared" si="5"/>
        <v>8.022848133139048</v>
      </c>
      <c r="AE72" s="4">
        <f t="shared" si="6"/>
        <v>9.9391092409541422</v>
      </c>
      <c r="AF72" s="4">
        <f t="shared" si="7"/>
        <v>1.9162611078150942</v>
      </c>
      <c r="AG72" s="4">
        <f t="shared" si="8"/>
        <v>2.0629232432831595</v>
      </c>
      <c r="AJ72">
        <f>ABS(100*(AD72-AD73)/(AVERAGE(AD72:AD73)))</f>
        <v>3.1632271678282176</v>
      </c>
      <c r="AO72">
        <f>ABS(100*(AE72-AE73)/(AVERAGE(AE72:AE73)))</f>
        <v>1.1044780674090824</v>
      </c>
      <c r="AT72">
        <f>ABS(100*(AF72-AF73)/(AVERAGE(AF72:AF73)))</f>
        <v>8.0039329316406942</v>
      </c>
      <c r="AY72">
        <f>ABS(100*(AG72-AG73)/(AVERAGE(AG72:AG73)))</f>
        <v>0.37312175758450644</v>
      </c>
      <c r="BC72" s="4">
        <f>AVERAGE(AD72:AD73)</f>
        <v>8.1517777574818702</v>
      </c>
      <c r="BD72" s="4">
        <f>AVERAGE(AE72:AE73)</f>
        <v>9.9943016759549526</v>
      </c>
      <c r="BE72" s="4">
        <f>AVERAGE(AF72:AF73)</f>
        <v>1.8425239184730824</v>
      </c>
      <c r="BF72" s="4">
        <f>AVERAGE(AG72:AG73)</f>
        <v>2.0590818021779649</v>
      </c>
    </row>
    <row r="73" spans="1:58" x14ac:dyDescent="0.35">
      <c r="A73">
        <v>61</v>
      </c>
      <c r="B73">
        <v>1</v>
      </c>
      <c r="C73" t="s">
        <v>31</v>
      </c>
      <c r="D73" t="s">
        <v>27</v>
      </c>
      <c r="G73">
        <v>0.5</v>
      </c>
      <c r="H73">
        <v>0.5</v>
      </c>
      <c r="I73">
        <v>3557</v>
      </c>
      <c r="J73">
        <v>7374</v>
      </c>
      <c r="L73">
        <v>15985</v>
      </c>
      <c r="M73">
        <v>3.1440000000000001</v>
      </c>
      <c r="N73">
        <v>6.5259999999999998</v>
      </c>
      <c r="O73">
        <v>3.3820000000000001</v>
      </c>
      <c r="Q73">
        <v>1.556</v>
      </c>
      <c r="R73">
        <v>1</v>
      </c>
      <c r="S73">
        <v>0</v>
      </c>
      <c r="T73">
        <v>0</v>
      </c>
      <c r="V73">
        <v>0</v>
      </c>
      <c r="Y73" s="1">
        <v>44077</v>
      </c>
      <c r="Z73" s="2">
        <v>0.89233796296296297</v>
      </c>
      <c r="AB73">
        <v>1</v>
      </c>
      <c r="AD73" s="4">
        <f t="shared" si="5"/>
        <v>8.2807073818246923</v>
      </c>
      <c r="AE73" s="4">
        <f t="shared" si="6"/>
        <v>10.049494110955763</v>
      </c>
      <c r="AF73" s="4">
        <f t="shared" si="7"/>
        <v>1.7687867291310706</v>
      </c>
      <c r="AG73" s="4">
        <f t="shared" si="8"/>
        <v>2.0552403610727703</v>
      </c>
    </row>
    <row r="74" spans="1:58" x14ac:dyDescent="0.35">
      <c r="A74">
        <v>62</v>
      </c>
      <c r="B74">
        <v>4</v>
      </c>
      <c r="C74" t="s">
        <v>66</v>
      </c>
      <c r="D74" t="s">
        <v>27</v>
      </c>
      <c r="G74">
        <v>0.5</v>
      </c>
      <c r="H74">
        <v>0.5</v>
      </c>
      <c r="I74">
        <v>2172</v>
      </c>
      <c r="J74">
        <v>5202</v>
      </c>
      <c r="L74">
        <v>2604</v>
      </c>
      <c r="M74">
        <v>2.081</v>
      </c>
      <c r="N74">
        <v>4.6849999999999996</v>
      </c>
      <c r="O74">
        <v>2.6040000000000001</v>
      </c>
      <c r="Q74">
        <v>0.156</v>
      </c>
      <c r="R74">
        <v>1</v>
      </c>
      <c r="S74">
        <v>0</v>
      </c>
      <c r="T74">
        <v>0</v>
      </c>
      <c r="V74">
        <v>0</v>
      </c>
      <c r="Y74" s="1">
        <v>44077</v>
      </c>
      <c r="Z74" s="2">
        <v>0.90359953703703699</v>
      </c>
      <c r="AB74">
        <v>1</v>
      </c>
      <c r="AD74" s="4">
        <f t="shared" si="5"/>
        <v>5.0632744139903023</v>
      </c>
      <c r="AE74" s="4">
        <f t="shared" si="6"/>
        <v>6.9757000386029491</v>
      </c>
      <c r="AF74" s="4">
        <f t="shared" si="7"/>
        <v>1.9124256246126468</v>
      </c>
      <c r="AG74" s="4">
        <f t="shared" si="8"/>
        <v>0.31278871942503206</v>
      </c>
      <c r="BC74" s="4"/>
      <c r="BD74" s="4"/>
      <c r="BE74" s="4"/>
      <c r="BF74" s="4"/>
    </row>
    <row r="75" spans="1:58" x14ac:dyDescent="0.35">
      <c r="A75">
        <v>63</v>
      </c>
      <c r="B75">
        <v>4</v>
      </c>
      <c r="C75" t="s">
        <v>66</v>
      </c>
      <c r="D75" t="s">
        <v>27</v>
      </c>
      <c r="G75">
        <v>0.5</v>
      </c>
      <c r="H75">
        <v>0.5</v>
      </c>
      <c r="I75">
        <v>1673</v>
      </c>
      <c r="J75">
        <v>5194</v>
      </c>
      <c r="L75">
        <v>2515</v>
      </c>
      <c r="M75">
        <v>1.698</v>
      </c>
      <c r="N75">
        <v>4.6790000000000003</v>
      </c>
      <c r="O75">
        <v>2.9809999999999999</v>
      </c>
      <c r="Q75">
        <v>0.14699999999999999</v>
      </c>
      <c r="R75">
        <v>1</v>
      </c>
      <c r="S75">
        <v>0</v>
      </c>
      <c r="T75">
        <v>0</v>
      </c>
      <c r="V75">
        <v>0</v>
      </c>
      <c r="Y75" s="1">
        <v>44077</v>
      </c>
      <c r="Z75" s="2">
        <v>0.90956018518518522</v>
      </c>
      <c r="AB75">
        <v>1</v>
      </c>
      <c r="AD75" s="4">
        <f t="shared" si="5"/>
        <v>3.9040693230521359</v>
      </c>
      <c r="AE75" s="4">
        <f t="shared" si="6"/>
        <v>6.9643785134745784</v>
      </c>
      <c r="AF75" s="4">
        <f t="shared" si="7"/>
        <v>3.0603091904224424</v>
      </c>
      <c r="AG75" s="4">
        <f t="shared" si="8"/>
        <v>0.30119928693817388</v>
      </c>
      <c r="AI75">
        <f>ABS(100*(AVERAGE(AD75:AD76)-3)/3)</f>
        <v>29.864620867383589</v>
      </c>
      <c r="AJ75">
        <f>ABS(100*(AD75-AD76)/(AVERAGE(AD75:AD76)))</f>
        <v>0.41739348645394364</v>
      </c>
      <c r="AN75">
        <f>ABS(100*(AVERAGE(AE75:AE76)-6)/6)</f>
        <v>16.509325672232283</v>
      </c>
      <c r="AO75">
        <f>ABS(100*(AE75-AE76)/(AVERAGE(AE75:AE76)))</f>
        <v>0.749039521323006</v>
      </c>
      <c r="AS75">
        <f>ABS(100*(AVERAGE(AF75:AF76)-3)/3)</f>
        <v>3.1540304770809748</v>
      </c>
      <c r="AT75">
        <f>ABS(100*(AF75-AF76)/(AVERAGE(AF75:AF76)))</f>
        <v>2.2175074001017347</v>
      </c>
      <c r="AX75">
        <f>ABS(100*(AVERAGE(AG75:AG76)-0.3)/0.33)</f>
        <v>0.65937106281549973</v>
      </c>
      <c r="AY75">
        <f>ABS(100*(AG75-AG76)/(AVERAGE(AG75:AG76)))</f>
        <v>0.64640329682763376</v>
      </c>
      <c r="BC75" s="4">
        <f>AVERAGE(AD75:AD76)</f>
        <v>3.8959386260215076</v>
      </c>
      <c r="BD75" s="4">
        <f>AVERAGE(AE75:AE76)</f>
        <v>6.9905595403339369</v>
      </c>
      <c r="BE75" s="4">
        <f>AVERAGE(AF75:AF76)</f>
        <v>3.0946209143124292</v>
      </c>
      <c r="BF75" s="4">
        <f>AVERAGE(AG75:AG76)</f>
        <v>0.30217592450729114</v>
      </c>
    </row>
    <row r="76" spans="1:58" x14ac:dyDescent="0.35">
      <c r="A76">
        <v>64</v>
      </c>
      <c r="B76">
        <v>4</v>
      </c>
      <c r="C76" t="s">
        <v>66</v>
      </c>
      <c r="D76" t="s">
        <v>27</v>
      </c>
      <c r="G76">
        <v>0.5</v>
      </c>
      <c r="H76">
        <v>0.5</v>
      </c>
      <c r="I76">
        <v>1666</v>
      </c>
      <c r="J76">
        <v>5231</v>
      </c>
      <c r="L76">
        <v>2530</v>
      </c>
      <c r="M76">
        <v>1.6930000000000001</v>
      </c>
      <c r="N76">
        <v>4.71</v>
      </c>
      <c r="O76">
        <v>3.0169999999999999</v>
      </c>
      <c r="Q76">
        <v>0.14899999999999999</v>
      </c>
      <c r="R76">
        <v>1</v>
      </c>
      <c r="S76">
        <v>0</v>
      </c>
      <c r="T76">
        <v>0</v>
      </c>
      <c r="V76">
        <v>0</v>
      </c>
      <c r="Y76" s="1">
        <v>44077</v>
      </c>
      <c r="Z76" s="2">
        <v>0.91576388888888882</v>
      </c>
      <c r="AB76">
        <v>1</v>
      </c>
      <c r="AD76" s="4">
        <f t="shared" si="5"/>
        <v>3.8878079289908789</v>
      </c>
      <c r="AE76" s="4">
        <f t="shared" si="6"/>
        <v>7.0167405671932954</v>
      </c>
      <c r="AF76" s="4">
        <f t="shared" si="7"/>
        <v>3.1289326382024165</v>
      </c>
      <c r="AG76" s="4">
        <f t="shared" si="8"/>
        <v>0.30315256207640839</v>
      </c>
    </row>
    <row r="77" spans="1:58" x14ac:dyDescent="0.35">
      <c r="A77">
        <v>65</v>
      </c>
      <c r="B77">
        <v>2</v>
      </c>
      <c r="D77" t="s">
        <v>29</v>
      </c>
      <c r="Y77" s="1">
        <v>44077</v>
      </c>
      <c r="Z77" s="2">
        <v>0.91987268518518517</v>
      </c>
      <c r="AB77">
        <v>1</v>
      </c>
      <c r="AD77" s="4" t="e">
        <f t="shared" ref="AD77:AD114" si="13">((I77*$E$9)+$E$10)*1000/G77</f>
        <v>#DIV/0!</v>
      </c>
      <c r="AE77" s="4" t="e">
        <f t="shared" si="6"/>
        <v>#DIV/0!</v>
      </c>
      <c r="AF77" s="4" t="e">
        <f t="shared" si="7"/>
        <v>#DIV/0!</v>
      </c>
      <c r="AG77" s="4" t="e">
        <f t="shared" si="8"/>
        <v>#DIV/0!</v>
      </c>
      <c r="BC77" s="4"/>
      <c r="BD77" s="4"/>
      <c r="BE77" s="4"/>
      <c r="BF77" s="4"/>
    </row>
    <row r="78" spans="1:58" x14ac:dyDescent="0.35">
      <c r="A78">
        <v>66</v>
      </c>
      <c r="B78">
        <v>21</v>
      </c>
      <c r="C78" t="s">
        <v>155</v>
      </c>
      <c r="D78" t="s">
        <v>27</v>
      </c>
      <c r="G78">
        <v>0.5</v>
      </c>
      <c r="H78">
        <v>0.5</v>
      </c>
      <c r="I78">
        <v>1117</v>
      </c>
      <c r="J78">
        <v>4771</v>
      </c>
      <c r="L78">
        <v>1335</v>
      </c>
      <c r="M78">
        <v>1.272</v>
      </c>
      <c r="N78">
        <v>4.32</v>
      </c>
      <c r="O78">
        <v>3.048</v>
      </c>
      <c r="Q78">
        <v>2.4E-2</v>
      </c>
      <c r="R78">
        <v>1</v>
      </c>
      <c r="S78">
        <v>0</v>
      </c>
      <c r="T78">
        <v>0</v>
      </c>
      <c r="V78">
        <v>0</v>
      </c>
      <c r="AB78">
        <v>1</v>
      </c>
      <c r="AD78" s="4">
        <f t="shared" si="13"/>
        <v>2.612450023329449</v>
      </c>
      <c r="AE78" s="4">
        <f t="shared" ref="AE78:AE114" si="14">((J78*$G$9)+$G$10)*1000/H78</f>
        <v>6.3657528723119459</v>
      </c>
      <c r="AF78" s="4">
        <f t="shared" ref="AF78:AF114" si="15">AE78-AD78</f>
        <v>3.7533028489824969</v>
      </c>
      <c r="AG78" s="4">
        <f t="shared" ref="AG78:AG114" si="16">((L78*$I$9)+$I$10)*1000/H78</f>
        <v>0.14754164273039189</v>
      </c>
    </row>
    <row r="79" spans="1:58" x14ac:dyDescent="0.35">
      <c r="A79">
        <v>67</v>
      </c>
      <c r="B79">
        <v>21</v>
      </c>
      <c r="C79" t="s">
        <v>155</v>
      </c>
      <c r="D79" t="s">
        <v>27</v>
      </c>
      <c r="G79">
        <v>0.5</v>
      </c>
      <c r="H79">
        <v>0.5</v>
      </c>
      <c r="I79">
        <v>1426</v>
      </c>
      <c r="J79">
        <v>4819</v>
      </c>
      <c r="L79">
        <v>1464</v>
      </c>
      <c r="M79">
        <v>1.5089999999999999</v>
      </c>
      <c r="N79">
        <v>4.3609999999999998</v>
      </c>
      <c r="O79">
        <v>2.8519999999999999</v>
      </c>
      <c r="Q79">
        <v>3.6999999999999998E-2</v>
      </c>
      <c r="R79">
        <v>1</v>
      </c>
      <c r="S79">
        <v>0</v>
      </c>
      <c r="T79">
        <v>0</v>
      </c>
      <c r="V79">
        <v>0</v>
      </c>
      <c r="Y79" s="1">
        <v>44077</v>
      </c>
      <c r="Z79" s="2">
        <v>0.93640046296296298</v>
      </c>
      <c r="AB79">
        <v>1</v>
      </c>
      <c r="AD79" s="4">
        <f t="shared" si="13"/>
        <v>3.3302744183192159</v>
      </c>
      <c r="AE79" s="4">
        <f t="shared" si="14"/>
        <v>6.4336820230821727</v>
      </c>
      <c r="AF79" s="4">
        <f t="shared" si="15"/>
        <v>3.1034076047629569</v>
      </c>
      <c r="AG79" s="4">
        <f t="shared" si="16"/>
        <v>0.16433980891920871</v>
      </c>
      <c r="AJ79">
        <f>ABS(100*(AD79-AD80)/(AVERAGE(AD79:AD80)))</f>
        <v>1.5229397307086372</v>
      </c>
      <c r="AO79">
        <f>ABS(100*(AE79-AE80)/(AVERAGE(AE79:AE80)))</f>
        <v>0.32940541171414911</v>
      </c>
      <c r="AT79">
        <f>ABS(100*(AF79-AF80)/(AVERAGE(AF79:AF80)))</f>
        <v>0.96744987099311719</v>
      </c>
      <c r="AY79">
        <f>ABS(100*(AG79-AG80)/(AVERAGE(AG79:AG80)))</f>
        <v>1.035417062621927</v>
      </c>
      <c r="BC79" s="4">
        <f>AVERAGE(AD79:AD80)</f>
        <v>3.355828037558334</v>
      </c>
      <c r="BD79" s="4">
        <f>AVERAGE(AE79:AE80)</f>
        <v>6.4442959528900206</v>
      </c>
      <c r="BE79" s="4">
        <f>AVERAGE(AF79:AF80)</f>
        <v>3.0884679153316865</v>
      </c>
      <c r="BF79" s="4">
        <f>AVERAGE(AG79:AG80)</f>
        <v>0.16349338969264043</v>
      </c>
    </row>
    <row r="80" spans="1:58" x14ac:dyDescent="0.35">
      <c r="A80">
        <v>68</v>
      </c>
      <c r="B80">
        <v>21</v>
      </c>
      <c r="C80" t="s">
        <v>155</v>
      </c>
      <c r="D80" t="s">
        <v>27</v>
      </c>
      <c r="G80">
        <v>0.5</v>
      </c>
      <c r="H80">
        <v>0.5</v>
      </c>
      <c r="I80">
        <v>1448</v>
      </c>
      <c r="J80">
        <v>4834</v>
      </c>
      <c r="L80">
        <v>1451</v>
      </c>
      <c r="M80">
        <v>1.526</v>
      </c>
      <c r="N80">
        <v>4.3739999999999997</v>
      </c>
      <c r="O80">
        <v>2.8479999999999999</v>
      </c>
      <c r="Q80">
        <v>3.5999999999999997E-2</v>
      </c>
      <c r="R80">
        <v>1</v>
      </c>
      <c r="S80">
        <v>0</v>
      </c>
      <c r="T80">
        <v>0</v>
      </c>
      <c r="V80">
        <v>0</v>
      </c>
      <c r="Y80" s="1">
        <v>44077</v>
      </c>
      <c r="Z80" s="2">
        <v>0.94266203703703699</v>
      </c>
      <c r="AB80">
        <v>1</v>
      </c>
      <c r="AD80" s="4">
        <f t="shared" si="13"/>
        <v>3.3813816567974517</v>
      </c>
      <c r="AE80" s="4">
        <f t="shared" si="14"/>
        <v>6.4549098826978684</v>
      </c>
      <c r="AF80" s="4">
        <f t="shared" si="15"/>
        <v>3.0735282259004166</v>
      </c>
      <c r="AG80" s="4">
        <f t="shared" si="16"/>
        <v>0.16264697046607215</v>
      </c>
    </row>
    <row r="81" spans="1:58" x14ac:dyDescent="0.35">
      <c r="A81">
        <v>69</v>
      </c>
      <c r="B81">
        <v>22</v>
      </c>
      <c r="C81" t="s">
        <v>156</v>
      </c>
      <c r="D81" t="s">
        <v>27</v>
      </c>
      <c r="G81">
        <v>0.5</v>
      </c>
      <c r="H81">
        <v>0.5</v>
      </c>
      <c r="I81">
        <v>1295</v>
      </c>
      <c r="J81">
        <v>3197</v>
      </c>
      <c r="L81">
        <v>1150</v>
      </c>
      <c r="M81">
        <v>1.409</v>
      </c>
      <c r="N81">
        <v>2.9870000000000001</v>
      </c>
      <c r="O81">
        <v>1.5780000000000001</v>
      </c>
      <c r="Q81">
        <v>4.0000000000000001E-3</v>
      </c>
      <c r="R81">
        <v>1</v>
      </c>
      <c r="S81">
        <v>0</v>
      </c>
      <c r="T81">
        <v>0</v>
      </c>
      <c r="V81">
        <v>0</v>
      </c>
      <c r="AB81">
        <v>1</v>
      </c>
      <c r="AD81" s="4">
        <f t="shared" si="13"/>
        <v>3.0259540437442665</v>
      </c>
      <c r="AE81" s="4">
        <f t="shared" si="14"/>
        <v>4.1382428033048884</v>
      </c>
      <c r="AF81" s="4">
        <f t="shared" si="15"/>
        <v>1.1122887595606219</v>
      </c>
      <c r="AG81" s="4">
        <f t="shared" si="16"/>
        <v>0.12345124935883282</v>
      </c>
    </row>
    <row r="82" spans="1:58" x14ac:dyDescent="0.35">
      <c r="A82">
        <v>70</v>
      </c>
      <c r="B82">
        <v>22</v>
      </c>
      <c r="C82" t="s">
        <v>156</v>
      </c>
      <c r="D82" t="s">
        <v>27</v>
      </c>
      <c r="G82">
        <v>0.5</v>
      </c>
      <c r="H82">
        <v>0.5</v>
      </c>
      <c r="I82">
        <v>1212</v>
      </c>
      <c r="J82">
        <v>3198</v>
      </c>
      <c r="L82">
        <v>1190</v>
      </c>
      <c r="M82">
        <v>1.345</v>
      </c>
      <c r="N82">
        <v>2.988</v>
      </c>
      <c r="O82">
        <v>1.643</v>
      </c>
      <c r="Q82">
        <v>8.0000000000000002E-3</v>
      </c>
      <c r="R82">
        <v>1</v>
      </c>
      <c r="S82">
        <v>0</v>
      </c>
      <c r="T82">
        <v>0</v>
      </c>
      <c r="V82">
        <v>0</v>
      </c>
      <c r="Y82" s="1">
        <v>44077</v>
      </c>
      <c r="Z82" s="2">
        <v>0.95891203703703709</v>
      </c>
      <c r="AB82">
        <v>1</v>
      </c>
      <c r="AD82" s="4">
        <f t="shared" si="13"/>
        <v>2.8331403713036494</v>
      </c>
      <c r="AE82" s="4">
        <f t="shared" si="14"/>
        <v>4.139657993945935</v>
      </c>
      <c r="AF82" s="4">
        <f t="shared" si="15"/>
        <v>1.3065176226422857</v>
      </c>
      <c r="AG82" s="4">
        <f t="shared" si="16"/>
        <v>0.12865998306079154</v>
      </c>
      <c r="AJ82">
        <f>ABS(100*(AD82-AD83)/(AVERAGE(AD82:AD83)))</f>
        <v>2.1548606062309106</v>
      </c>
      <c r="AO82">
        <f>ABS(100*(AE82-AE83)/(AVERAGE(AE82:AE83)))</f>
        <v>2.0375325585436559</v>
      </c>
      <c r="AT82">
        <f>ABS(100*(AF82-AF83)/(AVERAGE(AF82:AF83)))</f>
        <v>1.7835778349469735</v>
      </c>
      <c r="AY82">
        <f>ABS(100*(AG82-AG83)/(AVERAGE(AG82:AG83)))</f>
        <v>5.7259892253893563</v>
      </c>
      <c r="BC82" s="4">
        <f>AVERAGE(AD82:AD83)</f>
        <v>2.8029406394756009</v>
      </c>
      <c r="BD82" s="4">
        <f>AVERAGE(AE82:AE83)</f>
        <v>4.0979098700350658</v>
      </c>
      <c r="BE82" s="4">
        <f>AVERAGE(AF82:AF83)</f>
        <v>1.2949692305594647</v>
      </c>
      <c r="BF82" s="4">
        <f>AVERAGE(AG82:AG83)</f>
        <v>0.12507897864069492</v>
      </c>
    </row>
    <row r="83" spans="1:58" x14ac:dyDescent="0.35">
      <c r="A83">
        <v>71</v>
      </c>
      <c r="B83">
        <v>22</v>
      </c>
      <c r="C83" t="s">
        <v>156</v>
      </c>
      <c r="D83" t="s">
        <v>27</v>
      </c>
      <c r="G83">
        <v>0.5</v>
      </c>
      <c r="H83">
        <v>0.5</v>
      </c>
      <c r="I83">
        <v>1186</v>
      </c>
      <c r="J83">
        <v>3139</v>
      </c>
      <c r="L83">
        <v>1135</v>
      </c>
      <c r="M83">
        <v>1.325</v>
      </c>
      <c r="N83">
        <v>2.9380000000000002</v>
      </c>
      <c r="O83">
        <v>1.613</v>
      </c>
      <c r="Q83">
        <v>3.0000000000000001E-3</v>
      </c>
      <c r="R83">
        <v>1</v>
      </c>
      <c r="S83">
        <v>0</v>
      </c>
      <c r="T83">
        <v>0</v>
      </c>
      <c r="V83">
        <v>0</v>
      </c>
      <c r="Y83" s="1">
        <v>44077</v>
      </c>
      <c r="Z83" s="2">
        <v>0.96502314814814805</v>
      </c>
      <c r="AB83">
        <v>1</v>
      </c>
      <c r="AD83" s="4">
        <f t="shared" si="13"/>
        <v>2.7727409076475529</v>
      </c>
      <c r="AE83" s="4">
        <f t="shared" si="14"/>
        <v>4.0561617461241966</v>
      </c>
      <c r="AF83" s="4">
        <f t="shared" si="15"/>
        <v>1.2834208384766437</v>
      </c>
      <c r="AG83" s="4">
        <f t="shared" si="16"/>
        <v>0.1214979742205983</v>
      </c>
    </row>
    <row r="84" spans="1:58" x14ac:dyDescent="0.35">
      <c r="A84">
        <v>72</v>
      </c>
      <c r="B84">
        <v>23</v>
      </c>
      <c r="C84" t="s">
        <v>157</v>
      </c>
      <c r="D84" t="s">
        <v>27</v>
      </c>
      <c r="G84">
        <v>0.5</v>
      </c>
      <c r="H84">
        <v>0.5</v>
      </c>
      <c r="I84">
        <v>1026</v>
      </c>
      <c r="J84">
        <v>3360</v>
      </c>
      <c r="L84">
        <v>1054</v>
      </c>
      <c r="M84">
        <v>1.202</v>
      </c>
      <c r="N84">
        <v>3.125</v>
      </c>
      <c r="O84">
        <v>1.923</v>
      </c>
      <c r="Q84">
        <v>0</v>
      </c>
      <c r="R84">
        <v>1</v>
      </c>
      <c r="S84">
        <v>0</v>
      </c>
      <c r="T84">
        <v>0</v>
      </c>
      <c r="V84">
        <v>0</v>
      </c>
      <c r="AB84">
        <v>1</v>
      </c>
      <c r="AD84" s="4">
        <f t="shared" si="13"/>
        <v>2.4010519005331101</v>
      </c>
      <c r="AE84" s="4">
        <f t="shared" si="14"/>
        <v>4.368918877795454</v>
      </c>
      <c r="AF84" s="4">
        <f t="shared" si="15"/>
        <v>1.9678669772623438</v>
      </c>
      <c r="AG84" s="4">
        <f t="shared" si="16"/>
        <v>0.11095028847413191</v>
      </c>
    </row>
    <row r="85" spans="1:58" x14ac:dyDescent="0.35">
      <c r="A85">
        <v>73</v>
      </c>
      <c r="B85">
        <v>23</v>
      </c>
      <c r="C85" t="s">
        <v>157</v>
      </c>
      <c r="D85" t="s">
        <v>27</v>
      </c>
      <c r="G85">
        <v>0.5</v>
      </c>
      <c r="H85">
        <v>0.5</v>
      </c>
      <c r="I85">
        <v>995</v>
      </c>
      <c r="J85">
        <v>3382</v>
      </c>
      <c r="L85">
        <v>1037</v>
      </c>
      <c r="M85">
        <v>1.1779999999999999</v>
      </c>
      <c r="N85">
        <v>3.1429999999999998</v>
      </c>
      <c r="O85">
        <v>1.9650000000000001</v>
      </c>
      <c r="Q85">
        <v>0</v>
      </c>
      <c r="R85">
        <v>1</v>
      </c>
      <c r="S85">
        <v>0</v>
      </c>
      <c r="T85">
        <v>0</v>
      </c>
      <c r="V85">
        <v>0</v>
      </c>
      <c r="Y85" s="1">
        <v>44077</v>
      </c>
      <c r="Z85" s="2">
        <v>0.98123842592592592</v>
      </c>
      <c r="AB85">
        <v>1</v>
      </c>
      <c r="AD85" s="4">
        <f t="shared" si="13"/>
        <v>2.3290371554046874</v>
      </c>
      <c r="AE85" s="4">
        <f t="shared" si="14"/>
        <v>4.4000530718984754</v>
      </c>
      <c r="AF85" s="4">
        <f t="shared" si="15"/>
        <v>2.071015916493788</v>
      </c>
      <c r="AG85" s="4">
        <f t="shared" si="16"/>
        <v>0.10873657665079947</v>
      </c>
      <c r="AJ85">
        <f>ABS(100*(AD85-AD86)/(AVERAGE(AD85:AD86)))</f>
        <v>3.0377453048566374</v>
      </c>
      <c r="AO85">
        <f>ABS(100*(AE85-AE86)/(AVERAGE(AE85:AE86)))</f>
        <v>0.12856943919550168</v>
      </c>
      <c r="AT85">
        <f>ABS(100*(AF85-AF86)/(AVERAGE(AF85:AF86)))</f>
        <v>3.5734211689992699</v>
      </c>
      <c r="AY85">
        <f>ABS(100*(AG85-AG86)/(AVERAGE(AG85:AG86)))</f>
        <v>1.8979097297369159</v>
      </c>
      <c r="BC85" s="4">
        <f>AVERAGE(AD85:AD86)</f>
        <v>2.2941913109877081</v>
      </c>
      <c r="BD85" s="4">
        <f>AVERAGE(AE85:AE86)</f>
        <v>4.4028834531805678</v>
      </c>
      <c r="BE85" s="4">
        <f>AVERAGE(AF85:AF86)</f>
        <v>2.1086921421928597</v>
      </c>
      <c r="BF85" s="4">
        <f>AVERAGE(AG85:AG86)</f>
        <v>0.1097783233911912</v>
      </c>
    </row>
    <row r="86" spans="1:58" x14ac:dyDescent="0.35">
      <c r="A86">
        <v>74</v>
      </c>
      <c r="B86">
        <v>23</v>
      </c>
      <c r="C86" t="s">
        <v>157</v>
      </c>
      <c r="D86" t="s">
        <v>27</v>
      </c>
      <c r="G86">
        <v>0.5</v>
      </c>
      <c r="H86">
        <v>0.5</v>
      </c>
      <c r="I86">
        <v>965</v>
      </c>
      <c r="J86">
        <v>3386</v>
      </c>
      <c r="L86">
        <v>1053</v>
      </c>
      <c r="M86">
        <v>1.155</v>
      </c>
      <c r="N86">
        <v>3.1469999999999998</v>
      </c>
      <c r="O86">
        <v>1.992</v>
      </c>
      <c r="Q86">
        <v>0</v>
      </c>
      <c r="R86">
        <v>1</v>
      </c>
      <c r="S86">
        <v>0</v>
      </c>
      <c r="T86">
        <v>0</v>
      </c>
      <c r="V86">
        <v>0</v>
      </c>
      <c r="Y86" s="1">
        <v>44077</v>
      </c>
      <c r="Z86" s="2">
        <v>0.98737268518518517</v>
      </c>
      <c r="AB86">
        <v>1</v>
      </c>
      <c r="AD86" s="4">
        <f t="shared" si="13"/>
        <v>2.2593454665707293</v>
      </c>
      <c r="AE86" s="4">
        <f t="shared" si="14"/>
        <v>4.4057138344626612</v>
      </c>
      <c r="AF86" s="4">
        <f t="shared" si="15"/>
        <v>2.1463683678919319</v>
      </c>
      <c r="AG86" s="4">
        <f t="shared" si="16"/>
        <v>0.11082007013158295</v>
      </c>
    </row>
    <row r="87" spans="1:58" x14ac:dyDescent="0.35">
      <c r="A87">
        <v>75</v>
      </c>
      <c r="B87">
        <v>24</v>
      </c>
      <c r="C87" t="s">
        <v>158</v>
      </c>
      <c r="D87" t="s">
        <v>27</v>
      </c>
      <c r="G87">
        <v>0.5</v>
      </c>
      <c r="H87">
        <v>0.5</v>
      </c>
      <c r="I87">
        <v>1543</v>
      </c>
      <c r="J87">
        <v>4732</v>
      </c>
      <c r="L87">
        <v>1685</v>
      </c>
      <c r="M87">
        <v>1.599</v>
      </c>
      <c r="N87">
        <v>4.2869999999999999</v>
      </c>
      <c r="O87">
        <v>2.6890000000000001</v>
      </c>
      <c r="Q87">
        <v>0.06</v>
      </c>
      <c r="R87">
        <v>1</v>
      </c>
      <c r="S87">
        <v>0</v>
      </c>
      <c r="T87">
        <v>0</v>
      </c>
      <c r="V87">
        <v>0</v>
      </c>
      <c r="AB87">
        <v>1</v>
      </c>
      <c r="AD87" s="4">
        <f t="shared" si="13"/>
        <v>3.6020720047716517</v>
      </c>
      <c r="AE87" s="4">
        <f t="shared" si="14"/>
        <v>6.3105604373111346</v>
      </c>
      <c r="AF87" s="4">
        <f t="shared" si="15"/>
        <v>2.7084884325394829</v>
      </c>
      <c r="AG87" s="4">
        <f t="shared" si="16"/>
        <v>0.19311806262253062</v>
      </c>
    </row>
    <row r="88" spans="1:58" x14ac:dyDescent="0.35">
      <c r="A88">
        <v>76</v>
      </c>
      <c r="B88">
        <v>24</v>
      </c>
      <c r="C88" t="s">
        <v>158</v>
      </c>
      <c r="D88" t="s">
        <v>27</v>
      </c>
      <c r="G88">
        <v>0.5</v>
      </c>
      <c r="H88">
        <v>0.5</v>
      </c>
      <c r="I88">
        <v>1717</v>
      </c>
      <c r="J88">
        <v>4724</v>
      </c>
      <c r="L88">
        <v>1688</v>
      </c>
      <c r="M88">
        <v>1.732</v>
      </c>
      <c r="N88">
        <v>4.28</v>
      </c>
      <c r="O88">
        <v>2.548</v>
      </c>
      <c r="Q88">
        <v>6.0999999999999999E-2</v>
      </c>
      <c r="R88">
        <v>1</v>
      </c>
      <c r="S88">
        <v>0</v>
      </c>
      <c r="T88">
        <v>0</v>
      </c>
      <c r="V88">
        <v>0</v>
      </c>
      <c r="Y88" s="1">
        <v>44078</v>
      </c>
      <c r="Z88" s="2">
        <v>3.8194444444444443E-3</v>
      </c>
      <c r="AB88">
        <v>1</v>
      </c>
      <c r="AD88" s="4">
        <f t="shared" si="13"/>
        <v>4.0062838000086076</v>
      </c>
      <c r="AE88" s="4">
        <f t="shared" si="14"/>
        <v>6.2992389121827639</v>
      </c>
      <c r="AF88" s="4">
        <f t="shared" si="15"/>
        <v>2.2929551121741563</v>
      </c>
      <c r="AG88" s="4">
        <f t="shared" si="16"/>
        <v>0.19350871765017752</v>
      </c>
      <c r="AJ88">
        <f>ABS(100*(AD88-AD89)/(AVERAGE(AD88:AD89)))</f>
        <v>1.4392013154968546</v>
      </c>
      <c r="AO88">
        <f>ABS(100*(AE88-AE89)/(AVERAGE(AE88:AE89)))</f>
        <v>0.69403100317311861</v>
      </c>
      <c r="AT88">
        <f>ABS(100*(AF88-AF89)/(AVERAGE(AF88:AF89)))</f>
        <v>0.62145297379928821</v>
      </c>
      <c r="AY88">
        <f>ABS(100*(AG88-AG89)/(AVERAGE(AG88:AG89)))</f>
        <v>1.5358595980701297</v>
      </c>
      <c r="BC88" s="4">
        <f>AVERAGE(AD88:AD89)</f>
        <v>4.0353220036894237</v>
      </c>
      <c r="BD88" s="4">
        <f>AVERAGE(AE88:AE89)</f>
        <v>6.3211743671189833</v>
      </c>
      <c r="BE88" s="4">
        <f>AVERAGE(AF88:AF89)</f>
        <v>2.2858523634295591</v>
      </c>
      <c r="BF88" s="4">
        <f>AVERAGE(AG88:AG89)</f>
        <v>0.19500622858949065</v>
      </c>
    </row>
    <row r="89" spans="1:58" x14ac:dyDescent="0.35">
      <c r="A89">
        <v>77</v>
      </c>
      <c r="B89">
        <v>24</v>
      </c>
      <c r="C89" t="s">
        <v>158</v>
      </c>
      <c r="D89" t="s">
        <v>27</v>
      </c>
      <c r="G89">
        <v>0.5</v>
      </c>
      <c r="H89">
        <v>0.5</v>
      </c>
      <c r="I89">
        <v>1742</v>
      </c>
      <c r="J89">
        <v>4755</v>
      </c>
      <c r="L89">
        <v>1711</v>
      </c>
      <c r="M89">
        <v>1.7509999999999999</v>
      </c>
      <c r="N89">
        <v>4.3070000000000004</v>
      </c>
      <c r="O89">
        <v>2.556</v>
      </c>
      <c r="Q89">
        <v>6.3E-2</v>
      </c>
      <c r="R89">
        <v>1</v>
      </c>
      <c r="S89">
        <v>0</v>
      </c>
      <c r="T89">
        <v>0</v>
      </c>
      <c r="V89">
        <v>0</v>
      </c>
      <c r="Y89" s="1">
        <v>44078</v>
      </c>
      <c r="Z89" s="2">
        <v>0.01</v>
      </c>
      <c r="AB89">
        <v>1</v>
      </c>
      <c r="AD89" s="4">
        <f t="shared" si="13"/>
        <v>4.0643602073702398</v>
      </c>
      <c r="AE89" s="4">
        <f t="shared" si="14"/>
        <v>6.3431098220552018</v>
      </c>
      <c r="AF89" s="4">
        <f t="shared" si="15"/>
        <v>2.278749614684962</v>
      </c>
      <c r="AG89" s="4">
        <f t="shared" si="16"/>
        <v>0.19650373952880379</v>
      </c>
    </row>
    <row r="90" spans="1:58" x14ac:dyDescent="0.35">
      <c r="A90">
        <v>78</v>
      </c>
      <c r="B90">
        <v>25</v>
      </c>
      <c r="C90" t="s">
        <v>159</v>
      </c>
      <c r="D90" t="s">
        <v>27</v>
      </c>
      <c r="G90">
        <v>0.5</v>
      </c>
      <c r="H90">
        <v>0.5</v>
      </c>
      <c r="I90">
        <v>1852</v>
      </c>
      <c r="J90">
        <v>4958</v>
      </c>
      <c r="L90">
        <v>1207</v>
      </c>
      <c r="M90">
        <v>1.8360000000000001</v>
      </c>
      <c r="N90">
        <v>4.4790000000000001</v>
      </c>
      <c r="O90">
        <v>2.6429999999999998</v>
      </c>
      <c r="Q90">
        <v>0.01</v>
      </c>
      <c r="R90">
        <v>1</v>
      </c>
      <c r="S90">
        <v>0</v>
      </c>
      <c r="T90">
        <v>0</v>
      </c>
      <c r="V90">
        <v>0</v>
      </c>
      <c r="AB90">
        <v>1</v>
      </c>
      <c r="AD90" s="4">
        <f t="shared" si="13"/>
        <v>4.3198963997614186</v>
      </c>
      <c r="AE90" s="4">
        <f t="shared" si="14"/>
        <v>6.6303935221876245</v>
      </c>
      <c r="AF90" s="4">
        <f t="shared" si="15"/>
        <v>2.3104971224262059</v>
      </c>
      <c r="AG90" s="4">
        <f t="shared" si="16"/>
        <v>0.13087369488412401</v>
      </c>
    </row>
    <row r="91" spans="1:58" x14ac:dyDescent="0.35">
      <c r="A91">
        <v>79</v>
      </c>
      <c r="B91">
        <v>25</v>
      </c>
      <c r="C91" t="s">
        <v>159</v>
      </c>
      <c r="D91" t="s">
        <v>27</v>
      </c>
      <c r="G91">
        <v>0.5</v>
      </c>
      <c r="H91">
        <v>0.5</v>
      </c>
      <c r="I91">
        <v>1950</v>
      </c>
      <c r="J91">
        <v>4952</v>
      </c>
      <c r="L91">
        <v>1206</v>
      </c>
      <c r="M91">
        <v>1.911</v>
      </c>
      <c r="N91">
        <v>4.4740000000000002</v>
      </c>
      <c r="O91">
        <v>2.5630000000000002</v>
      </c>
      <c r="Q91">
        <v>0.01</v>
      </c>
      <c r="R91">
        <v>1</v>
      </c>
      <c r="S91">
        <v>0</v>
      </c>
      <c r="T91">
        <v>0</v>
      </c>
      <c r="V91">
        <v>0</v>
      </c>
      <c r="Y91" s="1">
        <v>44078</v>
      </c>
      <c r="Z91" s="2">
        <v>2.6620370370370374E-2</v>
      </c>
      <c r="AB91">
        <v>1</v>
      </c>
      <c r="AD91" s="4">
        <f t="shared" si="13"/>
        <v>4.5475559166190145</v>
      </c>
      <c r="AE91" s="4">
        <f t="shared" si="14"/>
        <v>6.6219023783413462</v>
      </c>
      <c r="AF91" s="4">
        <f t="shared" si="15"/>
        <v>2.0743464617223317</v>
      </c>
      <c r="AG91" s="4">
        <f t="shared" si="16"/>
        <v>0.13074347654157503</v>
      </c>
      <c r="AJ91">
        <f>ABS(100*(AD91-AD92)/(AVERAGE(AD91:AD92)))</f>
        <v>3.5880043983977203</v>
      </c>
      <c r="AO91">
        <f>ABS(100*(AE91-AE92)/(AVERAGE(AE91:AE92)))</f>
        <v>0.19215744613155752</v>
      </c>
      <c r="AT91">
        <f>ABS(100*(AF91-AF92)/(AVERAGE(AF91:AF92)))</f>
        <v>8.0073479599325932</v>
      </c>
      <c r="AY91">
        <f>ABS(100*(AG91-AG92)/(AVERAGE(AG91:AG92)))</f>
        <v>0.39918856179991369</v>
      </c>
      <c r="BC91" s="4">
        <f>AVERAGE(AD91:AD92)</f>
        <v>4.4674104744599621</v>
      </c>
      <c r="BD91" s="4">
        <f>AVERAGE(AE91:AE92)</f>
        <v>6.6282707362260549</v>
      </c>
      <c r="BE91" s="4">
        <f>AVERAGE(AF91:AF92)</f>
        <v>2.1608602617660924</v>
      </c>
      <c r="BF91" s="4">
        <f>AVERAGE(AG91:AG92)</f>
        <v>0.13048303985647708</v>
      </c>
    </row>
    <row r="92" spans="1:58" x14ac:dyDescent="0.35">
      <c r="A92">
        <v>80</v>
      </c>
      <c r="B92">
        <v>25</v>
      </c>
      <c r="C92" t="s">
        <v>159</v>
      </c>
      <c r="D92" t="s">
        <v>27</v>
      </c>
      <c r="G92">
        <v>0.5</v>
      </c>
      <c r="H92">
        <v>0.5</v>
      </c>
      <c r="I92">
        <v>1881</v>
      </c>
      <c r="J92">
        <v>4961</v>
      </c>
      <c r="L92">
        <v>1202</v>
      </c>
      <c r="M92">
        <v>1.8580000000000001</v>
      </c>
      <c r="N92">
        <v>4.4820000000000002</v>
      </c>
      <c r="O92">
        <v>2.6240000000000001</v>
      </c>
      <c r="Q92">
        <v>0.01</v>
      </c>
      <c r="R92">
        <v>1</v>
      </c>
      <c r="S92">
        <v>0</v>
      </c>
      <c r="T92">
        <v>0</v>
      </c>
      <c r="V92">
        <v>0</v>
      </c>
      <c r="Y92" s="1">
        <v>44078</v>
      </c>
      <c r="Z92" s="2">
        <v>3.2789351851851854E-2</v>
      </c>
      <c r="AB92">
        <v>1</v>
      </c>
      <c r="AD92" s="4">
        <f t="shared" si="13"/>
        <v>4.3872650323009106</v>
      </c>
      <c r="AE92" s="4">
        <f t="shared" si="14"/>
        <v>6.6346390941107636</v>
      </c>
      <c r="AF92" s="4">
        <f t="shared" si="15"/>
        <v>2.247374061809853</v>
      </c>
      <c r="AG92" s="4">
        <f t="shared" si="16"/>
        <v>0.13022260317137915</v>
      </c>
    </row>
    <row r="93" spans="1:58" x14ac:dyDescent="0.35">
      <c r="A93">
        <v>81</v>
      </c>
      <c r="B93">
        <v>26</v>
      </c>
      <c r="C93" t="s">
        <v>160</v>
      </c>
      <c r="D93" t="s">
        <v>27</v>
      </c>
      <c r="G93">
        <v>0.5</v>
      </c>
      <c r="H93">
        <v>0.5</v>
      </c>
      <c r="I93">
        <v>1299</v>
      </c>
      <c r="J93">
        <v>3539</v>
      </c>
      <c r="L93">
        <v>1308</v>
      </c>
      <c r="M93">
        <v>1.411</v>
      </c>
      <c r="N93">
        <v>3.2759999999999998</v>
      </c>
      <c r="O93">
        <v>1.865</v>
      </c>
      <c r="Q93">
        <v>2.1000000000000001E-2</v>
      </c>
      <c r="R93">
        <v>1</v>
      </c>
      <c r="S93">
        <v>0</v>
      </c>
      <c r="T93">
        <v>0</v>
      </c>
      <c r="V93">
        <v>0</v>
      </c>
      <c r="AB93">
        <v>1</v>
      </c>
      <c r="AD93" s="4">
        <f t="shared" si="13"/>
        <v>3.0352462689221271</v>
      </c>
      <c r="AE93" s="4">
        <f t="shared" si="14"/>
        <v>4.6222380025427618</v>
      </c>
      <c r="AF93" s="4">
        <f t="shared" si="15"/>
        <v>1.5869917336206347</v>
      </c>
      <c r="AG93" s="4">
        <f t="shared" si="16"/>
        <v>0.14402574748156974</v>
      </c>
    </row>
    <row r="94" spans="1:58" x14ac:dyDescent="0.35">
      <c r="A94">
        <v>82</v>
      </c>
      <c r="B94">
        <v>26</v>
      </c>
      <c r="C94" t="s">
        <v>160</v>
      </c>
      <c r="D94" t="s">
        <v>27</v>
      </c>
      <c r="G94">
        <v>0.5</v>
      </c>
      <c r="H94">
        <v>0.5</v>
      </c>
      <c r="I94">
        <v>1047</v>
      </c>
      <c r="J94">
        <v>3570</v>
      </c>
      <c r="L94">
        <v>1300</v>
      </c>
      <c r="M94">
        <v>1.218</v>
      </c>
      <c r="N94">
        <v>3.3029999999999999</v>
      </c>
      <c r="O94">
        <v>2.085</v>
      </c>
      <c r="Q94">
        <v>0.02</v>
      </c>
      <c r="R94">
        <v>1</v>
      </c>
      <c r="S94">
        <v>0</v>
      </c>
      <c r="T94">
        <v>0</v>
      </c>
      <c r="V94">
        <v>0</v>
      </c>
      <c r="Y94" s="1">
        <v>44078</v>
      </c>
      <c r="Z94" s="2">
        <v>4.929398148148148E-2</v>
      </c>
      <c r="AB94">
        <v>1</v>
      </c>
      <c r="AD94" s="4">
        <f t="shared" si="13"/>
        <v>2.4498360827168812</v>
      </c>
      <c r="AE94" s="4">
        <f t="shared" si="14"/>
        <v>4.6661089124152006</v>
      </c>
      <c r="AF94" s="4">
        <f t="shared" si="15"/>
        <v>2.2162728296983194</v>
      </c>
      <c r="AG94" s="4">
        <f t="shared" si="16"/>
        <v>0.14298400074117801</v>
      </c>
      <c r="AJ94">
        <f>ABS(100*(AD94-AD95)/(AVERAGE(AD94:AD95)))</f>
        <v>1.7855891507366524</v>
      </c>
      <c r="AO94">
        <f>ABS(100*(AE94-AE95)/(AVERAGE(AE94:AE95)))</f>
        <v>2.60427638658836</v>
      </c>
      <c r="AT94">
        <f>ABS(100*(AF94-AF95)/(AVERAGE(AF94:AF95)))</f>
        <v>3.5014077534440418</v>
      </c>
      <c r="AY94">
        <f>ABS(100*(AG94-AG95)/(AVERAGE(AG94:AG95)))</f>
        <v>0.72593125971681804</v>
      </c>
      <c r="BC94" s="4">
        <f>AVERAGE(AD94:AD95)</f>
        <v>2.471905117514301</v>
      </c>
      <c r="BD94" s="4">
        <f>AVERAGE(AE94:AE95)</f>
        <v>4.7276697053007197</v>
      </c>
      <c r="BE94" s="4">
        <f>AVERAGE(AF94:AF95)</f>
        <v>2.2557645877864188</v>
      </c>
      <c r="BF94" s="4">
        <f>AVERAGE(AG94:AG95)</f>
        <v>0.14350487411137386</v>
      </c>
    </row>
    <row r="95" spans="1:58" x14ac:dyDescent="0.35">
      <c r="A95">
        <v>83</v>
      </c>
      <c r="B95">
        <v>26</v>
      </c>
      <c r="C95" t="s">
        <v>160</v>
      </c>
      <c r="D95" t="s">
        <v>27</v>
      </c>
      <c r="G95">
        <v>0.5</v>
      </c>
      <c r="H95">
        <v>0.5</v>
      </c>
      <c r="I95">
        <v>1066</v>
      </c>
      <c r="J95">
        <v>3657</v>
      </c>
      <c r="L95">
        <v>1308</v>
      </c>
      <c r="M95">
        <v>1.2330000000000001</v>
      </c>
      <c r="N95">
        <v>3.3769999999999998</v>
      </c>
      <c r="O95">
        <v>2.1440000000000001</v>
      </c>
      <c r="Q95">
        <v>2.1000000000000001E-2</v>
      </c>
      <c r="R95">
        <v>1</v>
      </c>
      <c r="S95">
        <v>0</v>
      </c>
      <c r="T95">
        <v>0</v>
      </c>
      <c r="V95">
        <v>0</v>
      </c>
      <c r="Y95" s="1">
        <v>44078</v>
      </c>
      <c r="Z95" s="2">
        <v>5.543981481481481E-2</v>
      </c>
      <c r="AB95">
        <v>1</v>
      </c>
      <c r="AD95" s="4">
        <f t="shared" si="13"/>
        <v>2.4939741523117207</v>
      </c>
      <c r="AE95" s="4">
        <f t="shared" si="14"/>
        <v>4.7892304981862388</v>
      </c>
      <c r="AF95" s="4">
        <f t="shared" si="15"/>
        <v>2.2952563458745181</v>
      </c>
      <c r="AG95" s="4">
        <f t="shared" si="16"/>
        <v>0.14402574748156974</v>
      </c>
    </row>
    <row r="96" spans="1:58" x14ac:dyDescent="0.35">
      <c r="A96">
        <v>84</v>
      </c>
      <c r="B96">
        <v>27</v>
      </c>
      <c r="C96" t="s">
        <v>161</v>
      </c>
      <c r="D96" t="s">
        <v>27</v>
      </c>
      <c r="G96">
        <v>0.5</v>
      </c>
      <c r="H96">
        <v>0.5</v>
      </c>
      <c r="I96">
        <v>1094</v>
      </c>
      <c r="J96">
        <v>4627</v>
      </c>
      <c r="L96">
        <v>1381</v>
      </c>
      <c r="M96">
        <v>1.254</v>
      </c>
      <c r="N96">
        <v>4.1989999999999998</v>
      </c>
      <c r="O96">
        <v>2.944</v>
      </c>
      <c r="Q96">
        <v>2.8000000000000001E-2</v>
      </c>
      <c r="R96">
        <v>1</v>
      </c>
      <c r="S96">
        <v>0</v>
      </c>
      <c r="T96">
        <v>0</v>
      </c>
      <c r="V96">
        <v>0</v>
      </c>
      <c r="AB96">
        <v>1</v>
      </c>
      <c r="AD96" s="4">
        <f t="shared" si="13"/>
        <v>2.5590197285567484</v>
      </c>
      <c r="AE96" s="4">
        <f t="shared" si="14"/>
        <v>6.1619654200012617</v>
      </c>
      <c r="AF96" s="4">
        <f t="shared" si="15"/>
        <v>3.6029456914445133</v>
      </c>
      <c r="AG96" s="4">
        <f t="shared" si="16"/>
        <v>0.1535316864876444</v>
      </c>
    </row>
    <row r="97" spans="1:58" x14ac:dyDescent="0.35">
      <c r="A97">
        <v>85</v>
      </c>
      <c r="B97">
        <v>27</v>
      </c>
      <c r="C97" t="s">
        <v>161</v>
      </c>
      <c r="D97" t="s">
        <v>27</v>
      </c>
      <c r="G97">
        <v>0.5</v>
      </c>
      <c r="H97">
        <v>0.5</v>
      </c>
      <c r="I97">
        <v>1183</v>
      </c>
      <c r="J97">
        <v>5060</v>
      </c>
      <c r="L97">
        <v>1546</v>
      </c>
      <c r="M97">
        <v>1.323</v>
      </c>
      <c r="N97">
        <v>4.5650000000000004</v>
      </c>
      <c r="O97">
        <v>3.2429999999999999</v>
      </c>
      <c r="Q97">
        <v>4.5999999999999999E-2</v>
      </c>
      <c r="R97">
        <v>1</v>
      </c>
      <c r="S97">
        <v>0</v>
      </c>
      <c r="T97">
        <v>0</v>
      </c>
      <c r="V97">
        <v>0</v>
      </c>
      <c r="Y97" s="1">
        <v>44078</v>
      </c>
      <c r="Z97" s="2">
        <v>7.2974537037037032E-2</v>
      </c>
      <c r="AB97">
        <v>1</v>
      </c>
      <c r="AD97" s="4">
        <f t="shared" si="13"/>
        <v>2.7657717387641569</v>
      </c>
      <c r="AE97" s="4">
        <f t="shared" si="14"/>
        <v>6.7747429675743582</v>
      </c>
      <c r="AF97" s="4">
        <f t="shared" si="15"/>
        <v>4.0089712288102017</v>
      </c>
      <c r="AG97" s="4">
        <f t="shared" si="16"/>
        <v>0.17501771300822411</v>
      </c>
      <c r="AJ97">
        <f>ABS(100*(AD97-AD98)/(AVERAGE(AD97:AD98)))</f>
        <v>13.400470834778988</v>
      </c>
      <c r="AO97">
        <f>ABS(100*(AE97-AE98)/(AVERAGE(AE97:AE98)))</f>
        <v>12.769720626579682</v>
      </c>
      <c r="AT97">
        <f>ABS(100*(AF97-AF98)/(AVERAGE(AF97:AF98)))</f>
        <v>12.332077309687458</v>
      </c>
      <c r="AY97">
        <f>ABS(100*(AG97-AG98)/(AVERAGE(AG97:AG98)))</f>
        <v>13.978922230266559</v>
      </c>
      <c r="BC97" s="4">
        <f>AVERAGE(AD97:AD98)</f>
        <v>2.9643930519409372</v>
      </c>
      <c r="BD97" s="4">
        <f>AVERAGE(AE97:AE98)</f>
        <v>7.2368027118760132</v>
      </c>
      <c r="BE97" s="4">
        <f>AVERAGE(AF97:AF98)</f>
        <v>4.272409659935076</v>
      </c>
      <c r="BF97" s="4">
        <f>AVERAGE(AG97:AG98)</f>
        <v>0.18816976560566984</v>
      </c>
    </row>
    <row r="98" spans="1:58" x14ac:dyDescent="0.35">
      <c r="A98">
        <v>86</v>
      </c>
      <c r="B98">
        <v>27</v>
      </c>
      <c r="C98" t="s">
        <v>161</v>
      </c>
      <c r="D98" t="s">
        <v>27</v>
      </c>
      <c r="G98">
        <v>0.5</v>
      </c>
      <c r="H98">
        <v>0.5</v>
      </c>
      <c r="I98">
        <v>1354</v>
      </c>
      <c r="J98">
        <v>5713</v>
      </c>
      <c r="L98">
        <v>1748</v>
      </c>
      <c r="M98">
        <v>1.4530000000000001</v>
      </c>
      <c r="N98">
        <v>5.1189999999999998</v>
      </c>
      <c r="O98">
        <v>3.665</v>
      </c>
      <c r="Q98">
        <v>6.7000000000000004E-2</v>
      </c>
      <c r="R98">
        <v>1</v>
      </c>
      <c r="S98">
        <v>0</v>
      </c>
      <c r="T98">
        <v>0</v>
      </c>
      <c r="V98">
        <v>0</v>
      </c>
      <c r="Y98" s="1">
        <v>44078</v>
      </c>
      <c r="Z98" s="2">
        <v>0.08</v>
      </c>
      <c r="AB98">
        <v>1</v>
      </c>
      <c r="AD98" s="4">
        <f t="shared" si="13"/>
        <v>3.1630143651177169</v>
      </c>
      <c r="AE98" s="4">
        <f t="shared" si="14"/>
        <v>7.6988624561776673</v>
      </c>
      <c r="AF98" s="4">
        <f t="shared" si="15"/>
        <v>4.5358480910599503</v>
      </c>
      <c r="AG98" s="4">
        <f t="shared" si="16"/>
        <v>0.20132181820311557</v>
      </c>
    </row>
    <row r="99" spans="1:58" x14ac:dyDescent="0.35">
      <c r="A99">
        <v>87</v>
      </c>
      <c r="B99">
        <v>28</v>
      </c>
      <c r="C99" t="s">
        <v>162</v>
      </c>
      <c r="D99" t="s">
        <v>27</v>
      </c>
      <c r="G99">
        <v>0.5</v>
      </c>
      <c r="H99">
        <v>0.5</v>
      </c>
      <c r="I99">
        <v>32</v>
      </c>
      <c r="J99">
        <v>7178</v>
      </c>
      <c r="L99">
        <v>2167</v>
      </c>
      <c r="M99">
        <v>0.439</v>
      </c>
      <c r="N99">
        <v>6.36</v>
      </c>
      <c r="O99">
        <v>5.9210000000000003</v>
      </c>
      <c r="Q99">
        <v>0.111</v>
      </c>
      <c r="R99">
        <v>1</v>
      </c>
      <c r="S99">
        <v>0</v>
      </c>
      <c r="T99">
        <v>0</v>
      </c>
      <c r="V99">
        <v>0</v>
      </c>
      <c r="Y99" s="1">
        <v>44078</v>
      </c>
      <c r="Z99" s="2">
        <v>9.1990740740740748E-2</v>
      </c>
      <c r="AB99">
        <v>1</v>
      </c>
      <c r="AD99" s="4">
        <f t="shared" si="13"/>
        <v>9.1933943834638293E-2</v>
      </c>
      <c r="AE99" s="4">
        <f t="shared" si="14"/>
        <v>9.7721167453106652</v>
      </c>
      <c r="AF99" s="4">
        <f t="shared" si="15"/>
        <v>9.6801828014760272</v>
      </c>
      <c r="AG99" s="4">
        <f t="shared" si="16"/>
        <v>0.2558833037311331</v>
      </c>
    </row>
    <row r="100" spans="1:58" x14ac:dyDescent="0.35">
      <c r="A100">
        <v>88</v>
      </c>
      <c r="B100">
        <v>28</v>
      </c>
      <c r="C100" t="s">
        <v>162</v>
      </c>
      <c r="D100" t="s">
        <v>27</v>
      </c>
      <c r="G100">
        <v>0.5</v>
      </c>
      <c r="H100">
        <v>0.5</v>
      </c>
      <c r="I100">
        <v>1108</v>
      </c>
      <c r="J100">
        <v>4469</v>
      </c>
      <c r="L100">
        <v>1455</v>
      </c>
      <c r="M100">
        <v>1.2649999999999999</v>
      </c>
      <c r="N100">
        <v>4.0640000000000001</v>
      </c>
      <c r="O100">
        <v>2.8</v>
      </c>
      <c r="Q100">
        <v>3.5999999999999997E-2</v>
      </c>
      <c r="R100">
        <v>1</v>
      </c>
      <c r="S100">
        <v>0</v>
      </c>
      <c r="T100">
        <v>0</v>
      </c>
      <c r="V100">
        <v>0</v>
      </c>
      <c r="Y100" s="1">
        <v>44078</v>
      </c>
      <c r="Z100" s="2">
        <v>0.49980324074074073</v>
      </c>
      <c r="AB100">
        <v>1</v>
      </c>
      <c r="AD100" s="4">
        <f t="shared" si="13"/>
        <v>2.5915425166792621</v>
      </c>
      <c r="AE100" s="4">
        <f t="shared" si="14"/>
        <v>5.9383652987159277</v>
      </c>
      <c r="AF100" s="4">
        <f t="shared" si="15"/>
        <v>3.3468227820366656</v>
      </c>
      <c r="AG100" s="4">
        <f t="shared" si="16"/>
        <v>0.16316784383626801</v>
      </c>
      <c r="AJ100">
        <f>ABS(100*(AD100-AD101)/(AVERAGE(AD100:AD101)))</f>
        <v>0.89239933749493583</v>
      </c>
      <c r="AO100">
        <f>ABS(100*(AE100-AE101)/(AVERAGE(AE100:AE101)))</f>
        <v>0.54662221045743142</v>
      </c>
      <c r="AT100">
        <f>ABS(100*(AF100-AF101)/(AVERAGE(AF100:AF101)))</f>
        <v>0.27805076270597967</v>
      </c>
      <c r="AY100">
        <f>ABS(100*(AG100-AG101)/(AVERAGE(AG100:AG101)))</f>
        <v>0.31973584216002304</v>
      </c>
      <c r="BC100" s="4">
        <f>AVERAGE(AD100:AD101)</f>
        <v>2.6031577981515883</v>
      </c>
      <c r="BD100" s="4">
        <f>AVERAGE(AE100:AE101)</f>
        <v>5.9546399910879613</v>
      </c>
      <c r="BE100" s="4">
        <f>AVERAGE(AF100:AF101)</f>
        <v>3.351482192936373</v>
      </c>
      <c r="BF100" s="4">
        <f>AVERAGE(AG100:AG101)</f>
        <v>0.16290740715117008</v>
      </c>
    </row>
    <row r="101" spans="1:58" x14ac:dyDescent="0.35">
      <c r="A101">
        <v>89</v>
      </c>
      <c r="B101">
        <v>28</v>
      </c>
      <c r="C101" t="s">
        <v>162</v>
      </c>
      <c r="D101" t="s">
        <v>27</v>
      </c>
      <c r="G101">
        <v>0.5</v>
      </c>
      <c r="H101">
        <v>0.5</v>
      </c>
      <c r="I101">
        <v>1118</v>
      </c>
      <c r="J101">
        <v>4492</v>
      </c>
      <c r="L101">
        <v>1451</v>
      </c>
      <c r="M101">
        <v>1.2729999999999999</v>
      </c>
      <c r="N101">
        <v>4.0839999999999996</v>
      </c>
      <c r="O101">
        <v>2.8109999999999999</v>
      </c>
      <c r="Q101">
        <v>3.5999999999999997E-2</v>
      </c>
      <c r="R101">
        <v>1</v>
      </c>
      <c r="S101">
        <v>0</v>
      </c>
      <c r="T101">
        <v>0</v>
      </c>
      <c r="V101">
        <v>0</v>
      </c>
      <c r="Y101" s="1">
        <v>44078</v>
      </c>
      <c r="Z101" s="2">
        <v>0.50613425925925926</v>
      </c>
      <c r="AB101">
        <v>1</v>
      </c>
      <c r="AD101" s="4">
        <f t="shared" si="13"/>
        <v>2.6147730796239146</v>
      </c>
      <c r="AE101" s="4">
        <f t="shared" si="14"/>
        <v>5.9709146834599949</v>
      </c>
      <c r="AF101" s="4">
        <f t="shared" si="15"/>
        <v>3.3561416038360803</v>
      </c>
      <c r="AG101" s="4">
        <f t="shared" si="16"/>
        <v>0.16264697046607215</v>
      </c>
      <c r="BB101" s="5"/>
    </row>
    <row r="102" spans="1:58" x14ac:dyDescent="0.35">
      <c r="A102">
        <v>90</v>
      </c>
      <c r="B102">
        <v>29</v>
      </c>
      <c r="C102" t="s">
        <v>163</v>
      </c>
      <c r="D102" t="s">
        <v>27</v>
      </c>
      <c r="E102" t="s">
        <v>28</v>
      </c>
      <c r="G102">
        <v>0.5</v>
      </c>
      <c r="H102">
        <v>0.5</v>
      </c>
      <c r="I102">
        <v>1406</v>
      </c>
      <c r="J102">
        <v>5504</v>
      </c>
      <c r="L102">
        <v>3269</v>
      </c>
      <c r="M102">
        <v>1.6419999999999999</v>
      </c>
      <c r="N102">
        <v>6.0659999999999998</v>
      </c>
      <c r="O102">
        <v>4.4249999999999998</v>
      </c>
      <c r="Q102">
        <v>0.371</v>
      </c>
      <c r="R102">
        <v>1</v>
      </c>
      <c r="S102">
        <v>0</v>
      </c>
      <c r="T102">
        <v>0</v>
      </c>
      <c r="V102">
        <v>0</v>
      </c>
      <c r="Y102" s="1">
        <v>44078</v>
      </c>
      <c r="Z102" s="2">
        <v>0.51733796296296297</v>
      </c>
      <c r="AB102">
        <v>1</v>
      </c>
      <c r="AD102" s="4">
        <f t="shared" si="13"/>
        <v>3.2838132924299104</v>
      </c>
      <c r="AE102" s="4">
        <f t="shared" si="14"/>
        <v>7.4030876121989673</v>
      </c>
      <c r="AF102" s="4">
        <f t="shared" si="15"/>
        <v>4.1192743197690564</v>
      </c>
      <c r="AG102" s="4">
        <f t="shared" si="16"/>
        <v>0.3993839172200957</v>
      </c>
      <c r="BB102" s="5"/>
    </row>
    <row r="103" spans="1:58" x14ac:dyDescent="0.35">
      <c r="A103">
        <v>91</v>
      </c>
      <c r="B103">
        <v>29</v>
      </c>
      <c r="C103" t="s">
        <v>163</v>
      </c>
      <c r="D103" t="s">
        <v>27</v>
      </c>
      <c r="E103" t="s">
        <v>28</v>
      </c>
      <c r="G103">
        <v>0.5</v>
      </c>
      <c r="H103">
        <v>0.5</v>
      </c>
      <c r="I103">
        <v>1529</v>
      </c>
      <c r="J103">
        <v>5432</v>
      </c>
      <c r="L103">
        <v>3291</v>
      </c>
      <c r="M103">
        <v>1.776</v>
      </c>
      <c r="N103">
        <v>5.9880000000000004</v>
      </c>
      <c r="O103">
        <v>4.2119999999999997</v>
      </c>
      <c r="Q103">
        <v>0.373</v>
      </c>
      <c r="R103">
        <v>1</v>
      </c>
      <c r="S103">
        <v>0</v>
      </c>
      <c r="T103">
        <v>0</v>
      </c>
      <c r="V103">
        <v>0</v>
      </c>
      <c r="Y103" s="1">
        <v>44078</v>
      </c>
      <c r="Z103" s="2">
        <v>0.52331018518518524</v>
      </c>
      <c r="AB103">
        <v>1</v>
      </c>
      <c r="AD103" s="4">
        <f t="shared" si="13"/>
        <v>3.569549216649138</v>
      </c>
      <c r="AE103" s="4">
        <f t="shared" si="14"/>
        <v>7.3011938860436247</v>
      </c>
      <c r="AF103" s="4">
        <f t="shared" si="15"/>
        <v>3.7316446693944867</v>
      </c>
      <c r="AG103" s="4">
        <f t="shared" si="16"/>
        <v>0.40224872075617296</v>
      </c>
      <c r="AJ103">
        <f>ABS(100*(AD103-AD104)/(AVERAGE(AD103:AD104)))</f>
        <v>4.8886574438594561</v>
      </c>
      <c r="AO103">
        <f>ABS(100*(AE103-AE104)/(AVERAGE(AE103:AE104)))</f>
        <v>2.1855160960330511</v>
      </c>
      <c r="AT103">
        <f>ABS(100*(AF103-AF104)/(AVERAGE(AF103:AF104)))</f>
        <v>0.47123826715959577</v>
      </c>
      <c r="AY103">
        <f>ABS(100*(AG103-AG104)/(AVERAGE(AG103:AG104)))</f>
        <v>1.7647817288599232</v>
      </c>
      <c r="BC103" s="4">
        <f>AVERAGE(AD103:AD104)</f>
        <v>3.6589868839860507</v>
      </c>
      <c r="BD103" s="4">
        <f>AVERAGE(AE103:AE104)</f>
        <v>7.3818597525832708</v>
      </c>
      <c r="BE103" s="4">
        <f>AVERAGE(AF103:AF104)</f>
        <v>3.7228728685972206</v>
      </c>
      <c r="BF103" s="4">
        <f>AVERAGE(AG103:AG104)</f>
        <v>0.40582972517626958</v>
      </c>
    </row>
    <row r="104" spans="1:58" x14ac:dyDescent="0.35">
      <c r="A104">
        <v>92</v>
      </c>
      <c r="B104">
        <v>29</v>
      </c>
      <c r="C104" t="s">
        <v>163</v>
      </c>
      <c r="D104" t="s">
        <v>27</v>
      </c>
      <c r="E104" t="s">
        <v>28</v>
      </c>
      <c r="G104">
        <v>0.5</v>
      </c>
      <c r="H104">
        <v>0.5</v>
      </c>
      <c r="I104">
        <v>1606</v>
      </c>
      <c r="J104">
        <v>5546</v>
      </c>
      <c r="L104">
        <v>3346</v>
      </c>
      <c r="M104">
        <v>1.86</v>
      </c>
      <c r="N104">
        <v>6.1120000000000001</v>
      </c>
      <c r="O104">
        <v>4.2519999999999998</v>
      </c>
      <c r="Q104">
        <v>0.379</v>
      </c>
      <c r="R104">
        <v>1</v>
      </c>
      <c r="S104">
        <v>0</v>
      </c>
      <c r="T104">
        <v>0</v>
      </c>
      <c r="V104">
        <v>0</v>
      </c>
      <c r="Y104" s="1">
        <v>44078</v>
      </c>
      <c r="Z104" s="2">
        <v>0.52979166666666666</v>
      </c>
      <c r="AB104">
        <v>1</v>
      </c>
      <c r="AD104" s="4">
        <f t="shared" si="13"/>
        <v>3.7484245513229633</v>
      </c>
      <c r="AE104" s="4">
        <f t="shared" si="14"/>
        <v>7.4625256191229177</v>
      </c>
      <c r="AF104" s="4">
        <f t="shared" si="15"/>
        <v>3.7141010677999544</v>
      </c>
      <c r="AG104" s="4">
        <f t="shared" si="16"/>
        <v>0.40941072959636621</v>
      </c>
    </row>
    <row r="105" spans="1:58" x14ac:dyDescent="0.35">
      <c r="A105">
        <v>93</v>
      </c>
      <c r="B105">
        <v>30</v>
      </c>
      <c r="C105" t="s">
        <v>164</v>
      </c>
      <c r="D105" t="s">
        <v>27</v>
      </c>
      <c r="E105" t="s">
        <v>28</v>
      </c>
      <c r="G105">
        <v>0.5</v>
      </c>
      <c r="H105">
        <v>0.5</v>
      </c>
      <c r="I105">
        <v>1198</v>
      </c>
      <c r="J105">
        <v>3719</v>
      </c>
      <c r="L105">
        <v>1135</v>
      </c>
      <c r="M105">
        <v>1.4139999999999999</v>
      </c>
      <c r="N105">
        <v>4.1130000000000004</v>
      </c>
      <c r="O105">
        <v>2.6989999999999998</v>
      </c>
      <c r="Q105">
        <v>0.121</v>
      </c>
      <c r="R105">
        <v>1</v>
      </c>
      <c r="S105">
        <v>0</v>
      </c>
      <c r="T105">
        <v>0</v>
      </c>
      <c r="V105">
        <v>0</v>
      </c>
      <c r="Y105" s="1">
        <v>44078</v>
      </c>
      <c r="Z105" s="2">
        <v>0.54089120370370369</v>
      </c>
      <c r="AB105">
        <v>1</v>
      </c>
      <c r="AD105" s="4">
        <f t="shared" si="13"/>
        <v>2.8006175831811357</v>
      </c>
      <c r="AE105" s="4">
        <f t="shared" si="14"/>
        <v>4.8769723179311164</v>
      </c>
      <c r="AF105" s="4">
        <f t="shared" si="15"/>
        <v>2.0763547347499807</v>
      </c>
      <c r="AG105" s="4">
        <f t="shared" si="16"/>
        <v>0.1214979742205983</v>
      </c>
    </row>
    <row r="106" spans="1:58" x14ac:dyDescent="0.35">
      <c r="A106">
        <v>94</v>
      </c>
      <c r="B106">
        <v>30</v>
      </c>
      <c r="C106" t="s">
        <v>164</v>
      </c>
      <c r="D106" t="s">
        <v>27</v>
      </c>
      <c r="E106" t="s">
        <v>28</v>
      </c>
      <c r="G106">
        <v>0.5</v>
      </c>
      <c r="H106">
        <v>0.5</v>
      </c>
      <c r="I106">
        <v>1032</v>
      </c>
      <c r="J106">
        <v>3720</v>
      </c>
      <c r="L106">
        <v>1180</v>
      </c>
      <c r="M106">
        <v>1.2330000000000001</v>
      </c>
      <c r="N106">
        <v>4.1150000000000002</v>
      </c>
      <c r="O106">
        <v>2.883</v>
      </c>
      <c r="Q106">
        <v>0.126</v>
      </c>
      <c r="R106">
        <v>1</v>
      </c>
      <c r="S106">
        <v>0</v>
      </c>
      <c r="T106">
        <v>0</v>
      </c>
      <c r="V106">
        <v>0</v>
      </c>
      <c r="Y106" s="1">
        <v>44078</v>
      </c>
      <c r="Z106" s="2">
        <v>0.54675925925925928</v>
      </c>
      <c r="AB106">
        <v>1</v>
      </c>
      <c r="AD106" s="4">
        <f t="shared" si="13"/>
        <v>2.414990238299902</v>
      </c>
      <c r="AE106" s="4">
        <f t="shared" si="14"/>
        <v>4.8783875085721631</v>
      </c>
      <c r="AF106" s="4">
        <f t="shared" si="15"/>
        <v>2.4633972702722611</v>
      </c>
      <c r="AG106" s="4">
        <f t="shared" si="16"/>
        <v>0.12735779963530186</v>
      </c>
      <c r="AJ106">
        <f>ABS(100*(AD106-AD107)/(AVERAGE(AD106:AD107)))</f>
        <v>9.6146952634566352E-2</v>
      </c>
      <c r="AO106">
        <f>ABS(100*(AE106-AE107)/(AVERAGE(AE106:AE107)))</f>
        <v>0.29051532117407447</v>
      </c>
      <c r="AT106">
        <f>ABS(100*(AF106-AF107)/(AVERAGE(AF106:AF107)))</f>
        <v>0.67103423489099034</v>
      </c>
      <c r="AY106">
        <f>ABS(100*(AG106-AG107)/(AVERAGE(AG106:AG107)))</f>
        <v>1.3380918362184933</v>
      </c>
      <c r="BC106" s="4">
        <f>AVERAGE(AD106:AD107)</f>
        <v>2.4161517664471344</v>
      </c>
      <c r="BD106" s="4">
        <f>AVERAGE(AE106:AE107)</f>
        <v>4.8713115553669315</v>
      </c>
      <c r="BE106" s="4">
        <f>AVERAGE(AF106:AF107)</f>
        <v>2.4551597889197962</v>
      </c>
      <c r="BF106" s="4">
        <f>AVERAGE(AG106:AG107)</f>
        <v>0.12651138040873355</v>
      </c>
    </row>
    <row r="107" spans="1:58" x14ac:dyDescent="0.35">
      <c r="A107">
        <v>95</v>
      </c>
      <c r="B107">
        <v>30</v>
      </c>
      <c r="C107" t="s">
        <v>164</v>
      </c>
      <c r="D107" t="s">
        <v>27</v>
      </c>
      <c r="E107" t="s">
        <v>28</v>
      </c>
      <c r="G107">
        <v>0.5</v>
      </c>
      <c r="H107">
        <v>0.5</v>
      </c>
      <c r="I107">
        <v>1033</v>
      </c>
      <c r="J107">
        <v>3710</v>
      </c>
      <c r="L107">
        <v>1167</v>
      </c>
      <c r="M107">
        <v>1.2330000000000001</v>
      </c>
      <c r="N107">
        <v>4.1040000000000001</v>
      </c>
      <c r="O107">
        <v>2.87</v>
      </c>
      <c r="Q107">
        <v>0.125</v>
      </c>
      <c r="R107">
        <v>1</v>
      </c>
      <c r="S107">
        <v>0</v>
      </c>
      <c r="T107">
        <v>0</v>
      </c>
      <c r="V107">
        <v>0</v>
      </c>
      <c r="Y107" s="1">
        <v>44078</v>
      </c>
      <c r="Z107" s="2">
        <v>0.55312499999999998</v>
      </c>
      <c r="AB107">
        <v>1</v>
      </c>
      <c r="AD107" s="4">
        <f t="shared" si="13"/>
        <v>2.4173132945943672</v>
      </c>
      <c r="AE107" s="4">
        <f t="shared" si="14"/>
        <v>4.864235602161699</v>
      </c>
      <c r="AF107" s="4">
        <f t="shared" si="15"/>
        <v>2.4469223075673319</v>
      </c>
      <c r="AG107" s="4">
        <f t="shared" si="16"/>
        <v>0.12566496118216527</v>
      </c>
    </row>
    <row r="108" spans="1:58" x14ac:dyDescent="0.35">
      <c r="A108">
        <v>96</v>
      </c>
      <c r="B108">
        <v>31</v>
      </c>
      <c r="C108" t="s">
        <v>100</v>
      </c>
      <c r="D108" t="s">
        <v>27</v>
      </c>
      <c r="E108" t="s">
        <v>28</v>
      </c>
      <c r="G108">
        <v>0.5</v>
      </c>
      <c r="H108">
        <v>0.5</v>
      </c>
      <c r="I108">
        <v>2940</v>
      </c>
      <c r="J108">
        <v>10543</v>
      </c>
      <c r="L108">
        <v>3733</v>
      </c>
      <c r="M108">
        <v>3.3170000000000002</v>
      </c>
      <c r="N108">
        <v>11.502000000000001</v>
      </c>
      <c r="O108">
        <v>8.1850000000000005</v>
      </c>
      <c r="Q108">
        <v>0.42299999999999999</v>
      </c>
      <c r="R108">
        <v>1</v>
      </c>
      <c r="S108">
        <v>0</v>
      </c>
      <c r="T108">
        <v>0</v>
      </c>
      <c r="V108">
        <v>0</v>
      </c>
      <c r="Y108" s="1">
        <v>44078</v>
      </c>
      <c r="Z108" s="2">
        <v>0.56450231481481483</v>
      </c>
      <c r="AB108">
        <v>1</v>
      </c>
      <c r="AD108" s="4">
        <f t="shared" si="13"/>
        <v>6.847381648139625</v>
      </c>
      <c r="AE108" s="4">
        <f t="shared" si="14"/>
        <v>14.53423325243185</v>
      </c>
      <c r="AF108" s="4">
        <f t="shared" si="15"/>
        <v>7.686851604292225</v>
      </c>
      <c r="AG108" s="4">
        <f t="shared" si="16"/>
        <v>0.45980522816281677</v>
      </c>
    </row>
    <row r="109" spans="1:58" x14ac:dyDescent="0.35">
      <c r="A109">
        <v>97</v>
      </c>
      <c r="B109">
        <v>31</v>
      </c>
      <c r="C109" t="s">
        <v>100</v>
      </c>
      <c r="D109" t="s">
        <v>27</v>
      </c>
      <c r="E109" t="s">
        <v>28</v>
      </c>
      <c r="G109">
        <v>0.5</v>
      </c>
      <c r="H109">
        <v>0.5</v>
      </c>
      <c r="I109">
        <v>3776</v>
      </c>
      <c r="J109">
        <v>10560</v>
      </c>
      <c r="L109">
        <v>3862</v>
      </c>
      <c r="M109">
        <v>4.2279999999999998</v>
      </c>
      <c r="N109">
        <v>11.521000000000001</v>
      </c>
      <c r="O109">
        <v>7.2930000000000001</v>
      </c>
      <c r="Q109">
        <v>0.438</v>
      </c>
      <c r="R109">
        <v>1</v>
      </c>
      <c r="S109">
        <v>0</v>
      </c>
      <c r="T109">
        <v>0</v>
      </c>
      <c r="V109">
        <v>0</v>
      </c>
      <c r="Y109" s="1">
        <v>44078</v>
      </c>
      <c r="Z109" s="2">
        <v>0.57064814814814813</v>
      </c>
      <c r="AB109">
        <v>1</v>
      </c>
      <c r="AD109" s="4">
        <f t="shared" si="13"/>
        <v>8.7894567103125834</v>
      </c>
      <c r="AE109" s="4">
        <f t="shared" si="14"/>
        <v>14.558291493329641</v>
      </c>
      <c r="AF109" s="4">
        <f t="shared" si="15"/>
        <v>5.7688347830170574</v>
      </c>
      <c r="AG109" s="4">
        <f t="shared" si="16"/>
        <v>0.47660339435163357</v>
      </c>
      <c r="AJ109">
        <f>ABS(100*(AD109-AD110)/(AVERAGE(AD109:AD110)))</f>
        <v>0.9469760326493204</v>
      </c>
      <c r="AL109">
        <f>100*((AVERAGE(AD109:AD110)*50)-(AVERAGE(AD91:AD92)*50))/(1000*0.15)</f>
        <v>145.46204163843325</v>
      </c>
      <c r="AO109">
        <f>ABS(100*(AE109-AE110)/(AVERAGE(AE109:AE110)))</f>
        <v>0.44816140202337051</v>
      </c>
      <c r="AQ109">
        <f>100*((AVERAGE(AE109:AE110)*50)-(AVERAGE(AE91:AE92)*50))/(2000*0.15)</f>
        <v>131.62452287265862</v>
      </c>
      <c r="AT109">
        <f>ABS(100*(AF109-AF110)/(AVERAGE(AF109:AF110)))</f>
        <v>2.6118108627164758</v>
      </c>
      <c r="AV109">
        <f>100*((AVERAGE(AF109:AF110)*50)-(AVERAGE(AF91:AF92)*50))/(1000*0.15)</f>
        <v>117.78700410688403</v>
      </c>
      <c r="AY109">
        <f>ABS(100*(AG109-AG110)/(AVERAGE(AG109:AG110)))</f>
        <v>5.4659254331860287E-2</v>
      </c>
      <c r="BA109">
        <f>100*((AVERAGE(AG109:AG110)*50)-(AVERAGE(AG91:AG92)*50))/(100*0.15)</f>
        <v>115.33004538420253</v>
      </c>
      <c r="BC109" s="4">
        <f>AVERAGE(AD109:AD110)</f>
        <v>8.831271723612959</v>
      </c>
      <c r="BD109" s="4">
        <f>AVERAGE(AE109:AE110)</f>
        <v>14.525742108585572</v>
      </c>
      <c r="BE109" s="4">
        <f>AVERAGE(AF109:AF110)</f>
        <v>5.6944703849726137</v>
      </c>
      <c r="BF109" s="4">
        <f>AVERAGE(AG109:AG110)</f>
        <v>0.47647317600908462</v>
      </c>
    </row>
    <row r="110" spans="1:58" x14ac:dyDescent="0.35">
      <c r="A110">
        <v>98</v>
      </c>
      <c r="B110">
        <v>31</v>
      </c>
      <c r="C110" t="s">
        <v>100</v>
      </c>
      <c r="D110" t="s">
        <v>27</v>
      </c>
      <c r="E110" t="s">
        <v>28</v>
      </c>
      <c r="G110">
        <v>0.5</v>
      </c>
      <c r="H110">
        <v>0.5</v>
      </c>
      <c r="I110">
        <v>3812</v>
      </c>
      <c r="J110">
        <v>10514</v>
      </c>
      <c r="L110">
        <v>3860</v>
      </c>
      <c r="M110">
        <v>4.2670000000000003</v>
      </c>
      <c r="N110">
        <v>11.471</v>
      </c>
      <c r="O110">
        <v>7.2039999999999997</v>
      </c>
      <c r="Q110">
        <v>0.438</v>
      </c>
      <c r="R110">
        <v>1</v>
      </c>
      <c r="S110">
        <v>0</v>
      </c>
      <c r="T110">
        <v>0</v>
      </c>
      <c r="V110">
        <v>0</v>
      </c>
      <c r="Y110" s="1">
        <v>44078</v>
      </c>
      <c r="Z110" s="2">
        <v>0.5773611111111111</v>
      </c>
      <c r="AB110">
        <v>1</v>
      </c>
      <c r="AD110" s="4">
        <f t="shared" si="13"/>
        <v>8.8730867369133346</v>
      </c>
      <c r="AE110" s="4">
        <f t="shared" si="14"/>
        <v>14.493192723841505</v>
      </c>
      <c r="AF110" s="4">
        <f t="shared" si="15"/>
        <v>5.62010598692817</v>
      </c>
      <c r="AG110" s="4">
        <f t="shared" si="16"/>
        <v>0.47634295766653567</v>
      </c>
    </row>
    <row r="111" spans="1:58" x14ac:dyDescent="0.35">
      <c r="A111">
        <v>99</v>
      </c>
      <c r="B111">
        <v>32</v>
      </c>
      <c r="C111" t="s">
        <v>101</v>
      </c>
      <c r="D111" t="s">
        <v>27</v>
      </c>
      <c r="E111" t="s">
        <v>28</v>
      </c>
      <c r="G111">
        <v>0.5</v>
      </c>
      <c r="H111">
        <v>0.5</v>
      </c>
      <c r="I111">
        <v>1922</v>
      </c>
      <c r="J111">
        <v>3798</v>
      </c>
      <c r="L111">
        <v>1148</v>
      </c>
      <c r="M111">
        <v>2.2050000000000001</v>
      </c>
      <c r="N111">
        <v>4.2</v>
      </c>
      <c r="O111">
        <v>1.9950000000000001</v>
      </c>
      <c r="Q111">
        <v>0.122</v>
      </c>
      <c r="R111">
        <v>1</v>
      </c>
      <c r="S111">
        <v>0</v>
      </c>
      <c r="T111">
        <v>0</v>
      </c>
      <c r="V111">
        <v>0</v>
      </c>
      <c r="Y111" s="1">
        <v>44078</v>
      </c>
      <c r="Z111" s="2">
        <v>0.58850694444444451</v>
      </c>
      <c r="AB111">
        <v>1</v>
      </c>
      <c r="AD111" s="4">
        <f t="shared" si="13"/>
        <v>4.4825103403739863</v>
      </c>
      <c r="AE111" s="4">
        <f t="shared" si="14"/>
        <v>4.988772378573783</v>
      </c>
      <c r="AF111" s="4">
        <f t="shared" si="15"/>
        <v>0.50626203819979665</v>
      </c>
      <c r="AG111" s="4">
        <f t="shared" si="16"/>
        <v>0.12319081267373488</v>
      </c>
    </row>
    <row r="112" spans="1:58" x14ac:dyDescent="0.35">
      <c r="A112">
        <v>100</v>
      </c>
      <c r="B112">
        <v>32</v>
      </c>
      <c r="C112" t="s">
        <v>101</v>
      </c>
      <c r="D112" t="s">
        <v>27</v>
      </c>
      <c r="E112" t="s">
        <v>28</v>
      </c>
      <c r="G112">
        <v>0.5</v>
      </c>
      <c r="H112">
        <v>0.5</v>
      </c>
      <c r="I112">
        <v>1214</v>
      </c>
      <c r="J112">
        <v>3663</v>
      </c>
      <c r="L112">
        <v>1104</v>
      </c>
      <c r="M112">
        <v>1.431</v>
      </c>
      <c r="N112">
        <v>4.0519999999999996</v>
      </c>
      <c r="O112">
        <v>2.621</v>
      </c>
      <c r="Q112">
        <v>0.11700000000000001</v>
      </c>
      <c r="R112">
        <v>1</v>
      </c>
      <c r="S112">
        <v>0</v>
      </c>
      <c r="T112">
        <v>0</v>
      </c>
      <c r="V112">
        <v>0</v>
      </c>
      <c r="Y112" s="1">
        <v>44078</v>
      </c>
      <c r="Z112" s="2">
        <v>0.59428240740740745</v>
      </c>
      <c r="AB112">
        <v>1</v>
      </c>
      <c r="AD112" s="4">
        <f t="shared" si="13"/>
        <v>2.8377864838925797</v>
      </c>
      <c r="AE112" s="4">
        <f t="shared" si="14"/>
        <v>4.7977216420325179</v>
      </c>
      <c r="AF112" s="4">
        <f t="shared" si="15"/>
        <v>1.9599351581399382</v>
      </c>
      <c r="AG112" s="4">
        <f t="shared" si="16"/>
        <v>0.1174612056015803</v>
      </c>
      <c r="AJ112">
        <f>ABS(100*(AD112-AD113)/(AVERAGE(AD112:AD113)))</f>
        <v>2.7450910863932516</v>
      </c>
      <c r="AK112">
        <f>ABS(100*((AVERAGE(AD112:AD113)-AVERAGE(AD106:AD107))/(AVERAGE(AD106:AD107,AD112:AD113))))</f>
        <v>17.422603355059085</v>
      </c>
      <c r="AO112">
        <f>ABS(100*(AE112-AE113)/(AVERAGE(AE112:AE113)))</f>
        <v>0.35334032114542252</v>
      </c>
      <c r="AP112">
        <f>ABS(100*((AVERAGE(AE112:AE113)-AVERAGE(AE106:AE107))/(AVERAGE(AE106:AE107,AE112:AE113))))</f>
        <v>1.3453599741554472</v>
      </c>
      <c r="AT112">
        <f>ABS(100*(AF112-AF113)/(AVERAGE(AF112:AF113)))</f>
        <v>3.2142942801868997</v>
      </c>
      <c r="AU112">
        <f>ABS(100*((AVERAGE(AF112:AF113)-AVERAGE(AF106:AF107))/(AVERAGE(AF106:AF107,AF112:AF113))))</f>
        <v>24.006119753243421</v>
      </c>
      <c r="AY112">
        <f>ABS(100*(AG112-AG113)/(AVERAGE(AG112:AG113)))</f>
        <v>0.99279373052116804</v>
      </c>
      <c r="AZ112">
        <f>ABS(100*((AVERAGE(AG112:AG113)-AVERAGE(AG106:AG107))/(AVERAGE(AG106:AG107,AG112:AG113))))</f>
        <v>6.9220165261890081</v>
      </c>
      <c r="BC112" s="4">
        <f>AVERAGE(AD112:AD113)</f>
        <v>2.8772784408984893</v>
      </c>
      <c r="BD112" s="4">
        <f>AVERAGE(AE112:AE113)</f>
        <v>4.8062127858787962</v>
      </c>
      <c r="BE112" s="4">
        <f>AVERAGE(AF112:AF113)</f>
        <v>1.9289343449803069</v>
      </c>
      <c r="BF112" s="4">
        <f>AVERAGE(AG112:AG113)</f>
        <v>0.11804718814305067</v>
      </c>
    </row>
    <row r="113" spans="1:33" x14ac:dyDescent="0.35">
      <c r="A113">
        <v>101</v>
      </c>
      <c r="B113">
        <v>32</v>
      </c>
      <c r="C113" t="s">
        <v>101</v>
      </c>
      <c r="D113" t="s">
        <v>27</v>
      </c>
      <c r="E113" t="s">
        <v>28</v>
      </c>
      <c r="G113">
        <v>0.5</v>
      </c>
      <c r="H113">
        <v>0.5</v>
      </c>
      <c r="I113">
        <v>1248</v>
      </c>
      <c r="J113">
        <v>3675</v>
      </c>
      <c r="L113">
        <v>1113</v>
      </c>
      <c r="M113">
        <v>1.4690000000000001</v>
      </c>
      <c r="N113">
        <v>4.0659999999999998</v>
      </c>
      <c r="O113">
        <v>2.597</v>
      </c>
      <c r="Q113">
        <v>0.11799999999999999</v>
      </c>
      <c r="R113">
        <v>1</v>
      </c>
      <c r="S113">
        <v>0</v>
      </c>
      <c r="T113">
        <v>0</v>
      </c>
      <c r="V113">
        <v>0</v>
      </c>
      <c r="Y113" s="1">
        <v>44078</v>
      </c>
      <c r="Z113" s="2">
        <v>0.60047453703703701</v>
      </c>
      <c r="AB113">
        <v>1</v>
      </c>
      <c r="AD113" s="4">
        <f t="shared" si="13"/>
        <v>2.9167703979043988</v>
      </c>
      <c r="AE113" s="4">
        <f t="shared" si="14"/>
        <v>4.8147039297250744</v>
      </c>
      <c r="AF113" s="4">
        <f t="shared" si="15"/>
        <v>1.8979335318206756</v>
      </c>
      <c r="AG113" s="4">
        <f t="shared" si="16"/>
        <v>0.11863317068452103</v>
      </c>
    </row>
    <row r="114" spans="1:33" x14ac:dyDescent="0.35">
      <c r="A114">
        <v>102</v>
      </c>
      <c r="B114">
        <v>2</v>
      </c>
      <c r="D114" t="s">
        <v>29</v>
      </c>
      <c r="Y114" s="1">
        <v>44078</v>
      </c>
      <c r="Z114" s="2">
        <v>0.60444444444444445</v>
      </c>
      <c r="AB114">
        <v>1</v>
      </c>
      <c r="AD114" s="4" t="e">
        <f t="shared" si="13"/>
        <v>#DIV/0!</v>
      </c>
      <c r="AE114" s="4" t="e">
        <f t="shared" si="14"/>
        <v>#DIV/0!</v>
      </c>
      <c r="AF114" s="4" t="e">
        <f t="shared" si="15"/>
        <v>#DIV/0!</v>
      </c>
      <c r="AG114" s="4" t="e">
        <f t="shared" si="16"/>
        <v>#DIV/0!</v>
      </c>
    </row>
    <row r="115" spans="1:33" x14ac:dyDescent="0.35">
      <c r="Y115" s="1"/>
      <c r="Z115" s="2"/>
      <c r="AD115" s="4"/>
      <c r="AE115" s="4"/>
      <c r="AF115" s="4"/>
      <c r="AG115" s="4"/>
    </row>
    <row r="116" spans="1:33" x14ac:dyDescent="0.35">
      <c r="Y116" s="1"/>
      <c r="Z116" s="2"/>
      <c r="AD116" s="4"/>
      <c r="AE116" s="4"/>
      <c r="AF116" s="4"/>
      <c r="AG116" s="4"/>
    </row>
    <row r="117" spans="1:33" x14ac:dyDescent="0.35">
      <c r="Y117" s="1"/>
      <c r="Z117" s="2"/>
      <c r="AD117" s="4"/>
      <c r="AE117" s="4"/>
      <c r="AF117" s="4"/>
      <c r="AG117" s="4"/>
    </row>
  </sheetData>
  <conditionalFormatting sqref="AR25:AR26 AW21:AW26 AJ25:AK26 AT25:AU26 AY21:AZ26 AO25:AP26 AR31:AR53 AW31:AW53 AJ41:AK49 AT41:AU49 AY41:AZ49 AO41:AP49">
    <cfRule type="cellIs" dxfId="925" priority="645" operator="greaterThan">
      <formula>20</formula>
    </cfRule>
  </conditionalFormatting>
  <conditionalFormatting sqref="AL25:AM26 BA21:BA26 AV25:AV26 AQ25:AQ26 AL31:AM49 BA31:BA49 AV31:AV49 AQ31:AQ49">
    <cfRule type="cellIs" dxfId="924" priority="644" operator="between">
      <formula>80</formula>
      <formula>120</formula>
    </cfRule>
  </conditionalFormatting>
  <conditionalFormatting sqref="AJ28">
    <cfRule type="cellIs" dxfId="923" priority="643" operator="greaterThan">
      <formula>20</formula>
    </cfRule>
  </conditionalFormatting>
  <conditionalFormatting sqref="AO28">
    <cfRule type="cellIs" dxfId="922" priority="642" operator="greaterThan">
      <formula>20</formula>
    </cfRule>
  </conditionalFormatting>
  <conditionalFormatting sqref="AT28">
    <cfRule type="cellIs" dxfId="921" priority="641" operator="greaterThan">
      <formula>20</formula>
    </cfRule>
  </conditionalFormatting>
  <conditionalFormatting sqref="AY28">
    <cfRule type="cellIs" dxfId="920" priority="640" operator="greaterThan">
      <formula>20</formula>
    </cfRule>
  </conditionalFormatting>
  <conditionalFormatting sqref="AR30 AW30 AJ30:AK30 AT30:AU30 AY30:AZ30">
    <cfRule type="cellIs" dxfId="919" priority="639" operator="greaterThan">
      <formula>20</formula>
    </cfRule>
  </conditionalFormatting>
  <conditionalFormatting sqref="AL30:AM30 BA30 AV30">
    <cfRule type="cellIs" dxfId="918" priority="638" operator="between">
      <formula>80</formula>
      <formula>120</formula>
    </cfRule>
  </conditionalFormatting>
  <conditionalFormatting sqref="AO30:AP30">
    <cfRule type="cellIs" dxfId="917" priority="637" operator="greaterThan">
      <formula>20</formula>
    </cfRule>
  </conditionalFormatting>
  <conditionalFormatting sqref="AQ30">
    <cfRule type="cellIs" dxfId="916" priority="636" operator="between">
      <formula>80</formula>
      <formula>120</formula>
    </cfRule>
  </conditionalFormatting>
  <conditionalFormatting sqref="AK31 AU31 AZ31 AW55:AW56 AR55:AR56 AW114:AW117 AK53 AK114:AK117 AT50:AU52 AU55:AU56 AR114:AU117 AY50:AZ52 AZ55:AZ56 AY114:AZ117 AJ32:AK40 AK41 AK43:AK44 AK46:AK47 AJ50:AK52 AK49 AT32:AU40 AU41 AU43:AU44 AU53 AY32:AZ40 AZ41 AZ43:AZ44 AZ53">
    <cfRule type="cellIs" dxfId="915" priority="635" operator="greaterThan">
      <formula>20</formula>
    </cfRule>
  </conditionalFormatting>
  <conditionalFormatting sqref="AV55:AV56 BA55:BA56 AL114:AM117 AV114:AV117 BA114:BA117 AL50:AM53 AV50:AV53 BA50:BA53">
    <cfRule type="cellIs" dxfId="914" priority="634" operator="between">
      <formula>80</formula>
      <formula>120</formula>
    </cfRule>
  </conditionalFormatting>
  <conditionalFormatting sqref="AL114:AM117 AV114:AV117 BA114:BA117">
    <cfRule type="cellIs" dxfId="913" priority="624" operator="between">
      <formula>80</formula>
      <formula>120</formula>
    </cfRule>
  </conditionalFormatting>
  <conditionalFormatting sqref="AK114:AK117 AR114:AU117 AW114:AW117 AY114:AZ117">
    <cfRule type="cellIs" dxfId="912" priority="633" operator="greaterThan">
      <formula>20</formula>
    </cfRule>
  </conditionalFormatting>
  <conditionalFormatting sqref="AL114:AM117 AV114:AV117 BA114:BA117">
    <cfRule type="cellIs" dxfId="911" priority="632" operator="between">
      <formula>80</formula>
      <formula>120</formula>
    </cfRule>
  </conditionalFormatting>
  <conditionalFormatting sqref="AL114:AM117 AV114:AV117 BA114:BA117">
    <cfRule type="cellIs" dxfId="910" priority="622" operator="between">
      <formula>80</formula>
      <formula>120</formula>
    </cfRule>
  </conditionalFormatting>
  <conditionalFormatting sqref="AK114:AK117 AR114:AU117 AW114:AW117 AY114:AZ117">
    <cfRule type="cellIs" dxfId="909" priority="631" operator="greaterThan">
      <formula>20</formula>
    </cfRule>
  </conditionalFormatting>
  <conditionalFormatting sqref="AL114:AM117 AV114:AV117 BA114:BA117">
    <cfRule type="cellIs" dxfId="908" priority="630" operator="between">
      <formula>80</formula>
      <formula>120</formula>
    </cfRule>
  </conditionalFormatting>
  <conditionalFormatting sqref="AN114:AP117">
    <cfRule type="cellIs" dxfId="907" priority="570" operator="greaterThan">
      <formula>20</formula>
    </cfRule>
  </conditionalFormatting>
  <conditionalFormatting sqref="AQ114:AQ117">
    <cfRule type="cellIs" dxfId="906" priority="569" operator="between">
      <formula>80</formula>
      <formula>120</formula>
    </cfRule>
  </conditionalFormatting>
  <conditionalFormatting sqref="AL114:AM117 AV114:AV117 BA114:BA117">
    <cfRule type="cellIs" dxfId="905" priority="618" operator="between">
      <formula>80</formula>
      <formula>120</formula>
    </cfRule>
  </conditionalFormatting>
  <conditionalFormatting sqref="AK114:AK117 AR114:AU117 AW114:AW117 AY114:AZ117">
    <cfRule type="cellIs" dxfId="904" priority="629" operator="greaterThan">
      <formula>20</formula>
    </cfRule>
  </conditionalFormatting>
  <conditionalFormatting sqref="AL114:AM117 AV114:AV117 BA114:BA117">
    <cfRule type="cellIs" dxfId="903" priority="628" operator="between">
      <formula>80</formula>
      <formula>120</formula>
    </cfRule>
  </conditionalFormatting>
  <conditionalFormatting sqref="AK114:AK117 AR114:AU117 AW114:AW117 AY114:AZ117">
    <cfRule type="cellIs" dxfId="902" priority="627" operator="greaterThan">
      <formula>20</formula>
    </cfRule>
  </conditionalFormatting>
  <conditionalFormatting sqref="AL114:AM117 AV114:AV117 BA114:BA117">
    <cfRule type="cellIs" dxfId="901" priority="626" operator="between">
      <formula>80</formula>
      <formula>120</formula>
    </cfRule>
  </conditionalFormatting>
  <conditionalFormatting sqref="AJ59:AK61 AR59:AR61 AW59:AW61 AT59:AU61 AY59:AZ61">
    <cfRule type="cellIs" dxfId="900" priority="607" operator="greaterThan">
      <formula>20</formula>
    </cfRule>
  </conditionalFormatting>
  <conditionalFormatting sqref="AL59:AM61 BA59:BA61 AV59:AV61">
    <cfRule type="cellIs" dxfId="899" priority="606" operator="between">
      <formula>80</formula>
      <formula>120</formula>
    </cfRule>
  </conditionalFormatting>
  <conditionalFormatting sqref="AL53:AM55 AV53:AV55">
    <cfRule type="cellIs" dxfId="898" priority="604" operator="between">
      <formula>80</formula>
      <formula>120</formula>
    </cfRule>
  </conditionalFormatting>
  <conditionalFormatting sqref="AK114:AK117 AR114:AU117 AW114:AW117 AY114:AZ117">
    <cfRule type="cellIs" dxfId="897" priority="625" operator="greaterThan">
      <formula>20</formula>
    </cfRule>
  </conditionalFormatting>
  <conditionalFormatting sqref="AN114:AP117">
    <cfRule type="cellIs" dxfId="896" priority="564" operator="greaterThan">
      <formula>20</formula>
    </cfRule>
  </conditionalFormatting>
  <conditionalFormatting sqref="AQ114:AQ117">
    <cfRule type="cellIs" dxfId="895" priority="563" operator="between">
      <formula>80</formula>
      <formula>120</formula>
    </cfRule>
  </conditionalFormatting>
  <conditionalFormatting sqref="AL61:AM61">
    <cfRule type="cellIs" dxfId="894" priority="594" operator="between">
      <formula>80</formula>
      <formula>120</formula>
    </cfRule>
  </conditionalFormatting>
  <conditionalFormatting sqref="AN114:AP117">
    <cfRule type="cellIs" dxfId="893" priority="562" operator="greaterThan">
      <formula>20</formula>
    </cfRule>
  </conditionalFormatting>
  <conditionalFormatting sqref="AQ114:AQ117">
    <cfRule type="cellIs" dxfId="892" priority="561" operator="between">
      <formula>80</formula>
      <formula>120</formula>
    </cfRule>
  </conditionalFormatting>
  <conditionalFormatting sqref="AK114:AK117 AR114:AU117 AW114:AW117 AY114:AZ117">
    <cfRule type="cellIs" dxfId="891" priority="623" operator="greaterThan">
      <formula>20</formula>
    </cfRule>
  </conditionalFormatting>
  <conditionalFormatting sqref="AK114:AK117 AR114:AU117 AW114:AW117 AY114:AZ117">
    <cfRule type="cellIs" dxfId="890" priority="621" operator="greaterThan">
      <formula>20</formula>
    </cfRule>
  </conditionalFormatting>
  <conditionalFormatting sqref="AL114:AM117 AV114:AV117 BA114:BA117">
    <cfRule type="cellIs" dxfId="889" priority="620" operator="between">
      <formula>80</formula>
      <formula>120</formula>
    </cfRule>
  </conditionalFormatting>
  <conditionalFormatting sqref="AU76 AT77:AU77">
    <cfRule type="cellIs" dxfId="888" priority="586" operator="greaterThan">
      <formula>20</formula>
    </cfRule>
  </conditionalFormatting>
  <conditionalFormatting sqref="AV76:AV77">
    <cfRule type="cellIs" dxfId="887" priority="585" operator="between">
      <formula>80</formula>
      <formula>120</formula>
    </cfRule>
  </conditionalFormatting>
  <conditionalFormatting sqref="AK114:AK117 AR114:AU117 AW114:AW117 AY114:AZ117">
    <cfRule type="cellIs" dxfId="886" priority="619" operator="greaterThan">
      <formula>20</formula>
    </cfRule>
  </conditionalFormatting>
  <conditionalFormatting sqref="AQ46">
    <cfRule type="cellIs" dxfId="885" priority="548" operator="between">
      <formula>80</formula>
      <formula>120</formula>
    </cfRule>
  </conditionalFormatting>
  <conditionalFormatting sqref="BA53:BA55">
    <cfRule type="cellIs" dxfId="884" priority="617" operator="between">
      <formula>80</formula>
      <formula>120</formula>
    </cfRule>
  </conditionalFormatting>
  <conditionalFormatting sqref="AK52">
    <cfRule type="cellIs" dxfId="883" priority="616" operator="greaterThan">
      <formula>20</formula>
    </cfRule>
  </conditionalFormatting>
  <conditionalFormatting sqref="AL52:AM52">
    <cfRule type="cellIs" dxfId="882" priority="615" operator="between">
      <formula>80</formula>
      <formula>120</formula>
    </cfRule>
  </conditionalFormatting>
  <conditionalFormatting sqref="AK55">
    <cfRule type="cellIs" dxfId="881" priority="614" operator="greaterThan">
      <formula>20</formula>
    </cfRule>
  </conditionalFormatting>
  <conditionalFormatting sqref="AL55:AM55">
    <cfRule type="cellIs" dxfId="880" priority="613" operator="between">
      <formula>80</formula>
      <formula>120</formula>
    </cfRule>
  </conditionalFormatting>
  <conditionalFormatting sqref="AW49">
    <cfRule type="cellIs" dxfId="879" priority="612" operator="greaterThan">
      <formula>20</formula>
    </cfRule>
  </conditionalFormatting>
  <conditionalFormatting sqref="AK61 AU61 AZ61 AW58:AW59 AR58:AR59 AK58:AK59 AR61:AR63 AW61:AW63 AU58:AU59 AZ58:AZ59 AT62:AU63 AY62:AZ63 AJ62:AK63 AJ65:AK68 AY65:AZ68 AT65:AU68 AW65:AW68 AR65:AR68 AR76 AW76:AW77 AT76:AU76 AY76:AZ76 AJ76:AK76 AR70:AR71 AW70:AW71 AT70:AU71 AY70:AZ71 AJ70:AK71 AJ73:AK74 AY73:AZ74 AT73:AU74 AW73:AW74 AR73:AR74">
    <cfRule type="cellIs" dxfId="878" priority="611" operator="greaterThan">
      <formula>20</formula>
    </cfRule>
  </conditionalFormatting>
  <conditionalFormatting sqref="AV58:AV59 BA58:BA59 AL58:AM59 AL62:AM63 AV62:AV63 BA65:BA68 AV65:AV68 AL65:AM68 AL76:AM76 AV76 BA76 AL70:AM71 AV70:AV71 BA70:BA71 BA73:BA74 AV73:AV74 AL73:AM74">
    <cfRule type="cellIs" dxfId="877" priority="610" operator="between">
      <formula>80</formula>
      <formula>120</formula>
    </cfRule>
  </conditionalFormatting>
  <conditionalFormatting sqref="AW56:AW58 AR56:AR58 AJ56:AK58 AT56:AU58 AY56:AZ58">
    <cfRule type="cellIs" dxfId="876" priority="609" operator="greaterThan">
      <formula>20</formula>
    </cfRule>
  </conditionalFormatting>
  <conditionalFormatting sqref="AV56:AV58 BA56:BA58 AL56:AM58">
    <cfRule type="cellIs" dxfId="875" priority="608" operator="between">
      <formula>80</formula>
      <formula>120</formula>
    </cfRule>
  </conditionalFormatting>
  <conditionalFormatting sqref="AJ53:AK55 AR53:AR55 AW53:AW55 AT53:AU55 AY53:AZ55">
    <cfRule type="cellIs" dxfId="874" priority="605" operator="greaterThan">
      <formula>20</formula>
    </cfRule>
  </conditionalFormatting>
  <conditionalFormatting sqref="AJ61 AJ58 AJ55 AJ52 AJ49 AJ46 AJ43 AJ40 AJ37 AJ34 AJ31">
    <cfRule type="cellIs" dxfId="873" priority="538" operator="greaterThan">
      <formula>20</formula>
    </cfRule>
  </conditionalFormatting>
  <conditionalFormatting sqref="AJ76 AJ73 AJ70">
    <cfRule type="cellIs" dxfId="872" priority="537" operator="greaterThan">
      <formula>20</formula>
    </cfRule>
  </conditionalFormatting>
  <conditionalFormatting sqref="AU46">
    <cfRule type="cellIs" dxfId="871" priority="603" operator="greaterThan">
      <formula>20</formula>
    </cfRule>
  </conditionalFormatting>
  <conditionalFormatting sqref="AZ46">
    <cfRule type="cellIs" dxfId="870" priority="602" operator="greaterThan">
      <formula>20</formula>
    </cfRule>
  </conditionalFormatting>
  <conditionalFormatting sqref="AL46:AM46">
    <cfRule type="cellIs" dxfId="869" priority="601" operator="between">
      <formula>80</formula>
      <formula>120</formula>
    </cfRule>
  </conditionalFormatting>
  <conditionalFormatting sqref="AV46">
    <cfRule type="cellIs" dxfId="868" priority="600" operator="between">
      <formula>80</formula>
      <formula>120</formula>
    </cfRule>
  </conditionalFormatting>
  <conditionalFormatting sqref="AV46">
    <cfRule type="cellIs" dxfId="867" priority="599" operator="between">
      <formula>80</formula>
      <formula>120</formula>
    </cfRule>
  </conditionalFormatting>
  <conditionalFormatting sqref="BA46">
    <cfRule type="cellIs" dxfId="866" priority="598" operator="between">
      <formula>80</formula>
      <formula>120</formula>
    </cfRule>
  </conditionalFormatting>
  <conditionalFormatting sqref="BA46">
    <cfRule type="cellIs" dxfId="865" priority="597" operator="between">
      <formula>80</formula>
      <formula>120</formula>
    </cfRule>
  </conditionalFormatting>
  <conditionalFormatting sqref="AU49">
    <cfRule type="cellIs" dxfId="864" priority="596" operator="greaterThan">
      <formula>20</formula>
    </cfRule>
  </conditionalFormatting>
  <conditionalFormatting sqref="AZ49">
    <cfRule type="cellIs" dxfId="863" priority="595" operator="greaterThan">
      <formula>20</formula>
    </cfRule>
  </conditionalFormatting>
  <conditionalFormatting sqref="AJ114:AJ117">
    <cfRule type="cellIs" dxfId="862" priority="593" operator="greaterThan">
      <formula>20</formula>
    </cfRule>
  </conditionalFormatting>
  <conditionalFormatting sqref="AK76 AR76:AR77 AJ77:AK77">
    <cfRule type="cellIs" dxfId="861" priority="592" operator="greaterThan">
      <formula>20</formula>
    </cfRule>
  </conditionalFormatting>
  <conditionalFormatting sqref="AL76:AM77">
    <cfRule type="cellIs" dxfId="860" priority="591" operator="between">
      <formula>80</formula>
      <formula>120</formula>
    </cfRule>
  </conditionalFormatting>
  <conditionalFormatting sqref="AY76 AY73 AY70 AY61 AY58 AY55 AY52 AY49 AY46 AY43 AY40 AY37 AY34 AY31">
    <cfRule type="cellIs" dxfId="859" priority="533" operator="greaterThan">
      <formula>20</formula>
    </cfRule>
  </conditionalFormatting>
  <conditionalFormatting sqref="AL20:AM24 AV20:AV24">
    <cfRule type="cellIs" dxfId="858" priority="531" operator="between">
      <formula>80</formula>
      <formula>120</formula>
    </cfRule>
  </conditionalFormatting>
  <conditionalFormatting sqref="AJ29">
    <cfRule type="cellIs" dxfId="857" priority="528" operator="greaterThan">
      <formula>20</formula>
    </cfRule>
  </conditionalFormatting>
  <conditionalFormatting sqref="AV61">
    <cfRule type="cellIs" dxfId="856" priority="590" operator="between">
      <formula>80</formula>
      <formula>120</formula>
    </cfRule>
  </conditionalFormatting>
  <conditionalFormatting sqref="AV61">
    <cfRule type="cellIs" dxfId="855" priority="589" operator="between">
      <formula>80</formula>
      <formula>120</formula>
    </cfRule>
  </conditionalFormatting>
  <conditionalFormatting sqref="AT67">
    <cfRule type="cellIs" dxfId="854" priority="588" operator="greaterThan">
      <formula>20</formula>
    </cfRule>
  </conditionalFormatting>
  <conditionalFormatting sqref="AT67">
    <cfRule type="cellIs" dxfId="853" priority="587" operator="greaterThan">
      <formula>20</formula>
    </cfRule>
  </conditionalFormatting>
  <conditionalFormatting sqref="AY67">
    <cfRule type="cellIs" dxfId="852" priority="584" operator="greaterThan">
      <formula>20</formula>
    </cfRule>
  </conditionalFormatting>
  <conditionalFormatting sqref="AY67">
    <cfRule type="cellIs" dxfId="851" priority="583" operator="greaterThan">
      <formula>20</formula>
    </cfRule>
  </conditionalFormatting>
  <conditionalFormatting sqref="BA62:BA63">
    <cfRule type="cellIs" dxfId="850" priority="582" operator="between">
      <formula>80</formula>
      <formula>120</formula>
    </cfRule>
  </conditionalFormatting>
  <conditionalFormatting sqref="BA62:BA63">
    <cfRule type="cellIs" dxfId="849" priority="581" operator="between">
      <formula>80</formula>
      <formula>120</formula>
    </cfRule>
  </conditionalFormatting>
  <conditionalFormatting sqref="BA61">
    <cfRule type="cellIs" dxfId="848" priority="580" operator="between">
      <formula>80</formula>
      <formula>120</formula>
    </cfRule>
  </conditionalFormatting>
  <conditionalFormatting sqref="BA61">
    <cfRule type="cellIs" dxfId="847" priority="579" operator="between">
      <formula>80</formula>
      <formula>120</formula>
    </cfRule>
  </conditionalFormatting>
  <conditionalFormatting sqref="AZ76 AY77:AZ77">
    <cfRule type="cellIs" dxfId="846" priority="578" operator="greaterThan">
      <formula>20</formula>
    </cfRule>
  </conditionalFormatting>
  <conditionalFormatting sqref="BA76:BA77">
    <cfRule type="cellIs" dxfId="845" priority="577" operator="between">
      <formula>80</formula>
      <formula>120</formula>
    </cfRule>
  </conditionalFormatting>
  <conditionalFormatting sqref="AP31 AO50:AP52 AP55:AP56 AN114:AP117 AO32:AP40 AP41 AP43:AP44 AP53">
    <cfRule type="cellIs" dxfId="844" priority="576" operator="greaterThan">
      <formula>20</formula>
    </cfRule>
  </conditionalFormatting>
  <conditionalFormatting sqref="AQ55:AQ56 AQ114:AQ117 AQ50:AQ53">
    <cfRule type="cellIs" dxfId="843" priority="575" operator="between">
      <formula>80</formula>
      <formula>120</formula>
    </cfRule>
  </conditionalFormatting>
  <conditionalFormatting sqref="AN114:AP117">
    <cfRule type="cellIs" dxfId="842" priority="574" operator="greaterThan">
      <formula>20</formula>
    </cfRule>
  </conditionalFormatting>
  <conditionalFormatting sqref="AQ114:AQ117">
    <cfRule type="cellIs" dxfId="841" priority="573" operator="between">
      <formula>80</formula>
      <formula>120</formula>
    </cfRule>
  </conditionalFormatting>
  <conditionalFormatting sqref="AN114:AP117">
    <cfRule type="cellIs" dxfId="840" priority="572" operator="greaterThan">
      <formula>20</formula>
    </cfRule>
  </conditionalFormatting>
  <conditionalFormatting sqref="AQ114:AQ117">
    <cfRule type="cellIs" dxfId="839" priority="571" operator="between">
      <formula>80</formula>
      <formula>120</formula>
    </cfRule>
  </conditionalFormatting>
  <conditionalFormatting sqref="AO59:AP61">
    <cfRule type="cellIs" dxfId="838" priority="554" operator="greaterThan">
      <formula>20</formula>
    </cfRule>
  </conditionalFormatting>
  <conditionalFormatting sqref="AQ59:AQ61">
    <cfRule type="cellIs" dxfId="837" priority="553" operator="between">
      <formula>80</formula>
      <formula>120</formula>
    </cfRule>
  </conditionalFormatting>
  <conditionalFormatting sqref="AN114:AP117">
    <cfRule type="cellIs" dxfId="836" priority="568" operator="greaterThan">
      <formula>20</formula>
    </cfRule>
  </conditionalFormatting>
  <conditionalFormatting sqref="AQ114:AQ117">
    <cfRule type="cellIs" dxfId="835" priority="567" operator="between">
      <formula>80</formula>
      <formula>120</formula>
    </cfRule>
  </conditionalFormatting>
  <conditionalFormatting sqref="AZ47">
    <cfRule type="cellIs" dxfId="834" priority="514" operator="greaterThan">
      <formula>20</formula>
    </cfRule>
  </conditionalFormatting>
  <conditionalFormatting sqref="AN114:AP117">
    <cfRule type="cellIs" dxfId="833" priority="566" operator="greaterThan">
      <formula>20</formula>
    </cfRule>
  </conditionalFormatting>
  <conditionalFormatting sqref="AQ114:AQ117">
    <cfRule type="cellIs" dxfId="832" priority="565" operator="between">
      <formula>80</formula>
      <formula>120</formula>
    </cfRule>
  </conditionalFormatting>
  <conditionalFormatting sqref="AK65">
    <cfRule type="cellIs" dxfId="831" priority="505" operator="greaterThan">
      <formula>20</formula>
    </cfRule>
  </conditionalFormatting>
  <conditionalFormatting sqref="AQ61">
    <cfRule type="cellIs" dxfId="830" priority="541" operator="between">
      <formula>80</formula>
      <formula>120</formula>
    </cfRule>
  </conditionalFormatting>
  <conditionalFormatting sqref="AT68">
    <cfRule type="cellIs" dxfId="829" priority="501" operator="greaterThan">
      <formula>20</formula>
    </cfRule>
  </conditionalFormatting>
  <conditionalFormatting sqref="AN114:AP117">
    <cfRule type="cellIs" dxfId="828" priority="560" operator="greaterThan">
      <formula>20</formula>
    </cfRule>
  </conditionalFormatting>
  <conditionalFormatting sqref="AQ114:AQ117">
    <cfRule type="cellIs" dxfId="827" priority="559" operator="between">
      <formula>80</formula>
      <formula>120</formula>
    </cfRule>
  </conditionalFormatting>
  <conditionalFormatting sqref="AO20:AP24">
    <cfRule type="cellIs" dxfId="826" priority="530" operator="greaterThan">
      <formula>20</formula>
    </cfRule>
  </conditionalFormatting>
  <conditionalFormatting sqref="AQ20:AQ24">
    <cfRule type="cellIs" dxfId="825" priority="529" operator="between">
      <formula>80</formula>
      <formula>120</formula>
    </cfRule>
  </conditionalFormatting>
  <conditionalFormatting sqref="AO62:AO63 AP58:AP59 AO65:AP68 AO76:AP76 AO70:AP71 AO73:AP74">
    <cfRule type="cellIs" dxfId="824" priority="558" operator="greaterThan">
      <formula>20</formula>
    </cfRule>
  </conditionalFormatting>
  <conditionalFormatting sqref="AQ58:AQ59 AQ65:AQ68 AQ76 AQ70:AQ71 AQ73:AQ74">
    <cfRule type="cellIs" dxfId="823" priority="557" operator="between">
      <formula>80</formula>
      <formula>120</formula>
    </cfRule>
  </conditionalFormatting>
  <conditionalFormatting sqref="AO56:AP58">
    <cfRule type="cellIs" dxfId="822" priority="556" operator="greaterThan">
      <formula>20</formula>
    </cfRule>
  </conditionalFormatting>
  <conditionalFormatting sqref="AQ56:AQ58">
    <cfRule type="cellIs" dxfId="821" priority="555" operator="between">
      <formula>80</formula>
      <formula>120</formula>
    </cfRule>
  </conditionalFormatting>
  <conditionalFormatting sqref="AO53:AP55">
    <cfRule type="cellIs" dxfId="820" priority="552" operator="greaterThan">
      <formula>20</formula>
    </cfRule>
  </conditionalFormatting>
  <conditionalFormatting sqref="AQ53:AQ55">
    <cfRule type="cellIs" dxfId="819" priority="551" operator="between">
      <formula>80</formula>
      <formula>120</formula>
    </cfRule>
  </conditionalFormatting>
  <conditionalFormatting sqref="AP46">
    <cfRule type="cellIs" dxfId="818" priority="550" operator="greaterThan">
      <formula>20</formula>
    </cfRule>
  </conditionalFormatting>
  <conditionalFormatting sqref="AQ46">
    <cfRule type="cellIs" dxfId="817" priority="549" operator="between">
      <formula>80</formula>
      <formula>120</formula>
    </cfRule>
  </conditionalFormatting>
  <conditionalFormatting sqref="AP49">
    <cfRule type="cellIs" dxfId="816" priority="547" operator="greaterThan">
      <formula>20</formula>
    </cfRule>
  </conditionalFormatting>
  <conditionalFormatting sqref="AP76 AO77:AP77">
    <cfRule type="cellIs" dxfId="815" priority="546" operator="greaterThan">
      <formula>20</formula>
    </cfRule>
  </conditionalFormatting>
  <conditionalFormatting sqref="AQ76:AQ77">
    <cfRule type="cellIs" dxfId="814" priority="545" operator="between">
      <formula>80</formula>
      <formula>120</formula>
    </cfRule>
  </conditionalFormatting>
  <conditionalFormatting sqref="AO67">
    <cfRule type="cellIs" dxfId="813" priority="544" operator="greaterThan">
      <formula>20</formula>
    </cfRule>
  </conditionalFormatting>
  <conditionalFormatting sqref="AP61:AP63">
    <cfRule type="cellIs" dxfId="812" priority="543" operator="greaterThan">
      <formula>20</formula>
    </cfRule>
  </conditionalFormatting>
  <conditionalFormatting sqref="AQ62:AQ63 AQ65">
    <cfRule type="cellIs" dxfId="811" priority="542" operator="between">
      <formula>80</formula>
      <formula>120</formula>
    </cfRule>
  </conditionalFormatting>
  <conditionalFormatting sqref="AQ61">
    <cfRule type="cellIs" dxfId="810" priority="540" operator="between">
      <formula>80</formula>
      <formula>120</formula>
    </cfRule>
  </conditionalFormatting>
  <conditionalFormatting sqref="AI20:AI27 AN20:AN27 AS20:AS27 AX20:AX27">
    <cfRule type="cellIs" dxfId="809" priority="539" operator="lessThan">
      <formula>20</formula>
    </cfRule>
  </conditionalFormatting>
  <conditionalFormatting sqref="AO61 AO58 AO55 AO52 AO49 AO46 AO43 AO40 AO37 AO34 AO31">
    <cfRule type="cellIs" dxfId="808" priority="536" operator="greaterThan">
      <formula>20</formula>
    </cfRule>
  </conditionalFormatting>
  <conditionalFormatting sqref="AO76 AO73 AO70">
    <cfRule type="cellIs" dxfId="807" priority="535" operator="greaterThan">
      <formula>20</formula>
    </cfRule>
  </conditionalFormatting>
  <conditionalFormatting sqref="AT76 AT73 AT70 AT61 AT58 AT55 AT52 AT49 AT46 AT43 AT40 AT37 AT34 AT31">
    <cfRule type="cellIs" dxfId="806" priority="534" operator="greaterThan">
      <formula>20</formula>
    </cfRule>
  </conditionalFormatting>
  <conditionalFormatting sqref="AQ47">
    <cfRule type="cellIs" dxfId="805" priority="493" operator="between">
      <formula>80</formula>
      <formula>120</formula>
    </cfRule>
  </conditionalFormatting>
  <conditionalFormatting sqref="AR20:AR24 AJ20:AK24 AT20:AU24">
    <cfRule type="cellIs" dxfId="804" priority="532" operator="greaterThan">
      <formula>20</formula>
    </cfRule>
  </conditionalFormatting>
  <conditionalFormatting sqref="AO29">
    <cfRule type="cellIs" dxfId="803" priority="527" operator="greaterThan">
      <formula>20</formula>
    </cfRule>
  </conditionalFormatting>
  <conditionalFormatting sqref="AT29">
    <cfRule type="cellIs" dxfId="802" priority="526" operator="greaterThan">
      <formula>20</formula>
    </cfRule>
  </conditionalFormatting>
  <conditionalFormatting sqref="AY29">
    <cfRule type="cellIs" dxfId="801" priority="525" operator="greaterThan">
      <formula>20</formula>
    </cfRule>
  </conditionalFormatting>
  <conditionalFormatting sqref="AR31 AW31 AJ31:AK31 AT31:AU31 AY31:AZ31">
    <cfRule type="cellIs" dxfId="800" priority="524" operator="greaterThan">
      <formula>20</formula>
    </cfRule>
  </conditionalFormatting>
  <conditionalFormatting sqref="AL31:AM31 BA31 AV31">
    <cfRule type="cellIs" dxfId="799" priority="523" operator="between">
      <formula>80</formula>
      <formula>120</formula>
    </cfRule>
  </conditionalFormatting>
  <conditionalFormatting sqref="AO31:AP31">
    <cfRule type="cellIs" dxfId="798" priority="522" operator="greaterThan">
      <formula>20</formula>
    </cfRule>
  </conditionalFormatting>
  <conditionalFormatting sqref="AQ31">
    <cfRule type="cellIs" dxfId="797" priority="521" operator="between">
      <formula>80</formula>
      <formula>120</formula>
    </cfRule>
  </conditionalFormatting>
  <conditionalFormatting sqref="AO65 AO62 AO59 AO56 AO53 AO50 AO47 AO44 AO41 AO38 AO35 AO32">
    <cfRule type="cellIs" dxfId="796" priority="483" operator="greaterThan">
      <formula>20</formula>
    </cfRule>
  </conditionalFormatting>
  <conditionalFormatting sqref="BA47">
    <cfRule type="cellIs" dxfId="795" priority="509" operator="between">
      <formula>80</formula>
      <formula>120</formula>
    </cfRule>
  </conditionalFormatting>
  <conditionalFormatting sqref="BA100:BA102">
    <cfRule type="cellIs" dxfId="794" priority="475" operator="between">
      <formula>80</formula>
      <formula>120</formula>
    </cfRule>
  </conditionalFormatting>
  <conditionalFormatting sqref="AK99">
    <cfRule type="cellIs" dxfId="793" priority="474" operator="greaterThan">
      <formula>20</formula>
    </cfRule>
  </conditionalFormatting>
  <conditionalFormatting sqref="AL99:AM99">
    <cfRule type="cellIs" dxfId="792" priority="473" operator="between">
      <formula>80</formula>
      <formula>120</formula>
    </cfRule>
  </conditionalFormatting>
  <conditionalFormatting sqref="AK102">
    <cfRule type="cellIs" dxfId="791" priority="472" operator="greaterThan">
      <formula>20</formula>
    </cfRule>
  </conditionalFormatting>
  <conditionalFormatting sqref="AL102:AM102">
    <cfRule type="cellIs" dxfId="790" priority="471" operator="between">
      <formula>80</formula>
      <formula>120</formula>
    </cfRule>
  </conditionalFormatting>
  <conditionalFormatting sqref="AV62">
    <cfRule type="cellIs" dxfId="789" priority="502" operator="between">
      <formula>80</formula>
      <formula>120</formula>
    </cfRule>
  </conditionalFormatting>
  <conditionalFormatting sqref="AZ93">
    <cfRule type="cellIs" dxfId="788" priority="460" operator="greaterThan">
      <formula>20</formula>
    </cfRule>
  </conditionalFormatting>
  <conditionalFormatting sqref="AV93">
    <cfRule type="cellIs" dxfId="787" priority="457" operator="between">
      <formula>80</formula>
      <formula>120</formula>
    </cfRule>
  </conditionalFormatting>
  <conditionalFormatting sqref="BA93">
    <cfRule type="cellIs" dxfId="786" priority="455" operator="between">
      <formula>80</formula>
      <formula>120</formula>
    </cfRule>
  </conditionalFormatting>
  <conditionalFormatting sqref="AY68">
    <cfRule type="cellIs" dxfId="785" priority="498" operator="greaterThan">
      <formula>20</formula>
    </cfRule>
  </conditionalFormatting>
  <conditionalFormatting sqref="BA62">
    <cfRule type="cellIs" dxfId="784" priority="495" operator="between">
      <formula>80</formula>
      <formula>120</formula>
    </cfRule>
  </conditionalFormatting>
  <conditionalFormatting sqref="BA108">
    <cfRule type="cellIs" dxfId="783" priority="446" operator="between">
      <formula>80</formula>
      <formula>120</formula>
    </cfRule>
  </conditionalFormatting>
  <conditionalFormatting sqref="AO109:AO110 AP105:AP106 AO112:AP113">
    <cfRule type="cellIs" dxfId="782" priority="443" operator="greaterThan">
      <formula>20</formula>
    </cfRule>
  </conditionalFormatting>
  <conditionalFormatting sqref="AQ105:AQ106 AQ112:AQ113">
    <cfRule type="cellIs" dxfId="781" priority="442" operator="between">
      <formula>80</formula>
      <formula>120</formula>
    </cfRule>
  </conditionalFormatting>
  <conditionalFormatting sqref="AQ108">
    <cfRule type="cellIs" dxfId="780" priority="429" operator="between">
      <formula>80</formula>
      <formula>120</formula>
    </cfRule>
  </conditionalFormatting>
  <conditionalFormatting sqref="AP96">
    <cfRule type="cellIs" dxfId="779" priority="432" operator="greaterThan">
      <formula>20</formula>
    </cfRule>
  </conditionalFormatting>
  <conditionalFormatting sqref="AK53">
    <cfRule type="cellIs" dxfId="778" priority="520" operator="greaterThan">
      <formula>20</formula>
    </cfRule>
  </conditionalFormatting>
  <conditionalFormatting sqref="AL53:AM53">
    <cfRule type="cellIs" dxfId="777" priority="519" operator="between">
      <formula>80</formula>
      <formula>120</formula>
    </cfRule>
  </conditionalFormatting>
  <conditionalFormatting sqref="AK56">
    <cfRule type="cellIs" dxfId="776" priority="518" operator="greaterThan">
      <formula>20</formula>
    </cfRule>
  </conditionalFormatting>
  <conditionalFormatting sqref="AL56:AM56">
    <cfRule type="cellIs" dxfId="775" priority="517" operator="between">
      <formula>80</formula>
      <formula>120</formula>
    </cfRule>
  </conditionalFormatting>
  <conditionalFormatting sqref="AW50">
    <cfRule type="cellIs" dxfId="774" priority="516" operator="greaterThan">
      <formula>20</formula>
    </cfRule>
  </conditionalFormatting>
  <conditionalFormatting sqref="AU94">
    <cfRule type="cellIs" dxfId="773" priority="414" operator="greaterThan">
      <formula>20</formula>
    </cfRule>
  </conditionalFormatting>
  <conditionalFormatting sqref="AW97">
    <cfRule type="cellIs" dxfId="772" priority="415" operator="greaterThan">
      <formula>20</formula>
    </cfRule>
  </conditionalFormatting>
  <conditionalFormatting sqref="AZ94">
    <cfRule type="cellIs" dxfId="771" priority="413" operator="greaterThan">
      <formula>20</formula>
    </cfRule>
  </conditionalFormatting>
  <conditionalFormatting sqref="AU47">
    <cfRule type="cellIs" dxfId="770" priority="515" operator="greaterThan">
      <formula>20</formula>
    </cfRule>
  </conditionalFormatting>
  <conditionalFormatting sqref="AL47:AM47">
    <cfRule type="cellIs" dxfId="769" priority="513" operator="between">
      <formula>80</formula>
      <formula>120</formula>
    </cfRule>
  </conditionalFormatting>
  <conditionalFormatting sqref="AV47">
    <cfRule type="cellIs" dxfId="768" priority="512" operator="between">
      <formula>80</formula>
      <formula>120</formula>
    </cfRule>
  </conditionalFormatting>
  <conditionalFormatting sqref="AV47">
    <cfRule type="cellIs" dxfId="767" priority="511" operator="between">
      <formula>80</formula>
      <formula>120</formula>
    </cfRule>
  </conditionalFormatting>
  <conditionalFormatting sqref="BA47">
    <cfRule type="cellIs" dxfId="766" priority="510" operator="between">
      <formula>80</formula>
      <formula>120</formula>
    </cfRule>
  </conditionalFormatting>
  <conditionalFormatting sqref="AU50">
    <cfRule type="cellIs" dxfId="765" priority="508" operator="greaterThan">
      <formula>20</formula>
    </cfRule>
  </conditionalFormatting>
  <conditionalFormatting sqref="AZ50">
    <cfRule type="cellIs" dxfId="764" priority="507" operator="greaterThan">
      <formula>20</formula>
    </cfRule>
  </conditionalFormatting>
  <conditionalFormatting sqref="AL62:AM62">
    <cfRule type="cellIs" dxfId="763" priority="506" operator="between">
      <formula>80</formula>
      <formula>120</formula>
    </cfRule>
  </conditionalFormatting>
  <conditionalFormatting sqref="BA109">
    <cfRule type="cellIs" dxfId="762" priority="398" operator="between">
      <formula>80</formula>
      <formula>120</formula>
    </cfRule>
  </conditionalFormatting>
  <conditionalFormatting sqref="AQ94">
    <cfRule type="cellIs" dxfId="761" priority="396" operator="between">
      <formula>80</formula>
      <formula>120</formula>
    </cfRule>
  </conditionalFormatting>
  <conditionalFormatting sqref="AU65">
    <cfRule type="cellIs" dxfId="760" priority="504" operator="greaterThan">
      <formula>20</formula>
    </cfRule>
  </conditionalFormatting>
  <conditionalFormatting sqref="AV62">
    <cfRule type="cellIs" dxfId="759" priority="503" operator="between">
      <formula>80</formula>
      <formula>120</formula>
    </cfRule>
  </conditionalFormatting>
  <conditionalFormatting sqref="AT68">
    <cfRule type="cellIs" dxfId="758" priority="500" operator="greaterThan">
      <formula>20</formula>
    </cfRule>
  </conditionalFormatting>
  <conditionalFormatting sqref="AO112 AO109 AO106 AO103 AO100 AO97 AO94 AO91 AO88 AO85 AO82 AO79">
    <cfRule type="cellIs" dxfId="757" priority="388" operator="greaterThan">
      <formula>20</formula>
    </cfRule>
  </conditionalFormatting>
  <conditionalFormatting sqref="AY68">
    <cfRule type="cellIs" dxfId="756" priority="499" operator="greaterThan">
      <formula>20</formula>
    </cfRule>
  </conditionalFormatting>
  <conditionalFormatting sqref="AZ65">
    <cfRule type="cellIs" dxfId="755" priority="497" operator="greaterThan">
      <formula>20</formula>
    </cfRule>
  </conditionalFormatting>
  <conditionalFormatting sqref="BA62">
    <cfRule type="cellIs" dxfId="754" priority="496" operator="between">
      <formula>80</formula>
      <formula>120</formula>
    </cfRule>
  </conditionalFormatting>
  <conditionalFormatting sqref="AV69 BA69 AL69:AM69">
    <cfRule type="cellIs" dxfId="753" priority="382" operator="between">
      <formula>80</formula>
      <formula>120</formula>
    </cfRule>
  </conditionalFormatting>
  <conditionalFormatting sqref="AP69">
    <cfRule type="cellIs" dxfId="752" priority="381" operator="greaterThan">
      <formula>20</formula>
    </cfRule>
  </conditionalFormatting>
  <conditionalFormatting sqref="AK69">
    <cfRule type="cellIs" dxfId="751" priority="377" operator="greaterThan">
      <formula>20</formula>
    </cfRule>
  </conditionalFormatting>
  <conditionalFormatting sqref="AL69:AM69">
    <cfRule type="cellIs" dxfId="750" priority="376" operator="between">
      <formula>80</formula>
      <formula>120</formula>
    </cfRule>
  </conditionalFormatting>
  <conditionalFormatting sqref="AJ69">
    <cfRule type="cellIs" dxfId="749" priority="375" operator="greaterThan">
      <formula>20</formula>
    </cfRule>
  </conditionalFormatting>
  <conditionalFormatting sqref="AP50">
    <cfRule type="cellIs" dxfId="748" priority="491" operator="greaterThan">
      <formula>20</formula>
    </cfRule>
  </conditionalFormatting>
  <conditionalFormatting sqref="AW72 AR72 AJ72:AK72 AT72:AU72 AY72:AZ72">
    <cfRule type="cellIs" dxfId="747" priority="369" operator="greaterThan">
      <formula>20</formula>
    </cfRule>
  </conditionalFormatting>
  <conditionalFormatting sqref="AV72 BA72 AL72:AM72">
    <cfRule type="cellIs" dxfId="746" priority="368" operator="between">
      <formula>80</formula>
      <formula>120</formula>
    </cfRule>
  </conditionalFormatting>
  <conditionalFormatting sqref="AP72">
    <cfRule type="cellIs" dxfId="745" priority="367" operator="greaterThan">
      <formula>20</formula>
    </cfRule>
  </conditionalFormatting>
  <conditionalFormatting sqref="AQ72">
    <cfRule type="cellIs" dxfId="744" priority="366" operator="between">
      <formula>80</formula>
      <formula>120</formula>
    </cfRule>
  </conditionalFormatting>
  <conditionalFormatting sqref="AP65">
    <cfRule type="cellIs" dxfId="743" priority="489" operator="greaterThan">
      <formula>20</formula>
    </cfRule>
  </conditionalFormatting>
  <conditionalFormatting sqref="AQ62">
    <cfRule type="cellIs" dxfId="742" priority="488" operator="between">
      <formula>80</formula>
      <formula>120</formula>
    </cfRule>
  </conditionalFormatting>
  <conditionalFormatting sqref="AK72">
    <cfRule type="cellIs" dxfId="741" priority="363" operator="greaterThan">
      <formula>20</formula>
    </cfRule>
  </conditionalFormatting>
  <conditionalFormatting sqref="AL72:AM72">
    <cfRule type="cellIs" dxfId="740" priority="362" operator="between">
      <formula>80</formula>
      <formula>120</formula>
    </cfRule>
  </conditionalFormatting>
  <conditionalFormatting sqref="AJ72">
    <cfRule type="cellIs" dxfId="739" priority="361" operator="greaterThan">
      <formula>20</formula>
    </cfRule>
  </conditionalFormatting>
  <conditionalFormatting sqref="AK75">
    <cfRule type="cellIs" dxfId="738" priority="349" operator="greaterThan">
      <formula>20</formula>
    </cfRule>
  </conditionalFormatting>
  <conditionalFormatting sqref="AL75:AM75">
    <cfRule type="cellIs" dxfId="737" priority="348" operator="between">
      <formula>80</formula>
      <formula>120</formula>
    </cfRule>
  </conditionalFormatting>
  <conditionalFormatting sqref="AW75 AR75 AU75 AZ75">
    <cfRule type="cellIs" dxfId="736" priority="357" operator="greaterThan">
      <formula>20</formula>
    </cfRule>
  </conditionalFormatting>
  <conditionalFormatting sqref="AV75 BA75">
    <cfRule type="cellIs" dxfId="735" priority="356" operator="between">
      <formula>80</formula>
      <formula>120</formula>
    </cfRule>
  </conditionalFormatting>
  <conditionalFormatting sqref="AW75 AR75 AJ75:AK75 AT75:AU75 AY75:AZ75">
    <cfRule type="cellIs" dxfId="734" priority="355" operator="greaterThan">
      <formula>20</formula>
    </cfRule>
  </conditionalFormatting>
  <conditionalFormatting sqref="AV75 BA75 AL75:AM75">
    <cfRule type="cellIs" dxfId="733" priority="354" operator="between">
      <formula>80</formula>
      <formula>120</formula>
    </cfRule>
  </conditionalFormatting>
  <conditionalFormatting sqref="AP75">
    <cfRule type="cellIs" dxfId="732" priority="353" operator="greaterThan">
      <formula>20</formula>
    </cfRule>
  </conditionalFormatting>
  <conditionalFormatting sqref="AQ75">
    <cfRule type="cellIs" dxfId="731" priority="352" operator="between">
      <formula>80</formula>
      <formula>120</formula>
    </cfRule>
  </conditionalFormatting>
  <conditionalFormatting sqref="AJ75">
    <cfRule type="cellIs" dxfId="730" priority="347" operator="greaterThan">
      <formula>20</formula>
    </cfRule>
  </conditionalFormatting>
  <conditionalFormatting sqref="AY77 AY74 AY71 AY65 AY62 AY59 AY56 AY53 AY50 AY47 AY44 AY41 AY38 AY35 AY32">
    <cfRule type="cellIs" dxfId="729" priority="480" operator="greaterThan">
      <formula>20</formula>
    </cfRule>
  </conditionalFormatting>
  <conditionalFormatting sqref="AL106:AM108 BA106:BA108 AV106:AV108">
    <cfRule type="cellIs" dxfId="728" priority="464" operator="between">
      <formula>80</formula>
      <formula>120</formula>
    </cfRule>
  </conditionalFormatting>
  <conditionalFormatting sqref="AJ100:AK102 AR100:AR102 AW100:AW102 AT100:AU102 AY100:AZ102">
    <cfRule type="cellIs" dxfId="727" priority="463" operator="greaterThan">
      <formula>20</formula>
    </cfRule>
  </conditionalFormatting>
  <conditionalFormatting sqref="AL100:AM102 AV100:AV102">
    <cfRule type="cellIs" dxfId="726" priority="462" operator="between">
      <formula>80</formula>
      <formula>120</formula>
    </cfRule>
  </conditionalFormatting>
  <conditionalFormatting sqref="AV93">
    <cfRule type="cellIs" dxfId="725" priority="458" operator="between">
      <formula>80</formula>
      <formula>120</formula>
    </cfRule>
  </conditionalFormatting>
  <conditionalFormatting sqref="AV108">
    <cfRule type="cellIs" dxfId="724" priority="450" operator="between">
      <formula>80</formula>
      <formula>120</formula>
    </cfRule>
  </conditionalFormatting>
  <conditionalFormatting sqref="BA109:BA110">
    <cfRule type="cellIs" dxfId="723" priority="448" operator="between">
      <formula>80</formula>
      <formula>120</formula>
    </cfRule>
  </conditionalFormatting>
  <conditionalFormatting sqref="AP47">
    <cfRule type="cellIs" dxfId="722" priority="494" operator="greaterThan">
      <formula>20</formula>
    </cfRule>
  </conditionalFormatting>
  <conditionalFormatting sqref="AQ47">
    <cfRule type="cellIs" dxfId="721" priority="492" operator="between">
      <formula>80</formula>
      <formula>120</formula>
    </cfRule>
  </conditionalFormatting>
  <conditionalFormatting sqref="AO68">
    <cfRule type="cellIs" dxfId="720" priority="490" operator="greaterThan">
      <formula>20</formula>
    </cfRule>
  </conditionalFormatting>
  <conditionalFormatting sqref="AQ62">
    <cfRule type="cellIs" dxfId="719" priority="487" operator="between">
      <formula>80</formula>
      <formula>120</formula>
    </cfRule>
  </conditionalFormatting>
  <conditionalFormatting sqref="AK65 AP65 AU65 AZ65">
    <cfRule type="cellIs" dxfId="718" priority="486" operator="lessThan">
      <formula>20</formula>
    </cfRule>
  </conditionalFormatting>
  <conditionalFormatting sqref="AJ65 AJ62 AJ59 AJ56 AJ53 AJ50 AJ47 AJ44 AJ41 AJ38 AJ35 AJ32">
    <cfRule type="cellIs" dxfId="717" priority="485" operator="greaterThan">
      <formula>20</formula>
    </cfRule>
  </conditionalFormatting>
  <conditionalFormatting sqref="AJ77 AJ74 AJ71">
    <cfRule type="cellIs" dxfId="716" priority="484" operator="greaterThan">
      <formula>20</formula>
    </cfRule>
  </conditionalFormatting>
  <conditionalFormatting sqref="AO77 AO74 AO71">
    <cfRule type="cellIs" dxfId="715" priority="482" operator="greaterThan">
      <formula>20</formula>
    </cfRule>
  </conditionalFormatting>
  <conditionalFormatting sqref="AT77 AT74 AT71 AT65 AT62 AT59 AT56 AT53 AT50 AT47 AT44 AT41 AT38 AT35 AT32">
    <cfRule type="cellIs" dxfId="714" priority="481" operator="greaterThan">
      <formula>20</formula>
    </cfRule>
  </conditionalFormatting>
  <conditionalFormatting sqref="AR78:AR100 AW78:AW100 AJ88:AK96 AT88:AU96 AY88:AZ96 AO88:AP96">
    <cfRule type="cellIs" dxfId="713" priority="479" operator="greaterThan">
      <formula>20</formula>
    </cfRule>
  </conditionalFormatting>
  <conditionalFormatting sqref="AL78:AM96 BA78:BA96 AV78:AV96 AQ78:AQ96">
    <cfRule type="cellIs" dxfId="712" priority="478" operator="between">
      <formula>80</formula>
      <formula>120</formula>
    </cfRule>
  </conditionalFormatting>
  <conditionalFormatting sqref="AK78 AU78 AZ78 AW102:AW103 AR102:AR103 AK100 AT97:AU99 AU102:AU103 AY97:AZ99 AZ102:AZ103 AJ79:AK87 AK88 AK90:AK91 AK93:AK94 AJ97:AK99 AK96 AT79:AU87 AU88 AU90:AU91 AU100 AY79:AZ87 AZ88 AZ90:AZ91 AZ100">
    <cfRule type="cellIs" dxfId="711" priority="477" operator="greaterThan">
      <formula>20</formula>
    </cfRule>
  </conditionalFormatting>
  <conditionalFormatting sqref="AV102:AV103 BA102:BA103 AL97:AM100 AV97:AV100 BA97:BA100">
    <cfRule type="cellIs" dxfId="710" priority="476" operator="between">
      <formula>80</formula>
      <formula>120</formula>
    </cfRule>
  </conditionalFormatting>
  <conditionalFormatting sqref="AW96">
    <cfRule type="cellIs" dxfId="709" priority="470" operator="greaterThan">
      <formula>20</formula>
    </cfRule>
  </conditionalFormatting>
  <conditionalFormatting sqref="AK108 AU108 AZ108 AW105:AW106 AR105:AR106 AK105:AK106 AR108:AR110 AW108:AW110 AU105:AU106 AZ105:AZ106 AT109:AU110 AY109:AZ110 AJ109:AK110 AJ112:AK113 AY112:AZ113 AT112:AU113 AW112:AW113 AR112:AR113">
    <cfRule type="cellIs" dxfId="708" priority="469" operator="greaterThan">
      <formula>20</formula>
    </cfRule>
  </conditionalFormatting>
  <conditionalFormatting sqref="AV105:AV106 BA105:BA106 AL105:AM106 AL109:AM110 AV109:AV110 BA112:BA113 AV112:AV113 AL112:AM113">
    <cfRule type="cellIs" dxfId="707" priority="468" operator="between">
      <formula>80</formula>
      <formula>120</formula>
    </cfRule>
  </conditionalFormatting>
  <conditionalFormatting sqref="AJ106:AK108 AR106:AR108 AW106:AW108 AT106:AU108 AY106:AZ108">
    <cfRule type="cellIs" dxfId="706" priority="465" operator="greaterThan">
      <formula>20</formula>
    </cfRule>
  </conditionalFormatting>
  <conditionalFormatting sqref="AW103:AW105 AR103:AR105 AJ103:AK105 AT103:AU105 AY103:AZ105">
    <cfRule type="cellIs" dxfId="705" priority="467" operator="greaterThan">
      <formula>20</formula>
    </cfRule>
  </conditionalFormatting>
  <conditionalFormatting sqref="AV103:AV105 BA103:BA105 AL103:AM105">
    <cfRule type="cellIs" dxfId="704" priority="466" operator="between">
      <formula>80</formula>
      <formula>120</formula>
    </cfRule>
  </conditionalFormatting>
  <conditionalFormatting sqref="AU93">
    <cfRule type="cellIs" dxfId="703" priority="461" operator="greaterThan">
      <formula>20</formula>
    </cfRule>
  </conditionalFormatting>
  <conditionalFormatting sqref="AL93:AM93">
    <cfRule type="cellIs" dxfId="702" priority="459" operator="between">
      <formula>80</formula>
      <formula>120</formula>
    </cfRule>
  </conditionalFormatting>
  <conditionalFormatting sqref="BA93">
    <cfRule type="cellIs" dxfId="701" priority="456" operator="between">
      <formula>80</formula>
      <formula>120</formula>
    </cfRule>
  </conditionalFormatting>
  <conditionalFormatting sqref="AU96">
    <cfRule type="cellIs" dxfId="700" priority="454" operator="greaterThan">
      <formula>20</formula>
    </cfRule>
  </conditionalFormatting>
  <conditionalFormatting sqref="AZ96">
    <cfRule type="cellIs" dxfId="699" priority="453" operator="greaterThan">
      <formula>20</formula>
    </cfRule>
  </conditionalFormatting>
  <conditionalFormatting sqref="AL108:AM108">
    <cfRule type="cellIs" dxfId="698" priority="452" operator="between">
      <formula>80</formula>
      <formula>120</formula>
    </cfRule>
  </conditionalFormatting>
  <conditionalFormatting sqref="AV108">
    <cfRule type="cellIs" dxfId="697" priority="451" operator="between">
      <formula>80</formula>
      <formula>120</formula>
    </cfRule>
  </conditionalFormatting>
  <conditionalFormatting sqref="BA109:BA110">
    <cfRule type="cellIs" dxfId="696" priority="449" operator="between">
      <formula>80</formula>
      <formula>120</formula>
    </cfRule>
  </conditionalFormatting>
  <conditionalFormatting sqref="BA108">
    <cfRule type="cellIs" dxfId="695" priority="447" operator="between">
      <formula>80</formula>
      <formula>120</formula>
    </cfRule>
  </conditionalFormatting>
  <conditionalFormatting sqref="AP78 AO97:AP99 AP102:AP103 AO79:AP87 AP88 AP90:AP91 AP100">
    <cfRule type="cellIs" dxfId="694" priority="445" operator="greaterThan">
      <formula>20</formula>
    </cfRule>
  </conditionalFormatting>
  <conditionalFormatting sqref="AQ102:AQ103 AQ97:AQ100">
    <cfRule type="cellIs" dxfId="693" priority="444" operator="between">
      <formula>80</formula>
      <formula>120</formula>
    </cfRule>
  </conditionalFormatting>
  <conditionalFormatting sqref="AO106:AP108">
    <cfRule type="cellIs" dxfId="692" priority="439" operator="greaterThan">
      <formula>20</formula>
    </cfRule>
  </conditionalFormatting>
  <conditionalFormatting sqref="AQ106:AQ108">
    <cfRule type="cellIs" dxfId="691" priority="438" operator="between">
      <formula>80</formula>
      <formula>120</formula>
    </cfRule>
  </conditionalFormatting>
  <conditionalFormatting sqref="AO103:AP105">
    <cfRule type="cellIs" dxfId="690" priority="441" operator="greaterThan">
      <formula>20</formula>
    </cfRule>
  </conditionalFormatting>
  <conditionalFormatting sqref="AQ103:AQ105">
    <cfRule type="cellIs" dxfId="689" priority="440" operator="between">
      <formula>80</formula>
      <formula>120</formula>
    </cfRule>
  </conditionalFormatting>
  <conditionalFormatting sqref="AO100:AP102">
    <cfRule type="cellIs" dxfId="688" priority="437" operator="greaterThan">
      <formula>20</formula>
    </cfRule>
  </conditionalFormatting>
  <conditionalFormatting sqref="AQ100:AQ102">
    <cfRule type="cellIs" dxfId="687" priority="436" operator="between">
      <formula>80</formula>
      <formula>120</formula>
    </cfRule>
  </conditionalFormatting>
  <conditionalFormatting sqref="AP93">
    <cfRule type="cellIs" dxfId="686" priority="435" operator="greaterThan">
      <formula>20</formula>
    </cfRule>
  </conditionalFormatting>
  <conditionalFormatting sqref="AQ93">
    <cfRule type="cellIs" dxfId="685" priority="434" operator="between">
      <formula>80</formula>
      <formula>120</formula>
    </cfRule>
  </conditionalFormatting>
  <conditionalFormatting sqref="AQ93">
    <cfRule type="cellIs" dxfId="684" priority="433" operator="between">
      <formula>80</formula>
      <formula>120</formula>
    </cfRule>
  </conditionalFormatting>
  <conditionalFormatting sqref="AP108:AP110">
    <cfRule type="cellIs" dxfId="683" priority="431" operator="greaterThan">
      <formula>20</formula>
    </cfRule>
  </conditionalFormatting>
  <conditionalFormatting sqref="AQ109:AQ110 AQ112">
    <cfRule type="cellIs" dxfId="682" priority="430" operator="between">
      <formula>80</formula>
      <formula>120</formula>
    </cfRule>
  </conditionalFormatting>
  <conditionalFormatting sqref="AQ108">
    <cfRule type="cellIs" dxfId="681" priority="428" operator="between">
      <formula>80</formula>
      <formula>120</formula>
    </cfRule>
  </conditionalFormatting>
  <conditionalFormatting sqref="AJ108 AJ105 AJ102 AJ99 AJ96 AJ93 AJ90 AJ87 AJ84 AJ81 AJ78">
    <cfRule type="cellIs" dxfId="680" priority="427" operator="greaterThan">
      <formula>20</formula>
    </cfRule>
  </conditionalFormatting>
  <conditionalFormatting sqref="AO108 AO105 AO102 AO99 AO96 AO93 AO90 AO87 AO84 AO81 AO78">
    <cfRule type="cellIs" dxfId="679" priority="426" operator="greaterThan">
      <formula>20</formula>
    </cfRule>
  </conditionalFormatting>
  <conditionalFormatting sqref="AT108 AT105 AT102 AT99 AT96 AT93 AT90 AT87 AT84 AT81 AT78">
    <cfRule type="cellIs" dxfId="678" priority="425" operator="greaterThan">
      <formula>20</formula>
    </cfRule>
  </conditionalFormatting>
  <conditionalFormatting sqref="AY108 AY105 AY102 AY99 AY96 AY93 AY90 AY87 AY84 AY81 AY78">
    <cfRule type="cellIs" dxfId="677" priority="424" operator="greaterThan">
      <formula>20</formula>
    </cfRule>
  </conditionalFormatting>
  <conditionalFormatting sqref="AR78 AW78 AJ78:AK78 AT78:AU78 AY78:AZ78">
    <cfRule type="cellIs" dxfId="676" priority="423" operator="greaterThan">
      <formula>20</formula>
    </cfRule>
  </conditionalFormatting>
  <conditionalFormatting sqref="AL78:AM78 BA78 AV78">
    <cfRule type="cellIs" dxfId="675" priority="422" operator="between">
      <formula>80</formula>
      <formula>120</formula>
    </cfRule>
  </conditionalFormatting>
  <conditionalFormatting sqref="AO78:AP78">
    <cfRule type="cellIs" dxfId="674" priority="421" operator="greaterThan">
      <formula>20</formula>
    </cfRule>
  </conditionalFormatting>
  <conditionalFormatting sqref="AQ78">
    <cfRule type="cellIs" dxfId="673" priority="420" operator="between">
      <formula>80</formula>
      <formula>120</formula>
    </cfRule>
  </conditionalFormatting>
  <conditionalFormatting sqref="AK100">
    <cfRule type="cellIs" dxfId="672" priority="419" operator="greaterThan">
      <formula>20</formula>
    </cfRule>
  </conditionalFormatting>
  <conditionalFormatting sqref="AL100:AM100">
    <cfRule type="cellIs" dxfId="671" priority="418" operator="between">
      <formula>80</formula>
      <formula>120</formula>
    </cfRule>
  </conditionalFormatting>
  <conditionalFormatting sqref="AK103">
    <cfRule type="cellIs" dxfId="670" priority="417" operator="greaterThan">
      <formula>20</formula>
    </cfRule>
  </conditionalFormatting>
  <conditionalFormatting sqref="AL103:AM103">
    <cfRule type="cellIs" dxfId="669" priority="416" operator="between">
      <formula>80</formula>
      <formula>120</formula>
    </cfRule>
  </conditionalFormatting>
  <conditionalFormatting sqref="AL94:AM94">
    <cfRule type="cellIs" dxfId="668" priority="412" operator="between">
      <formula>80</formula>
      <formula>120</formula>
    </cfRule>
  </conditionalFormatting>
  <conditionalFormatting sqref="AV94">
    <cfRule type="cellIs" dxfId="667" priority="411" operator="between">
      <formula>80</formula>
      <formula>120</formula>
    </cfRule>
  </conditionalFormatting>
  <conditionalFormatting sqref="AV94">
    <cfRule type="cellIs" dxfId="666" priority="410" operator="between">
      <formula>80</formula>
      <formula>120</formula>
    </cfRule>
  </conditionalFormatting>
  <conditionalFormatting sqref="BA94">
    <cfRule type="cellIs" dxfId="665" priority="409" operator="between">
      <formula>80</formula>
      <formula>120</formula>
    </cfRule>
  </conditionalFormatting>
  <conditionalFormatting sqref="BA94">
    <cfRule type="cellIs" dxfId="664" priority="408" operator="between">
      <formula>80</formula>
      <formula>120</formula>
    </cfRule>
  </conditionalFormatting>
  <conditionalFormatting sqref="AU97">
    <cfRule type="cellIs" dxfId="663" priority="407" operator="greaterThan">
      <formula>20</formula>
    </cfRule>
  </conditionalFormatting>
  <conditionalFormatting sqref="AZ97">
    <cfRule type="cellIs" dxfId="662" priority="406" operator="greaterThan">
      <formula>20</formula>
    </cfRule>
  </conditionalFormatting>
  <conditionalFormatting sqref="AL109:AM109">
    <cfRule type="cellIs" dxfId="661" priority="405" operator="between">
      <formula>80</formula>
      <formula>120</formula>
    </cfRule>
  </conditionalFormatting>
  <conditionalFormatting sqref="AK112">
    <cfRule type="cellIs" dxfId="660" priority="404" operator="greaterThan">
      <formula>20</formula>
    </cfRule>
  </conditionalFormatting>
  <conditionalFormatting sqref="AU112">
    <cfRule type="cellIs" dxfId="659" priority="403" operator="greaterThan">
      <formula>20</formula>
    </cfRule>
  </conditionalFormatting>
  <conditionalFormatting sqref="AV109">
    <cfRule type="cellIs" dxfId="658" priority="402" operator="between">
      <formula>80</formula>
      <formula>120</formula>
    </cfRule>
  </conditionalFormatting>
  <conditionalFormatting sqref="AV109">
    <cfRule type="cellIs" dxfId="657" priority="401" operator="between">
      <formula>80</formula>
      <formula>120</formula>
    </cfRule>
  </conditionalFormatting>
  <conditionalFormatting sqref="AZ112">
    <cfRule type="cellIs" dxfId="656" priority="400" operator="greaterThan">
      <formula>20</formula>
    </cfRule>
  </conditionalFormatting>
  <conditionalFormatting sqref="BA109">
    <cfRule type="cellIs" dxfId="655" priority="399" operator="between">
      <formula>80</formula>
      <formula>120</formula>
    </cfRule>
  </conditionalFormatting>
  <conditionalFormatting sqref="AP94">
    <cfRule type="cellIs" dxfId="654" priority="397" operator="greaterThan">
      <formula>20</formula>
    </cfRule>
  </conditionalFormatting>
  <conditionalFormatting sqref="AQ94">
    <cfRule type="cellIs" dxfId="653" priority="395" operator="between">
      <formula>80</formula>
      <formula>120</formula>
    </cfRule>
  </conditionalFormatting>
  <conditionalFormatting sqref="AP97">
    <cfRule type="cellIs" dxfId="652" priority="394" operator="greaterThan">
      <formula>20</formula>
    </cfRule>
  </conditionalFormatting>
  <conditionalFormatting sqref="AP112">
    <cfRule type="cellIs" dxfId="651" priority="393" operator="greaterThan">
      <formula>20</formula>
    </cfRule>
  </conditionalFormatting>
  <conditionalFormatting sqref="AQ109">
    <cfRule type="cellIs" dxfId="650" priority="392" operator="between">
      <formula>80</formula>
      <formula>120</formula>
    </cfRule>
  </conditionalFormatting>
  <conditionalFormatting sqref="AQ109">
    <cfRule type="cellIs" dxfId="649" priority="391" operator="between">
      <formula>80</formula>
      <formula>120</formula>
    </cfRule>
  </conditionalFormatting>
  <conditionalFormatting sqref="AK112 AP112 AU112 AZ112">
    <cfRule type="cellIs" dxfId="648" priority="390" operator="lessThan">
      <formula>20</formula>
    </cfRule>
  </conditionalFormatting>
  <conditionalFormatting sqref="AJ112 AJ109 AJ106 AJ103 AJ100 AJ97 AJ94 AJ91 AJ88 AJ85 AJ82 AJ79">
    <cfRule type="cellIs" dxfId="647" priority="389" operator="greaterThan">
      <formula>20</formula>
    </cfRule>
  </conditionalFormatting>
  <conditionalFormatting sqref="AT112 AT109 AT106 AT103 AT100 AT97 AT94 AT91 AT88 AT85 AT82 AT79">
    <cfRule type="cellIs" dxfId="646" priority="387" operator="greaterThan">
      <formula>20</formula>
    </cfRule>
  </conditionalFormatting>
  <conditionalFormatting sqref="AY112 AY109 AY106 AY103 AY100 AY97 AY94 AY91 AY88 AY85 AY82 AY79">
    <cfRule type="cellIs" dxfId="645" priority="386" operator="greaterThan">
      <formula>20</formula>
    </cfRule>
  </conditionalFormatting>
  <conditionalFormatting sqref="AW69 AR69 AU69 AZ69">
    <cfRule type="cellIs" dxfId="644" priority="385" operator="greaterThan">
      <formula>20</formula>
    </cfRule>
  </conditionalFormatting>
  <conditionalFormatting sqref="AV69 BA69">
    <cfRule type="cellIs" dxfId="643" priority="384" operator="between">
      <formula>80</formula>
      <formula>120</formula>
    </cfRule>
  </conditionalFormatting>
  <conditionalFormatting sqref="AW69 AR69 AJ69:AK69 AT69:AU69 AY69:AZ69">
    <cfRule type="cellIs" dxfId="642" priority="383" operator="greaterThan">
      <formula>20</formula>
    </cfRule>
  </conditionalFormatting>
  <conditionalFormatting sqref="AQ69">
    <cfRule type="cellIs" dxfId="641" priority="380" operator="between">
      <formula>80</formula>
      <formula>120</formula>
    </cfRule>
  </conditionalFormatting>
  <conditionalFormatting sqref="AO69:AP69">
    <cfRule type="cellIs" dxfId="640" priority="379" operator="greaterThan">
      <formula>20</formula>
    </cfRule>
  </conditionalFormatting>
  <conditionalFormatting sqref="AQ69">
    <cfRule type="cellIs" dxfId="639" priority="378" operator="between">
      <formula>80</formula>
      <formula>120</formula>
    </cfRule>
  </conditionalFormatting>
  <conditionalFormatting sqref="AO69">
    <cfRule type="cellIs" dxfId="638" priority="374" operator="greaterThan">
      <formula>20</formula>
    </cfRule>
  </conditionalFormatting>
  <conditionalFormatting sqref="AT69">
    <cfRule type="cellIs" dxfId="637" priority="373" operator="greaterThan">
      <formula>20</formula>
    </cfRule>
  </conditionalFormatting>
  <conditionalFormatting sqref="AY69">
    <cfRule type="cellIs" dxfId="636" priority="372" operator="greaterThan">
      <formula>20</formula>
    </cfRule>
  </conditionalFormatting>
  <conditionalFormatting sqref="AW72 AR72 AU72 AZ72">
    <cfRule type="cellIs" dxfId="635" priority="371" operator="greaterThan">
      <formula>20</formula>
    </cfRule>
  </conditionalFormatting>
  <conditionalFormatting sqref="AV72 BA72">
    <cfRule type="cellIs" dxfId="634" priority="370" operator="between">
      <formula>80</formula>
      <formula>120</formula>
    </cfRule>
  </conditionalFormatting>
  <conditionalFormatting sqref="AO72:AP72">
    <cfRule type="cellIs" dxfId="633" priority="365" operator="greaterThan">
      <formula>20</formula>
    </cfRule>
  </conditionalFormatting>
  <conditionalFormatting sqref="AQ72">
    <cfRule type="cellIs" dxfId="632" priority="364" operator="between">
      <formula>80</formula>
      <formula>120</formula>
    </cfRule>
  </conditionalFormatting>
  <conditionalFormatting sqref="AO72">
    <cfRule type="cellIs" dxfId="631" priority="360" operator="greaterThan">
      <formula>20</formula>
    </cfRule>
  </conditionalFormatting>
  <conditionalFormatting sqref="AT72">
    <cfRule type="cellIs" dxfId="630" priority="359" operator="greaterThan">
      <formula>20</formula>
    </cfRule>
  </conditionalFormatting>
  <conditionalFormatting sqref="AY72">
    <cfRule type="cellIs" dxfId="629" priority="358" operator="greaterThan">
      <formula>20</formula>
    </cfRule>
  </conditionalFormatting>
  <conditionalFormatting sqref="AO75:AP75">
    <cfRule type="cellIs" dxfId="628" priority="351" operator="greaterThan">
      <formula>20</formula>
    </cfRule>
  </conditionalFormatting>
  <conditionalFormatting sqref="AQ75">
    <cfRule type="cellIs" dxfId="627" priority="350" operator="between">
      <formula>80</formula>
      <formula>120</formula>
    </cfRule>
  </conditionalFormatting>
  <conditionalFormatting sqref="AO75">
    <cfRule type="cellIs" dxfId="626" priority="346" operator="greaterThan">
      <formula>20</formula>
    </cfRule>
  </conditionalFormatting>
  <conditionalFormatting sqref="AT75">
    <cfRule type="cellIs" dxfId="625" priority="345" operator="greaterThan">
      <formula>20</formula>
    </cfRule>
  </conditionalFormatting>
  <conditionalFormatting sqref="AY75">
    <cfRule type="cellIs" dxfId="624" priority="344" operator="greaterThan">
      <formula>20</formula>
    </cfRule>
  </conditionalFormatting>
  <conditionalFormatting sqref="AI75">
    <cfRule type="cellIs" dxfId="623" priority="343" operator="lessThan">
      <formula>20</formula>
    </cfRule>
  </conditionalFormatting>
  <conditionalFormatting sqref="AN75">
    <cfRule type="cellIs" dxfId="622" priority="342" operator="lessThan">
      <formula>20</formula>
    </cfRule>
  </conditionalFormatting>
  <conditionalFormatting sqref="AS75">
    <cfRule type="cellIs" dxfId="621" priority="341" operator="lessThan">
      <formula>20</formula>
    </cfRule>
  </conditionalFormatting>
  <conditionalFormatting sqref="AX75">
    <cfRule type="cellIs" dxfId="620" priority="340" operator="lessThan">
      <formula>20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4"/>
  <sheetViews>
    <sheetView workbookViewId="0">
      <selection activeCell="A17" sqref="A17:BL387"/>
    </sheetView>
  </sheetViews>
  <sheetFormatPr defaultRowHeight="14.5" x14ac:dyDescent="0.35"/>
  <cols>
    <col min="3" max="3" width="26.453125" customWidth="1"/>
    <col min="5" max="5" width="11.81640625" bestFit="1" customWidth="1"/>
    <col min="7" max="7" width="12" customWidth="1"/>
    <col min="9" max="9" width="11.54296875" customWidth="1"/>
  </cols>
  <sheetData>
    <row r="1" spans="1:58" x14ac:dyDescent="0.35">
      <c r="A1" t="s">
        <v>32</v>
      </c>
      <c r="D1" t="s">
        <v>33</v>
      </c>
      <c r="E1" s="3" t="s">
        <v>8</v>
      </c>
      <c r="F1" t="s">
        <v>34</v>
      </c>
      <c r="G1" s="3" t="s">
        <v>9</v>
      </c>
      <c r="H1" t="s">
        <v>35</v>
      </c>
      <c r="I1" s="3" t="s">
        <v>11</v>
      </c>
    </row>
    <row r="2" spans="1:58" x14ac:dyDescent="0.35">
      <c r="D2">
        <v>0</v>
      </c>
      <c r="E2">
        <f>I18</f>
        <v>41</v>
      </c>
      <c r="F2">
        <v>0</v>
      </c>
      <c r="G2" s="3">
        <f>J18</f>
        <v>183</v>
      </c>
      <c r="H2">
        <v>0</v>
      </c>
      <c r="I2" s="3">
        <f>L18</f>
        <v>149</v>
      </c>
    </row>
    <row r="3" spans="1:58" x14ac:dyDescent="0.35">
      <c r="D3">
        <v>0</v>
      </c>
      <c r="E3">
        <f>I19</f>
        <v>19</v>
      </c>
      <c r="F3">
        <v>0</v>
      </c>
      <c r="G3" s="3">
        <f>J19</f>
        <v>191</v>
      </c>
      <c r="H3">
        <v>0</v>
      </c>
      <c r="I3" s="3">
        <f>L19</f>
        <v>140</v>
      </c>
    </row>
    <row r="4" spans="1:58" x14ac:dyDescent="0.35">
      <c r="D4">
        <f>3*G21/1000</f>
        <v>6.0000000000000006E-4</v>
      </c>
      <c r="E4">
        <f>I21</f>
        <v>461</v>
      </c>
      <c r="F4">
        <f>6*H21/1000</f>
        <v>1.2000000000000001E-3</v>
      </c>
      <c r="G4" s="3">
        <f t="shared" ref="G4" si="0">J21</f>
        <v>1801</v>
      </c>
      <c r="H4">
        <f>0.3*H21/1000</f>
        <v>5.9999999999999995E-5</v>
      </c>
      <c r="I4" s="3">
        <f t="shared" ref="I4" si="1">L21</f>
        <v>906</v>
      </c>
    </row>
    <row r="5" spans="1:58" x14ac:dyDescent="0.35">
      <c r="D5">
        <f t="shared" ref="D5" si="2">3*G23/1000</f>
        <v>1.7999999999999997E-3</v>
      </c>
      <c r="E5">
        <f>I23</f>
        <v>1509</v>
      </c>
      <c r="F5">
        <f t="shared" ref="F5" si="3">6*H23/1000</f>
        <v>3.5999999999999995E-3</v>
      </c>
      <c r="G5" s="3">
        <f>J23</f>
        <v>5779</v>
      </c>
      <c r="H5">
        <f t="shared" ref="H5" si="4">0.3*H23/1000</f>
        <v>1.7999999999999998E-4</v>
      </c>
      <c r="I5" s="3">
        <f>L23</f>
        <v>3434</v>
      </c>
    </row>
    <row r="6" spans="1:58" x14ac:dyDescent="0.35">
      <c r="D6">
        <f>3*G25/1000</f>
        <v>3.0000000000000001E-3</v>
      </c>
      <c r="E6">
        <f>I25</f>
        <v>2495</v>
      </c>
      <c r="F6">
        <f>6*H25/1000</f>
        <v>6.0000000000000001E-3</v>
      </c>
      <c r="G6" s="3">
        <f>J25</f>
        <v>9682</v>
      </c>
      <c r="H6">
        <f>0.3*H25/1000</f>
        <v>2.9999999999999997E-4</v>
      </c>
      <c r="I6" s="3">
        <f>L25</f>
        <v>5596</v>
      </c>
    </row>
    <row r="7" spans="1:58" x14ac:dyDescent="0.35">
      <c r="D7">
        <f>3*G26/1000</f>
        <v>4.1999999999999989E-3</v>
      </c>
      <c r="E7">
        <f>I26</f>
        <v>3488</v>
      </c>
      <c r="F7">
        <f>6*H26/1000</f>
        <v>8.3999999999999977E-3</v>
      </c>
      <c r="G7" s="3">
        <f>J26</f>
        <v>12956</v>
      </c>
      <c r="H7">
        <f>0.3*H26/1000</f>
        <v>4.1999999999999996E-4</v>
      </c>
      <c r="I7" s="3">
        <f>L26</f>
        <v>6993</v>
      </c>
    </row>
    <row r="8" spans="1:58" x14ac:dyDescent="0.35">
      <c r="D8">
        <f>3*G27/1000</f>
        <v>5.4000000000000003E-3</v>
      </c>
      <c r="E8">
        <f>I27</f>
        <v>4473</v>
      </c>
      <c r="F8">
        <f>6*H27/1000</f>
        <v>1.0800000000000001E-2</v>
      </c>
      <c r="G8" s="3">
        <f>J27</f>
        <v>16992</v>
      </c>
      <c r="H8">
        <f>0.3*H27/1000</f>
        <v>5.4000000000000001E-4</v>
      </c>
      <c r="I8" s="3">
        <f>L27</f>
        <v>7943</v>
      </c>
    </row>
    <row r="9" spans="1:58" x14ac:dyDescent="0.35">
      <c r="C9" t="s">
        <v>36</v>
      </c>
      <c r="E9" s="6">
        <f>SLOPE(D2:D8,E2:E8)</f>
        <v>1.2098277222424257E-6</v>
      </c>
      <c r="F9" s="6"/>
      <c r="G9" s="6">
        <f>SLOPE(F2:F8,G2:G8)</f>
        <v>6.4296730531822362E-7</v>
      </c>
      <c r="H9" s="6"/>
      <c r="I9" s="6">
        <f>SLOPE(H2:H8,I2:I8)</f>
        <v>6.3883636706890706E-8</v>
      </c>
    </row>
    <row r="10" spans="1:58" x14ac:dyDescent="0.35">
      <c r="C10" t="s">
        <v>37</v>
      </c>
      <c r="E10" s="6">
        <f>INTERCEPT(D2:D8,E2:E8)</f>
        <v>-1.5129848559846965E-5</v>
      </c>
      <c r="F10" s="6"/>
      <c r="G10" s="6">
        <f>INTERCEPT(F2:F8,G2:G8)</f>
        <v>-8.4993750894621009E-5</v>
      </c>
      <c r="H10" s="6"/>
      <c r="I10" s="6">
        <f>INTERCEPT(H2:H8,I2:I8)</f>
        <v>-1.5339454740296725E-5</v>
      </c>
    </row>
    <row r="11" spans="1:58" x14ac:dyDescent="0.35">
      <c r="C11" t="s">
        <v>38</v>
      </c>
      <c r="E11" s="7">
        <f>RSQ(D2:D8,E2:E8)</f>
        <v>0.99982750019104993</v>
      </c>
      <c r="F11" s="7"/>
      <c r="G11" s="7">
        <f>RSQ(F2:F8,G2:G8)</f>
        <v>0.99940573399727695</v>
      </c>
      <c r="H11" s="7"/>
      <c r="I11" s="7">
        <f>RSQ(H2:H8,I2:I8)</f>
        <v>0.9810698481530512</v>
      </c>
    </row>
    <row r="12" spans="1:58" s="3" customFormat="1" ht="174" x14ac:dyDescent="0.3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15</v>
      </c>
      <c r="Q12" t="s">
        <v>16</v>
      </c>
      <c r="R12" t="s">
        <v>17</v>
      </c>
      <c r="S12" t="s">
        <v>18</v>
      </c>
      <c r="T12" t="s">
        <v>19</v>
      </c>
      <c r="U12" t="s">
        <v>20</v>
      </c>
      <c r="V12" t="s">
        <v>21</v>
      </c>
      <c r="W12" t="s">
        <v>22</v>
      </c>
      <c r="X12" t="s">
        <v>23</v>
      </c>
      <c r="Y12" t="s">
        <v>24</v>
      </c>
      <c r="Z12" t="s">
        <v>25</v>
      </c>
      <c r="AA12" s="3" t="s">
        <v>39</v>
      </c>
      <c r="AB12" s="3" t="s">
        <v>40</v>
      </c>
      <c r="AC12" s="3" t="s">
        <v>41</v>
      </c>
      <c r="AD12" s="3" t="s">
        <v>42</v>
      </c>
      <c r="AE12" s="3" t="s">
        <v>43</v>
      </c>
      <c r="AF12" s="3" t="s">
        <v>44</v>
      </c>
      <c r="AG12" s="3" t="s">
        <v>45</v>
      </c>
      <c r="AI12" s="3" t="s">
        <v>46</v>
      </c>
      <c r="AJ12" s="3" t="s">
        <v>47</v>
      </c>
      <c r="AK12" s="3" t="s">
        <v>48</v>
      </c>
      <c r="AL12" s="3" t="s">
        <v>49</v>
      </c>
      <c r="AN12" s="3" t="s">
        <v>50</v>
      </c>
      <c r="AO12" s="3" t="s">
        <v>51</v>
      </c>
      <c r="AP12" s="3" t="s">
        <v>52</v>
      </c>
      <c r="AQ12" s="3" t="s">
        <v>53</v>
      </c>
      <c r="AS12" s="3" t="s">
        <v>54</v>
      </c>
      <c r="AT12" s="3" t="s">
        <v>55</v>
      </c>
      <c r="AU12" s="3" t="s">
        <v>56</v>
      </c>
      <c r="AV12" s="3" t="s">
        <v>57</v>
      </c>
      <c r="AX12" s="3" t="s">
        <v>58</v>
      </c>
      <c r="AY12" s="3" t="s">
        <v>59</v>
      </c>
      <c r="AZ12" s="3" t="s">
        <v>60</v>
      </c>
      <c r="BA12" s="3" t="s">
        <v>61</v>
      </c>
      <c r="BC12" s="3" t="s">
        <v>62</v>
      </c>
      <c r="BD12" s="3" t="s">
        <v>63</v>
      </c>
      <c r="BE12" s="3" t="s">
        <v>64</v>
      </c>
      <c r="BF12" s="3" t="s">
        <v>65</v>
      </c>
    </row>
    <row r="13" spans="1:58" x14ac:dyDescent="0.35">
      <c r="Y13" s="1"/>
      <c r="Z13" s="2"/>
      <c r="AD13" s="4"/>
      <c r="AE13" s="4"/>
      <c r="AF13" s="4"/>
      <c r="AG13" s="4"/>
    </row>
    <row r="14" spans="1:58" x14ac:dyDescent="0.35">
      <c r="Y14" s="1"/>
      <c r="Z14" s="2"/>
      <c r="AD14" s="4"/>
      <c r="AE14" s="4"/>
      <c r="AF14" s="4"/>
      <c r="AG14" s="4"/>
    </row>
    <row r="15" spans="1:58" x14ac:dyDescent="0.35">
      <c r="Y15" s="1"/>
      <c r="Z15" s="2"/>
      <c r="AD15" s="4"/>
      <c r="AE15" s="4"/>
      <c r="AF15" s="4"/>
      <c r="AG15" s="4"/>
    </row>
    <row r="16" spans="1:58" x14ac:dyDescent="0.35">
      <c r="Y16" s="1"/>
      <c r="Z16" s="2"/>
      <c r="AD16" s="4"/>
      <c r="AE16" s="4"/>
      <c r="AF16" s="4"/>
      <c r="AG16" s="4"/>
    </row>
    <row r="17" spans="1:58" x14ac:dyDescent="0.35">
      <c r="A17">
        <v>103</v>
      </c>
      <c r="B17">
        <v>3</v>
      </c>
      <c r="C17" t="s">
        <v>30</v>
      </c>
      <c r="D17" t="s">
        <v>27</v>
      </c>
      <c r="E17" t="s">
        <v>28</v>
      </c>
      <c r="G17">
        <v>0.5</v>
      </c>
      <c r="H17">
        <v>0.5</v>
      </c>
      <c r="I17">
        <v>53</v>
      </c>
      <c r="J17">
        <v>173</v>
      </c>
      <c r="L17">
        <v>132</v>
      </c>
      <c r="M17">
        <v>6.5000000000000002E-2</v>
      </c>
      <c r="N17">
        <v>0.192</v>
      </c>
      <c r="O17">
        <v>0.128</v>
      </c>
      <c r="Q17">
        <v>1.4E-2</v>
      </c>
      <c r="R17">
        <v>1</v>
      </c>
      <c r="S17">
        <v>0</v>
      </c>
      <c r="T17">
        <v>0</v>
      </c>
      <c r="V17">
        <v>0</v>
      </c>
      <c r="Y17" s="1">
        <v>44078</v>
      </c>
      <c r="Z17" s="2">
        <v>0.61454861111111114</v>
      </c>
      <c r="AB17">
        <v>1</v>
      </c>
      <c r="AD17" s="4">
        <f t="shared" ref="AD17:AD76" si="5">((I17*$E$9)+$E$10)*1000/G17</f>
        <v>9.7982041438003181E-2</v>
      </c>
      <c r="AE17" s="4">
        <f t="shared" ref="AE17:AE77" si="6">((J17*$G$9)+$G$10)*1000/H17</f>
        <v>5.2479185850863343E-2</v>
      </c>
      <c r="AF17" s="4">
        <f t="shared" ref="AF17:AF77" si="7">AE17-AD17</f>
        <v>-4.5502855587139839E-2</v>
      </c>
      <c r="AG17" s="4">
        <f t="shared" ref="AG17:AG77" si="8">((L17*$I$9)+$I$10)*1000/H17</f>
        <v>-1.3813629389974304E-2</v>
      </c>
    </row>
    <row r="18" spans="1:58" x14ac:dyDescent="0.35">
      <c r="A18">
        <v>104</v>
      </c>
      <c r="B18">
        <v>3</v>
      </c>
      <c r="C18" t="s">
        <v>30</v>
      </c>
      <c r="D18" t="s">
        <v>27</v>
      </c>
      <c r="E18" t="s">
        <v>28</v>
      </c>
      <c r="G18">
        <v>0.5</v>
      </c>
      <c r="H18">
        <v>0.5</v>
      </c>
      <c r="I18">
        <v>41</v>
      </c>
      <c r="J18">
        <v>183</v>
      </c>
      <c r="L18">
        <v>149</v>
      </c>
      <c r="M18">
        <v>0.05</v>
      </c>
      <c r="N18">
        <v>0.20300000000000001</v>
      </c>
      <c r="O18">
        <v>0.153</v>
      </c>
      <c r="Q18">
        <v>1.4999999999999999E-2</v>
      </c>
      <c r="R18">
        <v>1</v>
      </c>
      <c r="S18">
        <v>0</v>
      </c>
      <c r="T18">
        <v>0</v>
      </c>
      <c r="V18">
        <v>0</v>
      </c>
      <c r="Y18" s="1">
        <v>44078</v>
      </c>
      <c r="Z18" s="2">
        <v>0.61973379629629632</v>
      </c>
      <c r="AB18">
        <v>1</v>
      </c>
      <c r="AD18" s="4">
        <f t="shared" si="5"/>
        <v>6.8946176104184978E-2</v>
      </c>
      <c r="AE18" s="4">
        <f t="shared" si="6"/>
        <v>6.533853195722783E-2</v>
      </c>
      <c r="AF18" s="4">
        <f t="shared" si="7"/>
        <v>-3.607644146957148E-3</v>
      </c>
      <c r="AG18" s="4">
        <f t="shared" si="8"/>
        <v>-1.1641585741940021E-2</v>
      </c>
    </row>
    <row r="19" spans="1:58" x14ac:dyDescent="0.35">
      <c r="A19">
        <v>105</v>
      </c>
      <c r="B19">
        <v>3</v>
      </c>
      <c r="C19" t="s">
        <v>30</v>
      </c>
      <c r="D19" t="s">
        <v>27</v>
      </c>
      <c r="E19" t="s">
        <v>28</v>
      </c>
      <c r="G19">
        <v>0.5</v>
      </c>
      <c r="H19">
        <v>0.5</v>
      </c>
      <c r="I19">
        <v>19</v>
      </c>
      <c r="J19">
        <v>191</v>
      </c>
      <c r="L19">
        <v>140</v>
      </c>
      <c r="M19">
        <v>2.3E-2</v>
      </c>
      <c r="N19">
        <v>0.21299999999999999</v>
      </c>
      <c r="O19">
        <v>0.189</v>
      </c>
      <c r="Q19">
        <v>1.4E-2</v>
      </c>
      <c r="R19">
        <v>1</v>
      </c>
      <c r="S19">
        <v>0</v>
      </c>
      <c r="T19">
        <v>0</v>
      </c>
      <c r="V19">
        <v>0</v>
      </c>
      <c r="Y19" s="1">
        <v>44078</v>
      </c>
      <c r="Z19" s="2">
        <v>0.62528935185185186</v>
      </c>
      <c r="AB19">
        <v>1</v>
      </c>
      <c r="AD19" s="4">
        <f t="shared" si="5"/>
        <v>1.571375632551825E-2</v>
      </c>
      <c r="AE19" s="4">
        <f t="shared" si="6"/>
        <v>7.5626008842319431E-2</v>
      </c>
      <c r="AF19" s="4">
        <f t="shared" si="7"/>
        <v>5.9912252516801184E-2</v>
      </c>
      <c r="AG19" s="4">
        <f t="shared" si="8"/>
        <v>-1.2791491202664054E-2</v>
      </c>
    </row>
    <row r="20" spans="1:58" x14ac:dyDescent="0.35">
      <c r="A20">
        <v>106</v>
      </c>
      <c r="B20">
        <v>4</v>
      </c>
      <c r="C20" t="s">
        <v>66</v>
      </c>
      <c r="D20" t="s">
        <v>27</v>
      </c>
      <c r="E20" t="s">
        <v>28</v>
      </c>
      <c r="G20">
        <v>0.2</v>
      </c>
      <c r="H20">
        <v>0.2</v>
      </c>
      <c r="I20">
        <v>190</v>
      </c>
      <c r="J20">
        <v>1774</v>
      </c>
      <c r="L20">
        <v>892</v>
      </c>
      <c r="M20">
        <v>0.57999999999999996</v>
      </c>
      <c r="N20">
        <v>4.9219999999999997</v>
      </c>
      <c r="O20">
        <v>4.3419999999999996</v>
      </c>
      <c r="Q20">
        <v>0.22900000000000001</v>
      </c>
      <c r="R20">
        <v>1</v>
      </c>
      <c r="S20">
        <v>0</v>
      </c>
      <c r="T20">
        <v>0</v>
      </c>
      <c r="V20">
        <v>0</v>
      </c>
      <c r="Y20" s="1">
        <v>44078</v>
      </c>
      <c r="Z20" s="2">
        <v>0.63520833333333326</v>
      </c>
      <c r="AB20">
        <v>1</v>
      </c>
      <c r="AD20" s="4">
        <f t="shared" si="5"/>
        <v>1.0736870933310696</v>
      </c>
      <c r="AE20" s="4">
        <f t="shared" si="6"/>
        <v>5.2781512436995381</v>
      </c>
      <c r="AF20" s="4">
        <f t="shared" si="7"/>
        <v>4.2044641503684685</v>
      </c>
      <c r="AG20" s="4">
        <f t="shared" si="8"/>
        <v>0.20822374601124891</v>
      </c>
      <c r="AI20">
        <f>ABS(100*(AD20-3)/3)</f>
        <v>64.210430222297688</v>
      </c>
      <c r="AN20">
        <f t="shared" ref="AN20:AN27" si="9">ABS(100*(AE20-6)/6)</f>
        <v>12.030812605007696</v>
      </c>
      <c r="AS20">
        <f t="shared" ref="AS20:AS27" si="10">ABS(100*(AF20-3)/3)</f>
        <v>40.148805012282288</v>
      </c>
      <c r="AX20">
        <f t="shared" ref="AX20:AX27" si="11">ABS(100*(AG20-0.3)/0.3)</f>
        <v>30.592084662917028</v>
      </c>
    </row>
    <row r="21" spans="1:58" x14ac:dyDescent="0.35">
      <c r="A21">
        <v>107</v>
      </c>
      <c r="B21">
        <v>4</v>
      </c>
      <c r="C21" t="s">
        <v>66</v>
      </c>
      <c r="D21" t="s">
        <v>27</v>
      </c>
      <c r="E21" t="s">
        <v>28</v>
      </c>
      <c r="G21">
        <v>0.2</v>
      </c>
      <c r="H21">
        <v>0.2</v>
      </c>
      <c r="I21">
        <v>461</v>
      </c>
      <c r="J21">
        <v>1801</v>
      </c>
      <c r="L21">
        <v>906</v>
      </c>
      <c r="M21">
        <v>1.407</v>
      </c>
      <c r="N21">
        <v>4.9969999999999999</v>
      </c>
      <c r="O21">
        <v>3.59</v>
      </c>
      <c r="Q21">
        <v>0.23300000000000001</v>
      </c>
      <c r="R21">
        <v>1</v>
      </c>
      <c r="S21">
        <v>0</v>
      </c>
      <c r="T21">
        <v>0</v>
      </c>
      <c r="V21">
        <v>0</v>
      </c>
      <c r="Y21" s="1">
        <v>44078</v>
      </c>
      <c r="Z21" s="2">
        <v>0.64099537037037035</v>
      </c>
      <c r="AB21">
        <v>1</v>
      </c>
      <c r="AD21" s="4">
        <f t="shared" si="5"/>
        <v>2.7130036569695561</v>
      </c>
      <c r="AE21" s="4">
        <f t="shared" si="6"/>
        <v>5.3649518299174987</v>
      </c>
      <c r="AF21" s="4">
        <f t="shared" si="7"/>
        <v>2.6519481729479426</v>
      </c>
      <c r="AG21" s="4">
        <f t="shared" si="8"/>
        <v>0.21269560058073128</v>
      </c>
      <c r="AI21">
        <f t="shared" ref="AI21:AI27" si="12">ABS(100*(AD21-3)/3)</f>
        <v>9.5665447676814619</v>
      </c>
      <c r="AN21">
        <f t="shared" si="9"/>
        <v>10.584136168041688</v>
      </c>
      <c r="AS21">
        <f t="shared" si="10"/>
        <v>11.601727568401913</v>
      </c>
      <c r="AX21">
        <f t="shared" si="11"/>
        <v>29.101466473089573</v>
      </c>
    </row>
    <row r="22" spans="1:58" x14ac:dyDescent="0.35">
      <c r="A22">
        <v>108</v>
      </c>
      <c r="B22">
        <v>5</v>
      </c>
      <c r="C22" t="s">
        <v>66</v>
      </c>
      <c r="D22" t="s">
        <v>27</v>
      </c>
      <c r="E22" t="s">
        <v>28</v>
      </c>
      <c r="G22">
        <v>0.6</v>
      </c>
      <c r="H22">
        <v>0.6</v>
      </c>
      <c r="I22">
        <v>1486</v>
      </c>
      <c r="J22">
        <v>5734</v>
      </c>
      <c r="L22">
        <v>3453</v>
      </c>
      <c r="M22">
        <v>1.44</v>
      </c>
      <c r="N22">
        <v>5.2640000000000002</v>
      </c>
      <c r="O22">
        <v>3.8239999999999998</v>
      </c>
      <c r="Q22">
        <v>0.32600000000000001</v>
      </c>
      <c r="R22">
        <v>1</v>
      </c>
      <c r="S22">
        <v>0</v>
      </c>
      <c r="T22">
        <v>0</v>
      </c>
      <c r="V22">
        <v>0</v>
      </c>
      <c r="Y22" s="1">
        <v>44078</v>
      </c>
      <c r="Z22" s="2">
        <v>0.65210648148148154</v>
      </c>
      <c r="AB22">
        <v>1</v>
      </c>
      <c r="AD22" s="4">
        <f t="shared" si="5"/>
        <v>2.9711235778206628</v>
      </c>
      <c r="AE22" s="4">
        <f t="shared" si="6"/>
        <v>6.0029679630001223</v>
      </c>
      <c r="AF22" s="4">
        <f t="shared" si="7"/>
        <v>3.0318443851794594</v>
      </c>
      <c r="AG22" s="4">
        <f t="shared" si="8"/>
        <v>0.34208457134766151</v>
      </c>
      <c r="AI22">
        <f t="shared" si="12"/>
        <v>0.96254740597790567</v>
      </c>
      <c r="AN22">
        <f t="shared" si="9"/>
        <v>4.9466050002037555E-2</v>
      </c>
      <c r="AS22">
        <f t="shared" si="10"/>
        <v>1.0614795059819808</v>
      </c>
      <c r="AX22">
        <f t="shared" si="11"/>
        <v>14.02819044922051</v>
      </c>
    </row>
    <row r="23" spans="1:58" x14ac:dyDescent="0.35">
      <c r="A23">
        <v>109</v>
      </c>
      <c r="B23">
        <v>5</v>
      </c>
      <c r="C23" t="s">
        <v>66</v>
      </c>
      <c r="D23" t="s">
        <v>27</v>
      </c>
      <c r="E23" t="s">
        <v>28</v>
      </c>
      <c r="G23">
        <v>0.6</v>
      </c>
      <c r="H23">
        <v>0.6</v>
      </c>
      <c r="I23">
        <v>1509</v>
      </c>
      <c r="J23">
        <v>5779</v>
      </c>
      <c r="L23">
        <v>3434</v>
      </c>
      <c r="M23">
        <v>1.4610000000000001</v>
      </c>
      <c r="N23">
        <v>5.3049999999999997</v>
      </c>
      <c r="O23">
        <v>3.8439999999999999</v>
      </c>
      <c r="Q23">
        <v>0.32500000000000001</v>
      </c>
      <c r="R23">
        <v>1</v>
      </c>
      <c r="S23">
        <v>0</v>
      </c>
      <c r="T23">
        <v>0</v>
      </c>
      <c r="V23">
        <v>0</v>
      </c>
      <c r="Y23" s="1">
        <v>44078</v>
      </c>
      <c r="Z23" s="2">
        <v>0.6584606481481482</v>
      </c>
      <c r="AB23">
        <v>1</v>
      </c>
      <c r="AD23" s="4">
        <f t="shared" si="5"/>
        <v>3.0175003071732891</v>
      </c>
      <c r="AE23" s="4">
        <f t="shared" si="6"/>
        <v>6.0511905108989898</v>
      </c>
      <c r="AF23" s="4">
        <f t="shared" si="7"/>
        <v>3.0336902037257008</v>
      </c>
      <c r="AG23" s="4">
        <f t="shared" si="8"/>
        <v>0.34006158951860993</v>
      </c>
      <c r="AI23">
        <f t="shared" si="12"/>
        <v>0.58334357244296997</v>
      </c>
      <c r="AN23">
        <f t="shared" si="9"/>
        <v>0.85317518164983086</v>
      </c>
      <c r="AS23">
        <f t="shared" si="10"/>
        <v>1.1230067908566916</v>
      </c>
      <c r="AX23">
        <f t="shared" si="11"/>
        <v>13.353863172869982</v>
      </c>
    </row>
    <row r="24" spans="1:58" x14ac:dyDescent="0.35">
      <c r="A24">
        <v>110</v>
      </c>
      <c r="B24">
        <v>6</v>
      </c>
      <c r="C24" t="s">
        <v>66</v>
      </c>
      <c r="D24" t="s">
        <v>27</v>
      </c>
      <c r="E24" t="s">
        <v>28</v>
      </c>
      <c r="G24">
        <v>1</v>
      </c>
      <c r="H24">
        <v>1</v>
      </c>
      <c r="I24">
        <v>2481</v>
      </c>
      <c r="J24">
        <v>9606</v>
      </c>
      <c r="L24">
        <v>5391</v>
      </c>
      <c r="M24">
        <v>1.407</v>
      </c>
      <c r="N24">
        <v>5.25</v>
      </c>
      <c r="O24">
        <v>3.8420000000000001</v>
      </c>
      <c r="Q24">
        <v>0.30399999999999999</v>
      </c>
      <c r="R24">
        <v>1</v>
      </c>
      <c r="S24">
        <v>0</v>
      </c>
      <c r="T24">
        <v>0</v>
      </c>
      <c r="V24">
        <v>0</v>
      </c>
      <c r="Y24" s="1">
        <v>44078</v>
      </c>
      <c r="Z24" s="2">
        <v>0.67035879629629624</v>
      </c>
      <c r="AB24">
        <v>1</v>
      </c>
      <c r="AD24" s="4">
        <f t="shared" si="5"/>
        <v>2.9864527303236112</v>
      </c>
      <c r="AE24" s="4">
        <f t="shared" si="6"/>
        <v>6.091350183992235</v>
      </c>
      <c r="AF24" s="4">
        <f t="shared" si="7"/>
        <v>3.1048974536686238</v>
      </c>
      <c r="AG24" s="4">
        <f t="shared" si="8"/>
        <v>0.32905723074655108</v>
      </c>
      <c r="AI24">
        <f t="shared" si="12"/>
        <v>0.45157565587962506</v>
      </c>
      <c r="AN24">
        <f t="shared" si="9"/>
        <v>1.5225030665372508</v>
      </c>
      <c r="AS24">
        <f t="shared" si="10"/>
        <v>3.4965817889541264</v>
      </c>
      <c r="AX24">
        <f t="shared" si="11"/>
        <v>9.6857435821836972</v>
      </c>
    </row>
    <row r="25" spans="1:58" x14ac:dyDescent="0.35">
      <c r="A25">
        <v>111</v>
      </c>
      <c r="B25">
        <v>6</v>
      </c>
      <c r="C25" t="s">
        <v>66</v>
      </c>
      <c r="D25" t="s">
        <v>27</v>
      </c>
      <c r="E25" t="s">
        <v>28</v>
      </c>
      <c r="G25">
        <v>1</v>
      </c>
      <c r="H25">
        <v>1</v>
      </c>
      <c r="I25">
        <v>2495</v>
      </c>
      <c r="J25">
        <v>9682</v>
      </c>
      <c r="L25">
        <v>5596</v>
      </c>
      <c r="M25">
        <v>1.415</v>
      </c>
      <c r="N25">
        <v>5.2910000000000004</v>
      </c>
      <c r="O25">
        <v>3.875</v>
      </c>
      <c r="Q25">
        <v>0.315</v>
      </c>
      <c r="R25">
        <v>1</v>
      </c>
      <c r="S25">
        <v>0</v>
      </c>
      <c r="T25">
        <v>0</v>
      </c>
      <c r="V25">
        <v>0</v>
      </c>
      <c r="Y25" s="1">
        <v>44078</v>
      </c>
      <c r="Z25" s="2">
        <v>0.67738425925925927</v>
      </c>
      <c r="AB25">
        <v>1</v>
      </c>
      <c r="AD25" s="4">
        <f t="shared" si="5"/>
        <v>3.003390318435005</v>
      </c>
      <c r="AE25" s="4">
        <f t="shared" si="6"/>
        <v>6.1402156991964203</v>
      </c>
      <c r="AF25" s="4">
        <f t="shared" si="7"/>
        <v>3.1368253807614153</v>
      </c>
      <c r="AG25" s="4">
        <f t="shared" si="8"/>
        <v>0.34215337627146364</v>
      </c>
      <c r="AI25">
        <f t="shared" si="12"/>
        <v>0.11301061450016785</v>
      </c>
      <c r="AN25">
        <f t="shared" si="9"/>
        <v>2.3369283199403381</v>
      </c>
      <c r="AS25">
        <f t="shared" si="10"/>
        <v>4.560846025380509</v>
      </c>
      <c r="AX25">
        <f t="shared" si="11"/>
        <v>14.051125423821217</v>
      </c>
    </row>
    <row r="26" spans="1:58" x14ac:dyDescent="0.35">
      <c r="A26">
        <v>112</v>
      </c>
      <c r="B26">
        <v>7</v>
      </c>
      <c r="C26" t="s">
        <v>66</v>
      </c>
      <c r="D26" t="s">
        <v>27</v>
      </c>
      <c r="E26" t="s">
        <v>28</v>
      </c>
      <c r="G26">
        <v>1.4</v>
      </c>
      <c r="H26">
        <v>1.4</v>
      </c>
      <c r="I26">
        <v>3488</v>
      </c>
      <c r="J26">
        <v>12956</v>
      </c>
      <c r="L26">
        <v>6993</v>
      </c>
      <c r="M26">
        <v>1.3979999999999999</v>
      </c>
      <c r="N26">
        <v>5.0229999999999997</v>
      </c>
      <c r="O26">
        <v>3.625</v>
      </c>
      <c r="Q26">
        <v>0.27800000000000002</v>
      </c>
      <c r="R26">
        <v>1</v>
      </c>
      <c r="S26">
        <v>0</v>
      </c>
      <c r="T26">
        <v>0</v>
      </c>
      <c r="V26">
        <v>0</v>
      </c>
      <c r="Y26" s="1">
        <v>44078</v>
      </c>
      <c r="Z26" s="2">
        <v>0.6899305555555556</v>
      </c>
      <c r="AB26">
        <v>1</v>
      </c>
      <c r="AD26" s="4">
        <f t="shared" si="5"/>
        <v>3.0033923190155245</v>
      </c>
      <c r="AE26" s="4">
        <f t="shared" si="6"/>
        <v>5.8894933262916309</v>
      </c>
      <c r="AF26" s="4">
        <f t="shared" si="7"/>
        <v>2.8861010072761064</v>
      </c>
      <c r="AG26" s="4">
        <f t="shared" si="8"/>
        <v>0.30814201196499286</v>
      </c>
      <c r="AI26">
        <f t="shared" si="12"/>
        <v>0.11307730051748344</v>
      </c>
      <c r="AN26">
        <f t="shared" si="9"/>
        <v>1.8417778951394848</v>
      </c>
      <c r="AS26">
        <f t="shared" si="10"/>
        <v>3.7966330907964529</v>
      </c>
      <c r="AX26">
        <f t="shared" si="11"/>
        <v>2.7140039883309561</v>
      </c>
    </row>
    <row r="27" spans="1:58" x14ac:dyDescent="0.35">
      <c r="A27">
        <v>113</v>
      </c>
      <c r="B27">
        <v>8</v>
      </c>
      <c r="C27" t="s">
        <v>66</v>
      </c>
      <c r="D27" t="s">
        <v>27</v>
      </c>
      <c r="E27" t="s">
        <v>28</v>
      </c>
      <c r="G27">
        <v>1.8</v>
      </c>
      <c r="H27">
        <v>1.8</v>
      </c>
      <c r="I27">
        <v>4473</v>
      </c>
      <c r="J27">
        <v>16992</v>
      </c>
      <c r="L27">
        <v>7943</v>
      </c>
      <c r="M27">
        <v>1.385</v>
      </c>
      <c r="N27">
        <v>5.0810000000000004</v>
      </c>
      <c r="O27">
        <v>3.6949999999999998</v>
      </c>
      <c r="Q27">
        <v>0.24299999999999999</v>
      </c>
      <c r="R27">
        <v>1</v>
      </c>
      <c r="S27">
        <v>0</v>
      </c>
      <c r="T27">
        <v>0</v>
      </c>
      <c r="V27">
        <v>0</v>
      </c>
      <c r="Y27" s="1">
        <v>44078</v>
      </c>
      <c r="Z27" s="2">
        <v>0.70431712962962967</v>
      </c>
      <c r="AB27">
        <v>1</v>
      </c>
      <c r="AD27" s="4">
        <f t="shared" si="5"/>
        <v>2.9980164183502911</v>
      </c>
      <c r="AE27" s="4">
        <f t="shared" si="6"/>
        <v>6.0223926117070192</v>
      </c>
      <c r="AF27" s="4">
        <f t="shared" si="7"/>
        <v>3.0243761933567281</v>
      </c>
      <c r="AG27" s="4">
        <f t="shared" si="8"/>
        <v>0.27338237312363123</v>
      </c>
      <c r="AI27">
        <f t="shared" si="12"/>
        <v>6.6119388323630332E-2</v>
      </c>
      <c r="AN27">
        <f t="shared" si="9"/>
        <v>0.37321019511698711</v>
      </c>
      <c r="AS27">
        <f t="shared" si="10"/>
        <v>0.81253977855760462</v>
      </c>
      <c r="AX27">
        <f t="shared" si="11"/>
        <v>8.8725422921229207</v>
      </c>
    </row>
    <row r="28" spans="1:58" x14ac:dyDescent="0.35">
      <c r="A28">
        <v>114</v>
      </c>
      <c r="B28">
        <v>2</v>
      </c>
      <c r="D28" t="s">
        <v>29</v>
      </c>
      <c r="Y28" s="1">
        <v>44078</v>
      </c>
      <c r="Z28" s="2">
        <v>0.70862268518518512</v>
      </c>
      <c r="AB28">
        <v>1</v>
      </c>
      <c r="AD28" s="4" t="e">
        <f t="shared" si="5"/>
        <v>#DIV/0!</v>
      </c>
      <c r="AE28" s="4" t="e">
        <f t="shared" si="6"/>
        <v>#DIV/0!</v>
      </c>
      <c r="AF28" s="4" t="e">
        <f t="shared" si="7"/>
        <v>#DIV/0!</v>
      </c>
      <c r="AG28" s="4" t="e">
        <f t="shared" si="8"/>
        <v>#DIV/0!</v>
      </c>
      <c r="BC28" s="4"/>
      <c r="BD28" s="4"/>
      <c r="BE28" s="4"/>
      <c r="BF28" s="4"/>
    </row>
    <row r="29" spans="1:58" x14ac:dyDescent="0.35">
      <c r="A29">
        <v>115</v>
      </c>
      <c r="B29">
        <v>1</v>
      </c>
      <c r="C29" t="s">
        <v>31</v>
      </c>
      <c r="D29" t="s">
        <v>27</v>
      </c>
      <c r="E29" t="s">
        <v>28</v>
      </c>
      <c r="G29">
        <v>0.5</v>
      </c>
      <c r="H29">
        <v>0.5</v>
      </c>
      <c r="I29">
        <v>2952</v>
      </c>
      <c r="J29">
        <v>8541</v>
      </c>
      <c r="L29">
        <v>16802</v>
      </c>
      <c r="M29">
        <v>3.3290000000000002</v>
      </c>
      <c r="N29">
        <v>9.3559999999999999</v>
      </c>
      <c r="O29">
        <v>6.0270000000000001</v>
      </c>
      <c r="Q29">
        <v>1.673</v>
      </c>
      <c r="R29">
        <v>1</v>
      </c>
      <c r="S29">
        <v>0</v>
      </c>
      <c r="T29">
        <v>0</v>
      </c>
      <c r="V29">
        <v>0</v>
      </c>
      <c r="Y29" s="1">
        <v>44078</v>
      </c>
      <c r="Z29" s="2">
        <v>0.71993055555555552</v>
      </c>
      <c r="AB29">
        <v>1</v>
      </c>
      <c r="AD29" s="4">
        <f t="shared" si="5"/>
        <v>7.112563174999587</v>
      </c>
      <c r="AE29" s="4">
        <f t="shared" si="6"/>
        <v>10.813180007656653</v>
      </c>
      <c r="AF29" s="4">
        <f t="shared" si="7"/>
        <v>3.7006168326570661</v>
      </c>
      <c r="AG29" s="4">
        <f t="shared" si="8"/>
        <v>2.1160668184177616</v>
      </c>
      <c r="BC29" s="4"/>
      <c r="BD29" s="4"/>
      <c r="BE29" s="4"/>
      <c r="BF29" s="4"/>
    </row>
    <row r="30" spans="1:58" x14ac:dyDescent="0.35">
      <c r="A30">
        <v>116</v>
      </c>
      <c r="B30">
        <v>1</v>
      </c>
      <c r="C30" t="s">
        <v>31</v>
      </c>
      <c r="D30" t="s">
        <v>27</v>
      </c>
      <c r="E30" t="s">
        <v>28</v>
      </c>
      <c r="G30">
        <v>0.5</v>
      </c>
      <c r="H30">
        <v>0.5</v>
      </c>
      <c r="I30">
        <v>3812</v>
      </c>
      <c r="J30">
        <v>9281</v>
      </c>
      <c r="L30">
        <v>18534</v>
      </c>
      <c r="M30">
        <v>4.2670000000000003</v>
      </c>
      <c r="N30">
        <v>10.151</v>
      </c>
      <c r="O30">
        <v>5.8840000000000003</v>
      </c>
      <c r="Q30">
        <v>1.8049999999999999</v>
      </c>
      <c r="R30">
        <v>1</v>
      </c>
      <c r="S30">
        <v>0</v>
      </c>
      <c r="T30">
        <v>0</v>
      </c>
      <c r="V30">
        <v>0</v>
      </c>
      <c r="Y30" s="1">
        <v>44078</v>
      </c>
      <c r="Z30" s="2">
        <v>0.72619212962962953</v>
      </c>
      <c r="AB30">
        <v>1</v>
      </c>
      <c r="AD30" s="4">
        <f t="shared" si="5"/>
        <v>9.1934668572565581</v>
      </c>
      <c r="AE30" s="4">
        <f t="shared" si="6"/>
        <v>11.764771619527625</v>
      </c>
      <c r="AF30" s="4">
        <f t="shared" si="7"/>
        <v>2.5713047622710672</v>
      </c>
      <c r="AG30" s="4">
        <f t="shared" si="8"/>
        <v>2.337359735970431</v>
      </c>
      <c r="AJ30">
        <f>ABS(100*(AD30-AD31)/(AVERAGE(AD30:AD31)))</f>
        <v>1.0472590813313827</v>
      </c>
      <c r="AO30">
        <f>ABS(100*(AE30-AE31)/(AVERAGE(AE30:AE31)))</f>
        <v>7.660608790516882</v>
      </c>
      <c r="AT30">
        <f>ABS(100*(AF30-AF31)/(AVERAGE(AF30:AF31)))</f>
        <v>46.186416364837882</v>
      </c>
      <c r="AY30">
        <f>ABS(100*(AG30-AG31)/(AVERAGE(AG30:AG31)))</f>
        <v>7.497355319010472</v>
      </c>
      <c r="BC30" s="4">
        <f>AVERAGE(AD30:AD31)</f>
        <v>9.2418599661462562</v>
      </c>
      <c r="BD30" s="4">
        <f>AVERAGE(AE30:AE31)</f>
        <v>11.330768688437825</v>
      </c>
      <c r="BE30" s="4">
        <f>AVERAGE(AF30:AF31)</f>
        <v>2.0889087222915679</v>
      </c>
      <c r="BF30" s="4">
        <f>AVERAGE(AG30:AG31)</f>
        <v>2.2529055682439214</v>
      </c>
    </row>
    <row r="31" spans="1:58" x14ac:dyDescent="0.35">
      <c r="A31">
        <v>117</v>
      </c>
      <c r="B31">
        <v>1</v>
      </c>
      <c r="C31" t="s">
        <v>31</v>
      </c>
      <c r="D31" t="s">
        <v>27</v>
      </c>
      <c r="E31" t="s">
        <v>28</v>
      </c>
      <c r="G31">
        <v>0.5</v>
      </c>
      <c r="H31">
        <v>0.5</v>
      </c>
      <c r="I31">
        <v>3852</v>
      </c>
      <c r="J31">
        <v>8606</v>
      </c>
      <c r="L31">
        <v>17212</v>
      </c>
      <c r="M31">
        <v>4.3109999999999999</v>
      </c>
      <c r="N31">
        <v>9.4260000000000002</v>
      </c>
      <c r="O31">
        <v>5.1150000000000002</v>
      </c>
      <c r="Q31">
        <v>1.7050000000000001</v>
      </c>
      <c r="R31">
        <v>1</v>
      </c>
      <c r="S31">
        <v>0</v>
      </c>
      <c r="T31">
        <v>0</v>
      </c>
      <c r="V31">
        <v>0</v>
      </c>
      <c r="Y31" s="1">
        <v>44078</v>
      </c>
      <c r="Z31" s="2">
        <v>0.73273148148148148</v>
      </c>
      <c r="AB31">
        <v>1</v>
      </c>
      <c r="AD31" s="4">
        <f t="shared" si="5"/>
        <v>9.2902530750359542</v>
      </c>
      <c r="AE31" s="4">
        <f t="shared" si="6"/>
        <v>10.896765757348023</v>
      </c>
      <c r="AF31" s="4">
        <f t="shared" si="7"/>
        <v>1.6065126823120686</v>
      </c>
      <c r="AG31" s="4">
        <f t="shared" si="8"/>
        <v>2.1684514005174123</v>
      </c>
    </row>
    <row r="32" spans="1:58" x14ac:dyDescent="0.35">
      <c r="A32">
        <v>118</v>
      </c>
      <c r="B32">
        <v>9</v>
      </c>
      <c r="C32" t="s">
        <v>167</v>
      </c>
      <c r="D32" t="s">
        <v>27</v>
      </c>
      <c r="E32" t="s">
        <v>28</v>
      </c>
      <c r="G32">
        <v>0.5</v>
      </c>
      <c r="H32">
        <v>0.5</v>
      </c>
      <c r="I32">
        <v>2046</v>
      </c>
      <c r="J32">
        <v>4908</v>
      </c>
      <c r="L32">
        <v>2328</v>
      </c>
      <c r="M32">
        <v>2.34</v>
      </c>
      <c r="N32">
        <v>5.4160000000000004</v>
      </c>
      <c r="O32">
        <v>3.0760000000000001</v>
      </c>
      <c r="Q32">
        <v>0.26200000000000001</v>
      </c>
      <c r="R32">
        <v>1</v>
      </c>
      <c r="S32">
        <v>0</v>
      </c>
      <c r="T32">
        <v>0</v>
      </c>
      <c r="V32">
        <v>0</v>
      </c>
      <c r="Y32" s="1">
        <v>44078</v>
      </c>
      <c r="Z32" s="2">
        <v>0.74400462962962965</v>
      </c>
      <c r="AB32">
        <v>1</v>
      </c>
      <c r="AD32" s="4">
        <f t="shared" si="5"/>
        <v>4.920355342296312</v>
      </c>
      <c r="AE32" s="4">
        <f t="shared" si="6"/>
        <v>6.1413795672144413</v>
      </c>
      <c r="AF32" s="4">
        <f t="shared" si="7"/>
        <v>1.2210242249181293</v>
      </c>
      <c r="AG32" s="4">
        <f t="shared" si="8"/>
        <v>0.26676330302668966</v>
      </c>
    </row>
    <row r="33" spans="1:58" x14ac:dyDescent="0.35">
      <c r="A33">
        <v>119</v>
      </c>
      <c r="B33">
        <v>9</v>
      </c>
      <c r="C33" t="s">
        <v>167</v>
      </c>
      <c r="D33" t="s">
        <v>27</v>
      </c>
      <c r="E33" t="s">
        <v>28</v>
      </c>
      <c r="G33">
        <v>0.5</v>
      </c>
      <c r="H33">
        <v>0.5</v>
      </c>
      <c r="I33">
        <v>1328</v>
      </c>
      <c r="J33">
        <v>4919</v>
      </c>
      <c r="L33">
        <v>2214</v>
      </c>
      <c r="M33">
        <v>1.5569999999999999</v>
      </c>
      <c r="N33">
        <v>5.4279999999999999</v>
      </c>
      <c r="O33">
        <v>3.8719999999999999</v>
      </c>
      <c r="Q33">
        <v>0.249</v>
      </c>
      <c r="R33">
        <v>1</v>
      </c>
      <c r="S33">
        <v>0</v>
      </c>
      <c r="T33">
        <v>0</v>
      </c>
      <c r="V33">
        <v>0</v>
      </c>
      <c r="Y33" s="1">
        <v>44078</v>
      </c>
      <c r="Z33" s="2">
        <v>0.74995370370370373</v>
      </c>
      <c r="AB33">
        <v>1</v>
      </c>
      <c r="AD33" s="4">
        <f t="shared" si="5"/>
        <v>3.1830427331561886</v>
      </c>
      <c r="AE33" s="4">
        <f t="shared" si="6"/>
        <v>6.1555248479314422</v>
      </c>
      <c r="AF33" s="4">
        <f t="shared" si="7"/>
        <v>2.9724821147752536</v>
      </c>
      <c r="AG33" s="4">
        <f t="shared" si="8"/>
        <v>0.25219783385751859</v>
      </c>
      <c r="AJ33">
        <f>ABS(100*(AD33-AD34)/(AVERAGE(AD33:AD34)))</f>
        <v>1.0699321302012001</v>
      </c>
      <c r="AO33">
        <f>ABS(100*(AE33-AE34)/(AVERAGE(AE33:AE34)))</f>
        <v>0.87357858732849591</v>
      </c>
      <c r="AT33">
        <f>ABS(100*(AF33-AF34)/(AVERAGE(AF33:AF34)))</f>
        <v>2.9135300694901689</v>
      </c>
      <c r="AY33">
        <f>ABS(100*(AG33-AG34)/(AVERAGE(AG33:AG34)))</f>
        <v>1.2233136377518683</v>
      </c>
      <c r="BC33" s="4">
        <f>AVERAGE(AD33:AD34)</f>
        <v>3.1661051450447948</v>
      </c>
      <c r="BD33" s="4">
        <f>AVERAGE(AE33:AE34)</f>
        <v>6.1825294747548076</v>
      </c>
      <c r="BE33" s="4">
        <f>AVERAGE(AF33:AF34)</f>
        <v>3.0164243297100128</v>
      </c>
      <c r="BF33" s="4">
        <f>AVERAGE(AG33:AG34)</f>
        <v>0.2506646265765532</v>
      </c>
    </row>
    <row r="34" spans="1:58" x14ac:dyDescent="0.35">
      <c r="A34">
        <v>120</v>
      </c>
      <c r="B34">
        <v>9</v>
      </c>
      <c r="C34" t="s">
        <v>167</v>
      </c>
      <c r="D34" t="s">
        <v>27</v>
      </c>
      <c r="E34" t="s">
        <v>28</v>
      </c>
      <c r="G34">
        <v>0.5</v>
      </c>
      <c r="H34">
        <v>0.5</v>
      </c>
      <c r="I34">
        <v>1314</v>
      </c>
      <c r="J34">
        <v>4961</v>
      </c>
      <c r="L34">
        <v>2190</v>
      </c>
      <c r="M34">
        <v>1.54</v>
      </c>
      <c r="N34">
        <v>5.4740000000000002</v>
      </c>
      <c r="O34">
        <v>3.9340000000000002</v>
      </c>
      <c r="Q34">
        <v>0.246</v>
      </c>
      <c r="R34">
        <v>1</v>
      </c>
      <c r="S34">
        <v>0</v>
      </c>
      <c r="T34">
        <v>0</v>
      </c>
      <c r="V34">
        <v>0</v>
      </c>
      <c r="Y34" s="1">
        <v>44078</v>
      </c>
      <c r="Z34" s="2">
        <v>0.75638888888888889</v>
      </c>
      <c r="AB34">
        <v>1</v>
      </c>
      <c r="AD34" s="4">
        <f t="shared" si="5"/>
        <v>3.149167556933401</v>
      </c>
      <c r="AE34" s="4">
        <f t="shared" si="6"/>
        <v>6.2095341015781731</v>
      </c>
      <c r="AF34" s="4">
        <f t="shared" si="7"/>
        <v>3.0603665446447721</v>
      </c>
      <c r="AG34" s="4">
        <f t="shared" si="8"/>
        <v>0.24913141929558782</v>
      </c>
    </row>
    <row r="35" spans="1:58" x14ac:dyDescent="0.35">
      <c r="A35">
        <v>121</v>
      </c>
      <c r="B35">
        <v>10</v>
      </c>
      <c r="C35" t="s">
        <v>168</v>
      </c>
      <c r="D35" t="s">
        <v>27</v>
      </c>
      <c r="E35" t="s">
        <v>28</v>
      </c>
      <c r="G35">
        <v>0.5</v>
      </c>
      <c r="H35">
        <v>0.5</v>
      </c>
      <c r="I35">
        <v>1673</v>
      </c>
      <c r="J35">
        <v>5467</v>
      </c>
      <c r="L35">
        <v>2252</v>
      </c>
      <c r="M35">
        <v>1.9330000000000001</v>
      </c>
      <c r="N35">
        <v>6.0270000000000001</v>
      </c>
      <c r="O35">
        <v>4.0940000000000003</v>
      </c>
      <c r="Q35">
        <v>0.253</v>
      </c>
      <c r="R35">
        <v>1</v>
      </c>
      <c r="S35">
        <v>0</v>
      </c>
      <c r="T35">
        <v>0</v>
      </c>
      <c r="V35">
        <v>0</v>
      </c>
      <c r="Y35" s="1">
        <v>44078</v>
      </c>
      <c r="Z35" s="2">
        <v>0.7674537037037038</v>
      </c>
      <c r="AB35">
        <v>1</v>
      </c>
      <c r="AD35" s="4">
        <f t="shared" si="5"/>
        <v>4.0178238615034623</v>
      </c>
      <c r="AE35" s="4">
        <f t="shared" si="6"/>
        <v>6.8602170145602148</v>
      </c>
      <c r="AF35" s="4">
        <f t="shared" si="7"/>
        <v>2.8423931530567526</v>
      </c>
      <c r="AG35" s="4">
        <f t="shared" si="8"/>
        <v>0.25705299024724232</v>
      </c>
    </row>
    <row r="36" spans="1:58" x14ac:dyDescent="0.35">
      <c r="A36">
        <v>122</v>
      </c>
      <c r="B36">
        <v>10</v>
      </c>
      <c r="C36" t="s">
        <v>168</v>
      </c>
      <c r="D36" t="s">
        <v>27</v>
      </c>
      <c r="E36" t="s">
        <v>28</v>
      </c>
      <c r="G36">
        <v>0.5</v>
      </c>
      <c r="H36">
        <v>0.5</v>
      </c>
      <c r="I36">
        <v>1880</v>
      </c>
      <c r="J36">
        <v>5398</v>
      </c>
      <c r="L36">
        <v>2241</v>
      </c>
      <c r="M36">
        <v>2.1589999999999998</v>
      </c>
      <c r="N36">
        <v>5.9509999999999996</v>
      </c>
      <c r="O36">
        <v>3.7919999999999998</v>
      </c>
      <c r="Q36">
        <v>0.252</v>
      </c>
      <c r="R36">
        <v>1</v>
      </c>
      <c r="S36">
        <v>0</v>
      </c>
      <c r="T36">
        <v>0</v>
      </c>
      <c r="V36">
        <v>0</v>
      </c>
      <c r="Y36" s="1">
        <v>44078</v>
      </c>
      <c r="Z36" s="2">
        <v>0.77336805555555566</v>
      </c>
      <c r="AB36">
        <v>1</v>
      </c>
      <c r="AD36" s="4">
        <f t="shared" si="5"/>
        <v>4.5186925385118268</v>
      </c>
      <c r="AE36" s="4">
        <f t="shared" si="6"/>
        <v>6.7714875264262995</v>
      </c>
      <c r="AF36" s="4">
        <f t="shared" si="7"/>
        <v>2.2527949879144726</v>
      </c>
      <c r="AG36" s="4">
        <f t="shared" si="8"/>
        <v>0.25564755023969066</v>
      </c>
      <c r="AJ36">
        <f>ABS(100*(AD36-AD37)/(AVERAGE(AD36:AD37)))</f>
        <v>4.245295896325965</v>
      </c>
      <c r="AO36">
        <f>ABS(100*(AE36-AE37)/(AVERAGE(AE36:AE37)))</f>
        <v>1.7238703839840517</v>
      </c>
      <c r="AT36">
        <f>ABS(100*(AF36-AF37)/(AVERAGE(AF36:AF37)))</f>
        <v>14.865824121432302</v>
      </c>
      <c r="AY36">
        <f>ABS(100*(AG36-AG37)/(AVERAGE(AG36:AG37)))</f>
        <v>1.8155369593088304</v>
      </c>
      <c r="BC36" s="4">
        <f>AVERAGE(AD36:AD37)</f>
        <v>4.6166885840134633</v>
      </c>
      <c r="BD36" s="4">
        <f>AVERAGE(AE36:AE37)</f>
        <v>6.71362046894766</v>
      </c>
      <c r="BE36" s="4">
        <f>AVERAGE(AF36:AF37)</f>
        <v>2.0969318849341962</v>
      </c>
      <c r="BF36" s="4">
        <f>AVERAGE(AG36:AG37)</f>
        <v>0.25334773931824262</v>
      </c>
    </row>
    <row r="37" spans="1:58" x14ac:dyDescent="0.35">
      <c r="A37">
        <v>123</v>
      </c>
      <c r="B37">
        <v>10</v>
      </c>
      <c r="C37" t="s">
        <v>168</v>
      </c>
      <c r="D37" t="s">
        <v>27</v>
      </c>
      <c r="E37" t="s">
        <v>28</v>
      </c>
      <c r="G37">
        <v>0.5</v>
      </c>
      <c r="H37">
        <v>0.5</v>
      </c>
      <c r="I37">
        <v>1961</v>
      </c>
      <c r="J37">
        <v>5308</v>
      </c>
      <c r="L37">
        <v>2205</v>
      </c>
      <c r="M37">
        <v>2.2469999999999999</v>
      </c>
      <c r="N37">
        <v>5.8520000000000003</v>
      </c>
      <c r="O37">
        <v>3.605</v>
      </c>
      <c r="Q37">
        <v>0.248</v>
      </c>
      <c r="R37">
        <v>1</v>
      </c>
      <c r="S37">
        <v>0</v>
      </c>
      <c r="T37">
        <v>0</v>
      </c>
      <c r="V37">
        <v>0</v>
      </c>
      <c r="Y37" s="1">
        <v>44078</v>
      </c>
      <c r="Z37" s="2">
        <v>0.77972222222222232</v>
      </c>
      <c r="AB37">
        <v>1</v>
      </c>
      <c r="AD37" s="4">
        <f t="shared" si="5"/>
        <v>4.7146846295150997</v>
      </c>
      <c r="AE37" s="4">
        <f t="shared" si="6"/>
        <v>6.6557534114690196</v>
      </c>
      <c r="AF37" s="4">
        <f t="shared" si="7"/>
        <v>1.9410687819539199</v>
      </c>
      <c r="AG37" s="4">
        <f t="shared" si="8"/>
        <v>0.25104792839679457</v>
      </c>
    </row>
    <row r="38" spans="1:58" x14ac:dyDescent="0.35">
      <c r="A38">
        <v>124</v>
      </c>
      <c r="B38">
        <v>11</v>
      </c>
      <c r="C38" t="s">
        <v>169</v>
      </c>
      <c r="D38" t="s">
        <v>27</v>
      </c>
      <c r="E38" t="s">
        <v>28</v>
      </c>
      <c r="G38">
        <v>0.5</v>
      </c>
      <c r="H38">
        <v>0.5</v>
      </c>
      <c r="I38">
        <v>1640</v>
      </c>
      <c r="J38">
        <v>4188</v>
      </c>
      <c r="L38">
        <v>1414</v>
      </c>
      <c r="M38">
        <v>1.897</v>
      </c>
      <c r="N38">
        <v>4.6280000000000001</v>
      </c>
      <c r="O38">
        <v>2.7309999999999999</v>
      </c>
      <c r="Q38">
        <v>0.154</v>
      </c>
      <c r="R38">
        <v>1</v>
      </c>
      <c r="S38">
        <v>0</v>
      </c>
      <c r="T38">
        <v>0</v>
      </c>
      <c r="V38">
        <v>0</v>
      </c>
      <c r="Y38" s="1">
        <v>44078</v>
      </c>
      <c r="Z38" s="2">
        <v>0.79077546296296297</v>
      </c>
      <c r="AB38">
        <v>1</v>
      </c>
      <c r="AD38" s="4">
        <f t="shared" si="5"/>
        <v>3.9379752318354622</v>
      </c>
      <c r="AE38" s="4">
        <f t="shared" si="6"/>
        <v>5.2155066475561984</v>
      </c>
      <c r="AF38" s="4">
        <f t="shared" si="7"/>
        <v>1.2775314157207363</v>
      </c>
      <c r="AG38" s="4">
        <f t="shared" si="8"/>
        <v>0.14998401512649345</v>
      </c>
    </row>
    <row r="39" spans="1:58" x14ac:dyDescent="0.35">
      <c r="A39">
        <v>125</v>
      </c>
      <c r="B39">
        <v>11</v>
      </c>
      <c r="C39" t="s">
        <v>169</v>
      </c>
      <c r="D39" t="s">
        <v>27</v>
      </c>
      <c r="E39" t="s">
        <v>28</v>
      </c>
      <c r="G39">
        <v>0.5</v>
      </c>
      <c r="H39">
        <v>0.5</v>
      </c>
      <c r="I39">
        <v>1485</v>
      </c>
      <c r="J39">
        <v>4219</v>
      </c>
      <c r="L39">
        <v>1394</v>
      </c>
      <c r="M39">
        <v>1.7270000000000001</v>
      </c>
      <c r="N39">
        <v>4.6619999999999999</v>
      </c>
      <c r="O39">
        <v>2.9350000000000001</v>
      </c>
      <c r="Q39">
        <v>0.152</v>
      </c>
      <c r="R39">
        <v>1</v>
      </c>
      <c r="S39">
        <v>0</v>
      </c>
      <c r="T39">
        <v>0</v>
      </c>
      <c r="V39">
        <v>0</v>
      </c>
      <c r="Y39" s="1">
        <v>44078</v>
      </c>
      <c r="Z39" s="2">
        <v>0.79666666666666675</v>
      </c>
      <c r="AB39">
        <v>1</v>
      </c>
      <c r="AD39" s="4">
        <f t="shared" si="5"/>
        <v>3.5629286379403102</v>
      </c>
      <c r="AE39" s="4">
        <f t="shared" si="6"/>
        <v>5.2553706204859285</v>
      </c>
      <c r="AF39" s="4">
        <f t="shared" si="7"/>
        <v>1.6924419825456183</v>
      </c>
      <c r="AG39" s="4">
        <f t="shared" si="8"/>
        <v>0.14742866965821783</v>
      </c>
      <c r="AJ39">
        <f>ABS(100*(AD39-AD40)/(AVERAGE(AD39:AD40)))</f>
        <v>0.40664341138629834</v>
      </c>
      <c r="AO39">
        <f>ABS(100*(AE39-AE40)/(AVERAGE(AE39:AE40)))</f>
        <v>3.2576447743525963</v>
      </c>
      <c r="AT39">
        <f>ABS(100*(AF39-AF40)/(AVERAGE(AF39:AF40)))</f>
        <v>11.429143652004845</v>
      </c>
      <c r="AY39">
        <f>ABS(100*(AG39-AG40)/(AVERAGE(AG39:AG40)))</f>
        <v>1.4842178135898567</v>
      </c>
      <c r="BC39" s="4">
        <f>AVERAGE(AD39:AD40)</f>
        <v>3.570187604273765</v>
      </c>
      <c r="BD39" s="4">
        <f>AVERAGE(AE39:AE40)</f>
        <v>5.1711419034892412</v>
      </c>
      <c r="BE39" s="4">
        <f>AVERAGE(AF39:AF40)</f>
        <v>1.6009542992154762</v>
      </c>
      <c r="BF39" s="4">
        <f>AVERAGE(AG39:AG40)</f>
        <v>0.1463426478342007</v>
      </c>
    </row>
    <row r="40" spans="1:58" x14ac:dyDescent="0.35">
      <c r="A40">
        <v>126</v>
      </c>
      <c r="B40">
        <v>11</v>
      </c>
      <c r="C40" t="s">
        <v>169</v>
      </c>
      <c r="D40" t="s">
        <v>27</v>
      </c>
      <c r="E40" t="s">
        <v>28</v>
      </c>
      <c r="G40">
        <v>0.5</v>
      </c>
      <c r="H40">
        <v>0.5</v>
      </c>
      <c r="I40">
        <v>1491</v>
      </c>
      <c r="J40">
        <v>4088</v>
      </c>
      <c r="L40">
        <v>1377</v>
      </c>
      <c r="M40">
        <v>1.734</v>
      </c>
      <c r="N40">
        <v>4.5190000000000001</v>
      </c>
      <c r="O40">
        <v>2.7850000000000001</v>
      </c>
      <c r="Q40">
        <v>0.15</v>
      </c>
      <c r="R40">
        <v>1</v>
      </c>
      <c r="S40">
        <v>0</v>
      </c>
      <c r="T40">
        <v>0</v>
      </c>
      <c r="V40">
        <v>0</v>
      </c>
      <c r="Y40" s="1">
        <v>44078</v>
      </c>
      <c r="Z40" s="2">
        <v>0.80302083333333341</v>
      </c>
      <c r="AB40">
        <v>1</v>
      </c>
      <c r="AD40" s="4">
        <f t="shared" si="5"/>
        <v>3.5774465706072198</v>
      </c>
      <c r="AE40" s="4">
        <f t="shared" si="6"/>
        <v>5.0869131864925539</v>
      </c>
      <c r="AF40" s="4">
        <f t="shared" si="7"/>
        <v>1.509466615885334</v>
      </c>
      <c r="AG40" s="4">
        <f t="shared" si="8"/>
        <v>0.14525662601018355</v>
      </c>
    </row>
    <row r="41" spans="1:58" x14ac:dyDescent="0.35">
      <c r="A41">
        <v>127</v>
      </c>
      <c r="B41">
        <v>12</v>
      </c>
      <c r="C41" t="s">
        <v>170</v>
      </c>
      <c r="D41" t="s">
        <v>27</v>
      </c>
      <c r="E41" t="s">
        <v>28</v>
      </c>
      <c r="G41">
        <v>0.5</v>
      </c>
      <c r="H41">
        <v>0.5</v>
      </c>
      <c r="I41">
        <v>1478</v>
      </c>
      <c r="J41">
        <v>4795</v>
      </c>
      <c r="L41">
        <v>1704</v>
      </c>
      <c r="M41">
        <v>1.7190000000000001</v>
      </c>
      <c r="N41">
        <v>5.2930000000000001</v>
      </c>
      <c r="O41">
        <v>3.5739999999999998</v>
      </c>
      <c r="Q41">
        <v>0.189</v>
      </c>
      <c r="R41">
        <v>1</v>
      </c>
      <c r="S41">
        <v>0</v>
      </c>
      <c r="T41">
        <v>0</v>
      </c>
      <c r="V41">
        <v>0</v>
      </c>
      <c r="Y41" s="1">
        <v>44078</v>
      </c>
      <c r="Z41" s="2">
        <v>0.81407407407407406</v>
      </c>
      <c r="AB41">
        <v>1</v>
      </c>
      <c r="AD41" s="4">
        <f t="shared" si="5"/>
        <v>3.5459910498289169</v>
      </c>
      <c r="AE41" s="4">
        <f t="shared" si="6"/>
        <v>5.9960689562125227</v>
      </c>
      <c r="AF41" s="4">
        <f t="shared" si="7"/>
        <v>2.4500779063836058</v>
      </c>
      <c r="AG41" s="4">
        <f t="shared" si="8"/>
        <v>0.18703652441649007</v>
      </c>
    </row>
    <row r="42" spans="1:58" x14ac:dyDescent="0.35">
      <c r="A42">
        <v>128</v>
      </c>
      <c r="B42">
        <v>12</v>
      </c>
      <c r="C42" t="s">
        <v>170</v>
      </c>
      <c r="D42" t="s">
        <v>27</v>
      </c>
      <c r="E42" t="s">
        <v>28</v>
      </c>
      <c r="G42">
        <v>0.5</v>
      </c>
      <c r="H42">
        <v>0.5</v>
      </c>
      <c r="I42">
        <v>1430</v>
      </c>
      <c r="J42">
        <v>4765</v>
      </c>
      <c r="L42">
        <v>1712</v>
      </c>
      <c r="M42">
        <v>1.6679999999999999</v>
      </c>
      <c r="N42">
        <v>5.26</v>
      </c>
      <c r="O42">
        <v>3.5920000000000001</v>
      </c>
      <c r="Q42">
        <v>0.19</v>
      </c>
      <c r="R42">
        <v>1</v>
      </c>
      <c r="S42">
        <v>0</v>
      </c>
      <c r="T42">
        <v>0</v>
      </c>
      <c r="V42">
        <v>0</v>
      </c>
      <c r="Y42" s="1">
        <v>44078</v>
      </c>
      <c r="Z42" s="2">
        <v>0.81996527777777783</v>
      </c>
      <c r="AB42">
        <v>1</v>
      </c>
      <c r="AD42" s="4">
        <f t="shared" si="5"/>
        <v>3.4298475884936437</v>
      </c>
      <c r="AE42" s="4">
        <f t="shared" si="6"/>
        <v>5.9574909178934288</v>
      </c>
      <c r="AF42" s="4">
        <f t="shared" si="7"/>
        <v>2.5276433293997851</v>
      </c>
      <c r="AG42" s="4">
        <f t="shared" si="8"/>
        <v>0.1880586626038003</v>
      </c>
      <c r="AJ42">
        <f>ABS(100*(AD42-AD43)/(AVERAGE(AD42:AD43)))</f>
        <v>3.1250125600053158</v>
      </c>
      <c r="AO42">
        <f>ABS(100*(AE42-AE43)/(AVERAGE(AE42:AE43)))</f>
        <v>0.21608492296250659</v>
      </c>
      <c r="AT42">
        <f>ABS(100*(AF42-AF43)/(AVERAGE(AF42:AF43)))</f>
        <v>4.9353515559494872</v>
      </c>
      <c r="AY42">
        <f>ABS(100*(AG42-AG43)/(AVERAGE(AG42:AG43)))</f>
        <v>0.47671439268951077</v>
      </c>
      <c r="BC42" s="4">
        <f>AVERAGE(AD42:AD43)</f>
        <v>3.4842898359945531</v>
      </c>
      <c r="BD42" s="4">
        <f>AVERAGE(AE42:AE43)</f>
        <v>5.9510612448402469</v>
      </c>
      <c r="BE42" s="4">
        <f>AVERAGE(AF42:AF43)</f>
        <v>2.4667714088456938</v>
      </c>
      <c r="BF42" s="4">
        <f>AVERAGE(AG42:AG43)</f>
        <v>0.18761147714685208</v>
      </c>
    </row>
    <row r="43" spans="1:58" x14ac:dyDescent="0.35">
      <c r="A43">
        <v>129</v>
      </c>
      <c r="B43">
        <v>12</v>
      </c>
      <c r="C43" t="s">
        <v>170</v>
      </c>
      <c r="D43" t="s">
        <v>27</v>
      </c>
      <c r="E43" t="s">
        <v>28</v>
      </c>
      <c r="G43">
        <v>0.5</v>
      </c>
      <c r="H43">
        <v>0.5</v>
      </c>
      <c r="I43">
        <v>1475</v>
      </c>
      <c r="J43">
        <v>4755</v>
      </c>
      <c r="L43">
        <v>1705</v>
      </c>
      <c r="M43">
        <v>1.7170000000000001</v>
      </c>
      <c r="N43">
        <v>5.2489999999999997</v>
      </c>
      <c r="O43">
        <v>3.532</v>
      </c>
      <c r="Q43">
        <v>0.189</v>
      </c>
      <c r="R43">
        <v>1</v>
      </c>
      <c r="S43">
        <v>0</v>
      </c>
      <c r="T43">
        <v>0</v>
      </c>
      <c r="V43">
        <v>0</v>
      </c>
      <c r="Y43" s="1">
        <v>44078</v>
      </c>
      <c r="Z43" s="2">
        <v>0.82633101851851853</v>
      </c>
      <c r="AB43">
        <v>1</v>
      </c>
      <c r="AD43" s="4">
        <f t="shared" si="5"/>
        <v>3.5387320834954621</v>
      </c>
      <c r="AE43" s="4">
        <f t="shared" si="6"/>
        <v>5.9446315717870641</v>
      </c>
      <c r="AF43" s="4">
        <f t="shared" si="7"/>
        <v>2.4058994882916021</v>
      </c>
      <c r="AG43" s="4">
        <f t="shared" si="8"/>
        <v>0.18716429168990387</v>
      </c>
    </row>
    <row r="44" spans="1:58" x14ac:dyDescent="0.35">
      <c r="A44">
        <v>130</v>
      </c>
      <c r="B44">
        <v>13</v>
      </c>
      <c r="C44" t="s">
        <v>171</v>
      </c>
      <c r="D44" t="s">
        <v>27</v>
      </c>
      <c r="E44" t="s">
        <v>28</v>
      </c>
      <c r="G44">
        <v>0.5</v>
      </c>
      <c r="H44">
        <v>0.5</v>
      </c>
      <c r="I44">
        <v>1228</v>
      </c>
      <c r="J44">
        <v>4983</v>
      </c>
      <c r="L44">
        <v>2641</v>
      </c>
      <c r="M44">
        <v>1.4470000000000001</v>
      </c>
      <c r="N44">
        <v>5.4989999999999997</v>
      </c>
      <c r="O44">
        <v>4.0519999999999996</v>
      </c>
      <c r="Q44">
        <v>0.29799999999999999</v>
      </c>
      <c r="R44">
        <v>1</v>
      </c>
      <c r="S44">
        <v>0</v>
      </c>
      <c r="T44">
        <v>0</v>
      </c>
      <c r="V44">
        <v>0</v>
      </c>
      <c r="Y44" s="1">
        <v>44078</v>
      </c>
      <c r="Z44" s="2">
        <v>0.83740740740740749</v>
      </c>
      <c r="AB44">
        <v>1</v>
      </c>
      <c r="AD44" s="4">
        <f t="shared" si="5"/>
        <v>2.9410771887077036</v>
      </c>
      <c r="AE44" s="4">
        <f t="shared" si="6"/>
        <v>6.2378246630121748</v>
      </c>
      <c r="AF44" s="4">
        <f t="shared" si="7"/>
        <v>3.2967474743044711</v>
      </c>
      <c r="AG44" s="4">
        <f t="shared" si="8"/>
        <v>0.30675445960520326</v>
      </c>
    </row>
    <row r="45" spans="1:58" x14ac:dyDescent="0.35">
      <c r="A45">
        <v>131</v>
      </c>
      <c r="B45">
        <v>13</v>
      </c>
      <c r="C45" t="s">
        <v>171</v>
      </c>
      <c r="D45" t="s">
        <v>27</v>
      </c>
      <c r="E45" t="s">
        <v>28</v>
      </c>
      <c r="G45">
        <v>0.5</v>
      </c>
      <c r="H45">
        <v>0.5</v>
      </c>
      <c r="I45">
        <v>1175</v>
      </c>
      <c r="J45">
        <v>5051</v>
      </c>
      <c r="L45">
        <v>2653</v>
      </c>
      <c r="M45">
        <v>1.389</v>
      </c>
      <c r="N45">
        <v>5.5720000000000001</v>
      </c>
      <c r="O45">
        <v>4.1829999999999998</v>
      </c>
      <c r="Q45">
        <v>0.3</v>
      </c>
      <c r="R45">
        <v>1</v>
      </c>
      <c r="S45">
        <v>0</v>
      </c>
      <c r="T45">
        <v>0</v>
      </c>
      <c r="V45">
        <v>0</v>
      </c>
      <c r="Y45" s="1">
        <v>44078</v>
      </c>
      <c r="Z45" s="2">
        <v>0.84334490740740742</v>
      </c>
      <c r="AB45">
        <v>1</v>
      </c>
      <c r="AD45" s="4">
        <f t="shared" si="5"/>
        <v>2.8128354501500064</v>
      </c>
      <c r="AE45" s="4">
        <f t="shared" si="6"/>
        <v>6.325268216535453</v>
      </c>
      <c r="AF45" s="4">
        <f t="shared" si="7"/>
        <v>3.5124327663854467</v>
      </c>
      <c r="AG45" s="4">
        <f t="shared" si="8"/>
        <v>0.30828766688616865</v>
      </c>
      <c r="AJ45">
        <f>ABS(100*(AD45-AD46)/(AVERAGE(AD45:AD46)))</f>
        <v>2.7027163402916745</v>
      </c>
      <c r="AO45">
        <f>ABS(100*(AE45-AE46)/(AVERAGE(AE45:AE46)))</f>
        <v>0.85023510448227335</v>
      </c>
      <c r="AT45">
        <f>ABS(100*(AF45-AF46)/(AVERAGE(AF45:AF46)))</f>
        <v>3.6069517070325605</v>
      </c>
      <c r="AY45">
        <f>ABS(100*(AG45-AG46)/(AVERAGE(AG45:AG46)))</f>
        <v>0.61973625789550379</v>
      </c>
      <c r="BC45" s="4">
        <f>AVERAGE(AD45:AD46)</f>
        <v>2.7753307907604912</v>
      </c>
      <c r="BD45" s="4">
        <f>AVERAGE(AE45:AE46)</f>
        <v>6.3522728433588185</v>
      </c>
      <c r="BE45" s="4">
        <f>AVERAGE(AF45:AF46)</f>
        <v>3.5769420525983273</v>
      </c>
      <c r="BF45" s="4">
        <f>AVERAGE(AG45:AG46)</f>
        <v>0.30924592143677199</v>
      </c>
    </row>
    <row r="46" spans="1:58" x14ac:dyDescent="0.35">
      <c r="A46">
        <v>132</v>
      </c>
      <c r="B46">
        <v>13</v>
      </c>
      <c r="C46" t="s">
        <v>171</v>
      </c>
      <c r="D46" t="s">
        <v>27</v>
      </c>
      <c r="E46" t="s">
        <v>28</v>
      </c>
      <c r="G46">
        <v>0.5</v>
      </c>
      <c r="H46">
        <v>0.5</v>
      </c>
      <c r="I46">
        <v>1144</v>
      </c>
      <c r="J46">
        <v>5093</v>
      </c>
      <c r="L46">
        <v>2668</v>
      </c>
      <c r="M46">
        <v>1.355</v>
      </c>
      <c r="N46">
        <v>5.6180000000000003</v>
      </c>
      <c r="O46">
        <v>4.2629999999999999</v>
      </c>
      <c r="Q46">
        <v>0.30199999999999999</v>
      </c>
      <c r="R46">
        <v>1</v>
      </c>
      <c r="S46">
        <v>0</v>
      </c>
      <c r="T46">
        <v>0</v>
      </c>
      <c r="V46">
        <v>0</v>
      </c>
      <c r="Y46" s="1">
        <v>44078</v>
      </c>
      <c r="Z46" s="2">
        <v>0.84974537037037035</v>
      </c>
      <c r="AB46">
        <v>1</v>
      </c>
      <c r="AD46" s="4">
        <f t="shared" si="5"/>
        <v>2.7378261313709764</v>
      </c>
      <c r="AE46" s="4">
        <f t="shared" si="6"/>
        <v>6.3792774701821839</v>
      </c>
      <c r="AF46" s="4">
        <f t="shared" si="7"/>
        <v>3.6414513388112075</v>
      </c>
      <c r="AG46" s="4">
        <f t="shared" si="8"/>
        <v>0.31020417598737537</v>
      </c>
    </row>
    <row r="47" spans="1:58" x14ac:dyDescent="0.35">
      <c r="A47">
        <v>133</v>
      </c>
      <c r="B47">
        <v>14</v>
      </c>
      <c r="C47" t="s">
        <v>172</v>
      </c>
      <c r="D47" t="s">
        <v>27</v>
      </c>
      <c r="E47" t="s">
        <v>28</v>
      </c>
      <c r="G47">
        <v>0.5</v>
      </c>
      <c r="H47">
        <v>0.5</v>
      </c>
      <c r="I47">
        <v>1017</v>
      </c>
      <c r="J47">
        <v>3575</v>
      </c>
      <c r="L47">
        <v>1106</v>
      </c>
      <c r="M47">
        <v>1.216</v>
      </c>
      <c r="N47">
        <v>3.9550000000000001</v>
      </c>
      <c r="O47">
        <v>2.7389999999999999</v>
      </c>
      <c r="Q47">
        <v>0.11700000000000001</v>
      </c>
      <c r="R47">
        <v>1</v>
      </c>
      <c r="S47">
        <v>0</v>
      </c>
      <c r="T47">
        <v>0</v>
      </c>
      <c r="V47">
        <v>0</v>
      </c>
      <c r="Y47" s="1">
        <v>44078</v>
      </c>
      <c r="Z47" s="2">
        <v>0.86067129629629635</v>
      </c>
      <c r="AB47">
        <v>1</v>
      </c>
      <c r="AD47" s="4">
        <f t="shared" si="5"/>
        <v>2.4305298899214001</v>
      </c>
      <c r="AE47" s="4">
        <f t="shared" si="6"/>
        <v>4.427228731236057</v>
      </c>
      <c r="AF47" s="4">
        <f t="shared" si="7"/>
        <v>1.9966988413146569</v>
      </c>
      <c r="AG47" s="4">
        <f t="shared" si="8"/>
        <v>0.11063169491504879</v>
      </c>
    </row>
    <row r="48" spans="1:58" x14ac:dyDescent="0.35">
      <c r="A48">
        <v>134</v>
      </c>
      <c r="B48">
        <v>14</v>
      </c>
      <c r="C48" t="s">
        <v>172</v>
      </c>
      <c r="D48" t="s">
        <v>27</v>
      </c>
      <c r="E48" t="s">
        <v>28</v>
      </c>
      <c r="G48">
        <v>0.5</v>
      </c>
      <c r="H48">
        <v>0.5</v>
      </c>
      <c r="I48">
        <v>930</v>
      </c>
      <c r="J48">
        <v>3705</v>
      </c>
      <c r="L48">
        <v>1116</v>
      </c>
      <c r="M48">
        <v>1.121</v>
      </c>
      <c r="N48">
        <v>4.0979999999999999</v>
      </c>
      <c r="O48">
        <v>2.9769999999999999</v>
      </c>
      <c r="Q48">
        <v>0.11899999999999999</v>
      </c>
      <c r="R48">
        <v>1</v>
      </c>
      <c r="S48">
        <v>0</v>
      </c>
      <c r="T48">
        <v>0</v>
      </c>
      <c r="V48">
        <v>0</v>
      </c>
      <c r="Y48" s="1">
        <v>44078</v>
      </c>
      <c r="Z48" s="2">
        <v>0.8665046296296296</v>
      </c>
      <c r="AB48">
        <v>1</v>
      </c>
      <c r="AD48" s="4">
        <f t="shared" si="5"/>
        <v>2.2200198662512181</v>
      </c>
      <c r="AE48" s="4">
        <f t="shared" si="6"/>
        <v>4.5944002306187954</v>
      </c>
      <c r="AF48" s="4">
        <f t="shared" si="7"/>
        <v>2.3743803643675774</v>
      </c>
      <c r="AG48" s="4">
        <f t="shared" si="8"/>
        <v>0.1119093676491866</v>
      </c>
      <c r="AJ48">
        <f>ABS(100*(AD48-AD49)/(AVERAGE(AD48:AD49)))</f>
        <v>3.4368291475452444</v>
      </c>
      <c r="AO48">
        <f>ABS(100*(AE48-AE49)/(AVERAGE(AE48:AE49)))</f>
        <v>0.1680761650038694</v>
      </c>
      <c r="AT48">
        <f>ABS(100*(AF48-AF49)/(AVERAGE(AF48:AF49)))</f>
        <v>2.7945577424702961</v>
      </c>
      <c r="AY48">
        <f>ABS(100*(AG48-AG49)/(AVERAGE(AG48:AG49)))</f>
        <v>4.9004078570833789</v>
      </c>
      <c r="BC48" s="4">
        <f>AVERAGE(AD48:AD49)</f>
        <v>2.1825152068617029</v>
      </c>
      <c r="BD48" s="4">
        <f>AVERAGE(AE48:AE49)</f>
        <v>4.590542426786886</v>
      </c>
      <c r="BE48" s="4">
        <f>AVERAGE(AF48:AF49)</f>
        <v>2.4080272199251831</v>
      </c>
      <c r="BF48" s="4">
        <f>AVERAGE(AG48:AG49)</f>
        <v>0.11472024766428979</v>
      </c>
    </row>
    <row r="49" spans="1:58" x14ac:dyDescent="0.35">
      <c r="A49">
        <v>135</v>
      </c>
      <c r="B49">
        <v>14</v>
      </c>
      <c r="C49" t="s">
        <v>172</v>
      </c>
      <c r="D49" t="s">
        <v>27</v>
      </c>
      <c r="E49" t="s">
        <v>28</v>
      </c>
      <c r="G49">
        <v>0.5</v>
      </c>
      <c r="H49">
        <v>0.5</v>
      </c>
      <c r="I49">
        <v>899</v>
      </c>
      <c r="J49">
        <v>3699</v>
      </c>
      <c r="L49">
        <v>1160</v>
      </c>
      <c r="M49">
        <v>1.087</v>
      </c>
      <c r="N49">
        <v>4.0919999999999996</v>
      </c>
      <c r="O49">
        <v>3.0049999999999999</v>
      </c>
      <c r="Q49">
        <v>0.124</v>
      </c>
      <c r="R49">
        <v>1</v>
      </c>
      <c r="S49">
        <v>0</v>
      </c>
      <c r="T49">
        <v>0</v>
      </c>
      <c r="V49">
        <v>0</v>
      </c>
      <c r="Y49" s="1">
        <v>44078</v>
      </c>
      <c r="Z49" s="2">
        <v>0.87284722222222222</v>
      </c>
      <c r="AB49">
        <v>1</v>
      </c>
      <c r="AD49" s="4">
        <f t="shared" si="5"/>
        <v>2.1450105474721877</v>
      </c>
      <c r="AE49" s="4">
        <f t="shared" si="6"/>
        <v>4.5866846229549765</v>
      </c>
      <c r="AF49" s="4">
        <f t="shared" si="7"/>
        <v>2.4416740754827888</v>
      </c>
      <c r="AG49" s="4">
        <f t="shared" si="8"/>
        <v>0.11753112767939297</v>
      </c>
    </row>
    <row r="50" spans="1:58" x14ac:dyDescent="0.35">
      <c r="A50">
        <v>136</v>
      </c>
      <c r="B50">
        <v>15</v>
      </c>
      <c r="C50" t="s">
        <v>173</v>
      </c>
      <c r="D50" t="s">
        <v>27</v>
      </c>
      <c r="E50" t="s">
        <v>28</v>
      </c>
      <c r="G50">
        <v>0.5</v>
      </c>
      <c r="H50">
        <v>0.5</v>
      </c>
      <c r="I50">
        <v>917</v>
      </c>
      <c r="J50">
        <v>4119</v>
      </c>
      <c r="L50">
        <v>1437</v>
      </c>
      <c r="M50">
        <v>1.107</v>
      </c>
      <c r="N50">
        <v>4.5519999999999996</v>
      </c>
      <c r="O50">
        <v>3.4460000000000002</v>
      </c>
      <c r="Q50">
        <v>0.157</v>
      </c>
      <c r="R50">
        <v>1</v>
      </c>
      <c r="S50">
        <v>0</v>
      </c>
      <c r="T50">
        <v>0</v>
      </c>
      <c r="V50">
        <v>0</v>
      </c>
      <c r="Y50" s="1">
        <v>44078</v>
      </c>
      <c r="Z50" s="2">
        <v>0.88385416666666661</v>
      </c>
      <c r="AB50">
        <v>1</v>
      </c>
      <c r="AD50" s="4">
        <f t="shared" si="5"/>
        <v>2.1885643454729147</v>
      </c>
      <c r="AE50" s="4">
        <f t="shared" si="6"/>
        <v>5.126777159422284</v>
      </c>
      <c r="AF50" s="4">
        <f t="shared" si="7"/>
        <v>2.9382128139493693</v>
      </c>
      <c r="AG50" s="4">
        <f t="shared" si="8"/>
        <v>0.15292266241501043</v>
      </c>
    </row>
    <row r="51" spans="1:58" x14ac:dyDescent="0.35">
      <c r="A51">
        <v>137</v>
      </c>
      <c r="B51">
        <v>15</v>
      </c>
      <c r="C51" t="s">
        <v>173</v>
      </c>
      <c r="D51" t="s">
        <v>27</v>
      </c>
      <c r="E51" t="s">
        <v>28</v>
      </c>
      <c r="G51">
        <v>0.5</v>
      </c>
      <c r="H51">
        <v>0.5</v>
      </c>
      <c r="I51">
        <v>937</v>
      </c>
      <c r="J51">
        <v>4148</v>
      </c>
      <c r="L51">
        <v>1390</v>
      </c>
      <c r="M51">
        <v>1.129</v>
      </c>
      <c r="N51">
        <v>4.585</v>
      </c>
      <c r="O51">
        <v>3.456</v>
      </c>
      <c r="Q51">
        <v>0.151</v>
      </c>
      <c r="R51">
        <v>1</v>
      </c>
      <c r="S51">
        <v>0</v>
      </c>
      <c r="T51">
        <v>0</v>
      </c>
      <c r="V51">
        <v>0</v>
      </c>
      <c r="Y51" s="1">
        <v>44078</v>
      </c>
      <c r="Z51" s="2">
        <v>0.88975694444444453</v>
      </c>
      <c r="AB51">
        <v>1</v>
      </c>
      <c r="AD51" s="4">
        <f t="shared" si="5"/>
        <v>2.2369574543626118</v>
      </c>
      <c r="AE51" s="4">
        <f t="shared" si="6"/>
        <v>5.1640692631307417</v>
      </c>
      <c r="AF51" s="4">
        <f t="shared" si="7"/>
        <v>2.9271118087681298</v>
      </c>
      <c r="AG51" s="4">
        <f t="shared" si="8"/>
        <v>0.14691760056456271</v>
      </c>
      <c r="AJ51">
        <f>ABS(100*(AD51-AD52)/(AVERAGE(AD51:AD52)))</f>
        <v>0.43173502290486476</v>
      </c>
      <c r="AO51">
        <f>ABS(100*(AE51-AE52)/(AVERAGE(AE51:AE52)))</f>
        <v>0.24932618655836045</v>
      </c>
      <c r="AT51">
        <f>ABS(100*(AF51-AF52)/(AVERAGE(AF51:AF52)))</f>
        <v>0.77294865458494555</v>
      </c>
      <c r="AY51">
        <f>ABS(100*(AG51-AG52)/(AVERAGE(AG51:AG52)))</f>
        <v>3.4191411035870618</v>
      </c>
      <c r="BC51" s="4">
        <f>AVERAGE(AD51:AD52)</f>
        <v>2.2417967652515816</v>
      </c>
      <c r="BD51" s="4">
        <f>AVERAGE(AE51:AE52)</f>
        <v>5.1576395900775598</v>
      </c>
      <c r="BE51" s="4">
        <f>AVERAGE(AF51:AF52)</f>
        <v>2.9158428248259778</v>
      </c>
      <c r="BF51" s="4">
        <f>AVERAGE(AG51:AG52)</f>
        <v>0.14947294603283834</v>
      </c>
    </row>
    <row r="52" spans="1:58" x14ac:dyDescent="0.35">
      <c r="A52">
        <v>138</v>
      </c>
      <c r="B52">
        <v>15</v>
      </c>
      <c r="C52" t="s">
        <v>173</v>
      </c>
      <c r="D52" t="s">
        <v>27</v>
      </c>
      <c r="E52" t="s">
        <v>28</v>
      </c>
      <c r="G52">
        <v>0.5</v>
      </c>
      <c r="H52">
        <v>0.5</v>
      </c>
      <c r="I52">
        <v>941</v>
      </c>
      <c r="J52">
        <v>4138</v>
      </c>
      <c r="L52">
        <v>1430</v>
      </c>
      <c r="M52">
        <v>1.133</v>
      </c>
      <c r="N52">
        <v>4.5739999999999998</v>
      </c>
      <c r="O52">
        <v>3.4409999999999998</v>
      </c>
      <c r="Q52">
        <v>0.156</v>
      </c>
      <c r="R52">
        <v>1</v>
      </c>
      <c r="S52">
        <v>0</v>
      </c>
      <c r="T52">
        <v>0</v>
      </c>
      <c r="V52">
        <v>0</v>
      </c>
      <c r="Y52" s="1">
        <v>44078</v>
      </c>
      <c r="Z52" s="2">
        <v>0.89618055555555554</v>
      </c>
      <c r="AB52">
        <v>1</v>
      </c>
      <c r="AD52" s="4">
        <f t="shared" si="5"/>
        <v>2.2466360761405513</v>
      </c>
      <c r="AE52" s="4">
        <f t="shared" si="6"/>
        <v>5.151209917024377</v>
      </c>
      <c r="AF52" s="4">
        <f t="shared" si="7"/>
        <v>2.9045738408838258</v>
      </c>
      <c r="AG52" s="4">
        <f t="shared" si="8"/>
        <v>0.15202829150111399</v>
      </c>
    </row>
    <row r="53" spans="1:58" x14ac:dyDescent="0.35">
      <c r="A53">
        <v>139</v>
      </c>
      <c r="B53">
        <v>16</v>
      </c>
      <c r="C53" t="s">
        <v>174</v>
      </c>
      <c r="D53" t="s">
        <v>27</v>
      </c>
      <c r="E53" t="s">
        <v>28</v>
      </c>
      <c r="G53">
        <v>0.5</v>
      </c>
      <c r="H53">
        <v>0.5</v>
      </c>
      <c r="I53">
        <v>1276</v>
      </c>
      <c r="J53">
        <v>5903</v>
      </c>
      <c r="L53">
        <v>1488</v>
      </c>
      <c r="M53">
        <v>1.4990000000000001</v>
      </c>
      <c r="N53">
        <v>6.5010000000000003</v>
      </c>
      <c r="O53">
        <v>5.0019999999999998</v>
      </c>
      <c r="Q53">
        <v>0.16300000000000001</v>
      </c>
      <c r="R53">
        <v>1</v>
      </c>
      <c r="S53">
        <v>0</v>
      </c>
      <c r="T53">
        <v>0</v>
      </c>
      <c r="V53">
        <v>0</v>
      </c>
      <c r="Y53" s="1">
        <v>44078</v>
      </c>
      <c r="Z53" s="2">
        <v>0.90752314814814816</v>
      </c>
      <c r="AB53">
        <v>1</v>
      </c>
      <c r="AD53" s="4">
        <f t="shared" si="5"/>
        <v>3.0572206500429768</v>
      </c>
      <c r="AE53" s="4">
        <f t="shared" si="6"/>
        <v>7.4208845047977059</v>
      </c>
      <c r="AF53" s="4">
        <f t="shared" si="7"/>
        <v>4.3636638547547291</v>
      </c>
      <c r="AG53" s="4">
        <f t="shared" si="8"/>
        <v>0.15943879335911329</v>
      </c>
    </row>
    <row r="54" spans="1:58" x14ac:dyDescent="0.35">
      <c r="A54">
        <v>140</v>
      </c>
      <c r="B54">
        <v>16</v>
      </c>
      <c r="C54" t="s">
        <v>174</v>
      </c>
      <c r="D54" t="s">
        <v>27</v>
      </c>
      <c r="E54" t="s">
        <v>28</v>
      </c>
      <c r="G54">
        <v>0.5</v>
      </c>
      <c r="H54">
        <v>0.5</v>
      </c>
      <c r="I54">
        <v>1424</v>
      </c>
      <c r="J54">
        <v>5859</v>
      </c>
      <c r="L54">
        <v>1533</v>
      </c>
      <c r="M54">
        <v>1.661</v>
      </c>
      <c r="N54">
        <v>6.4530000000000003</v>
      </c>
      <c r="O54">
        <v>4.7919999999999998</v>
      </c>
      <c r="Q54">
        <v>0.16800000000000001</v>
      </c>
      <c r="R54">
        <v>1</v>
      </c>
      <c r="S54">
        <v>0</v>
      </c>
      <c r="T54">
        <v>0</v>
      </c>
      <c r="V54">
        <v>0</v>
      </c>
      <c r="Y54" s="1">
        <v>44078</v>
      </c>
      <c r="Z54" s="2">
        <v>0.91370370370370368</v>
      </c>
      <c r="AB54">
        <v>1</v>
      </c>
      <c r="AD54" s="4">
        <f t="shared" si="5"/>
        <v>3.4153296558267345</v>
      </c>
      <c r="AE54" s="4">
        <f t="shared" si="6"/>
        <v>7.3643033819297026</v>
      </c>
      <c r="AF54" s="4">
        <f t="shared" si="7"/>
        <v>3.948973726102968</v>
      </c>
      <c r="AG54" s="4">
        <f t="shared" si="8"/>
        <v>0.16518832066273345</v>
      </c>
      <c r="AJ54">
        <f>ABS(100*(AD54-AD55)/(AVERAGE(AD54:AD55)))</f>
        <v>2.583433765304274</v>
      </c>
      <c r="AO54">
        <f>ABS(100*(AE54-AE55)/(AVERAGE(AE54:AE55)))</f>
        <v>0.10482527969200679</v>
      </c>
      <c r="AT54">
        <f>ABS(100*(AF54-AF55)/(AVERAGE(AF54:AF55)))</f>
        <v>1.9904377625988487</v>
      </c>
      <c r="AY54">
        <f>ABS(100*(AG54-AG55)/(AVERAGE(AG54:AG55)))</f>
        <v>0.38598579832106272</v>
      </c>
      <c r="BC54" s="4">
        <f>AVERAGE(AD54:AD55)</f>
        <v>3.3717758578260071</v>
      </c>
      <c r="BD54" s="4">
        <f>AVERAGE(AE54:AE55)</f>
        <v>7.3604455780977931</v>
      </c>
      <c r="BE54" s="4">
        <f>AVERAGE(AF54:AF55)</f>
        <v>3.988669720271786</v>
      </c>
      <c r="BF54" s="4">
        <f>AVERAGE(AG54:AG55)</f>
        <v>0.1655077388462679</v>
      </c>
    </row>
    <row r="55" spans="1:58" x14ac:dyDescent="0.35">
      <c r="A55">
        <v>141</v>
      </c>
      <c r="B55">
        <v>16</v>
      </c>
      <c r="C55" t="s">
        <v>174</v>
      </c>
      <c r="D55" t="s">
        <v>27</v>
      </c>
      <c r="E55" t="s">
        <v>28</v>
      </c>
      <c r="G55">
        <v>0.5</v>
      </c>
      <c r="H55">
        <v>0.5</v>
      </c>
      <c r="I55">
        <v>1388</v>
      </c>
      <c r="J55">
        <v>5853</v>
      </c>
      <c r="L55">
        <v>1538</v>
      </c>
      <c r="M55">
        <v>1.6220000000000001</v>
      </c>
      <c r="N55">
        <v>6.4470000000000001</v>
      </c>
      <c r="O55">
        <v>4.8250000000000002</v>
      </c>
      <c r="Q55">
        <v>0.16900000000000001</v>
      </c>
      <c r="R55">
        <v>1</v>
      </c>
      <c r="S55">
        <v>0</v>
      </c>
      <c r="T55">
        <v>0</v>
      </c>
      <c r="V55">
        <v>0</v>
      </c>
      <c r="Y55" s="1">
        <v>44078</v>
      </c>
      <c r="Z55" s="2">
        <v>0.92030092592592594</v>
      </c>
      <c r="AB55">
        <v>1</v>
      </c>
      <c r="AD55" s="4">
        <f t="shared" si="5"/>
        <v>3.3282220598252796</v>
      </c>
      <c r="AE55" s="4">
        <f t="shared" si="6"/>
        <v>7.3565877742658836</v>
      </c>
      <c r="AF55" s="4">
        <f t="shared" si="7"/>
        <v>4.0283657144406035</v>
      </c>
      <c r="AG55" s="4">
        <f t="shared" si="8"/>
        <v>0.16582715702980236</v>
      </c>
      <c r="BB55" s="5"/>
    </row>
    <row r="56" spans="1:58" x14ac:dyDescent="0.35">
      <c r="A56">
        <v>142</v>
      </c>
      <c r="B56">
        <v>17</v>
      </c>
      <c r="C56" t="s">
        <v>175</v>
      </c>
      <c r="D56" t="s">
        <v>27</v>
      </c>
      <c r="E56" t="s">
        <v>28</v>
      </c>
      <c r="G56">
        <v>0.5</v>
      </c>
      <c r="H56">
        <v>0.5</v>
      </c>
      <c r="I56">
        <v>1392</v>
      </c>
      <c r="J56">
        <v>5155</v>
      </c>
      <c r="L56">
        <v>2756</v>
      </c>
      <c r="M56">
        <v>1.6259999999999999</v>
      </c>
      <c r="N56">
        <v>5.6859999999999999</v>
      </c>
      <c r="O56">
        <v>4.0590000000000002</v>
      </c>
      <c r="Q56">
        <v>0.312</v>
      </c>
      <c r="R56">
        <v>1</v>
      </c>
      <c r="S56">
        <v>0</v>
      </c>
      <c r="T56">
        <v>0</v>
      </c>
      <c r="V56">
        <v>0</v>
      </c>
      <c r="Y56" s="1">
        <v>44078</v>
      </c>
      <c r="Z56" s="2">
        <v>0.93150462962962965</v>
      </c>
      <c r="AB56">
        <v>1</v>
      </c>
      <c r="AD56" s="4">
        <f t="shared" si="5"/>
        <v>3.3379006816032191</v>
      </c>
      <c r="AE56" s="4">
        <f t="shared" si="6"/>
        <v>6.4590054160416432</v>
      </c>
      <c r="AF56" s="4">
        <f t="shared" si="7"/>
        <v>3.1211047344384242</v>
      </c>
      <c r="AG56" s="4">
        <f t="shared" si="8"/>
        <v>0.32144769604778811</v>
      </c>
      <c r="BB56" s="5"/>
    </row>
    <row r="57" spans="1:58" x14ac:dyDescent="0.35">
      <c r="A57">
        <v>143</v>
      </c>
      <c r="B57">
        <v>17</v>
      </c>
      <c r="C57" t="s">
        <v>175</v>
      </c>
      <c r="D57" t="s">
        <v>27</v>
      </c>
      <c r="E57" t="s">
        <v>28</v>
      </c>
      <c r="G57">
        <v>0.5</v>
      </c>
      <c r="H57">
        <v>0.5</v>
      </c>
      <c r="I57">
        <v>1379</v>
      </c>
      <c r="J57">
        <v>5130</v>
      </c>
      <c r="L57">
        <v>2740</v>
      </c>
      <c r="M57">
        <v>1.6120000000000001</v>
      </c>
      <c r="N57">
        <v>5.6589999999999998</v>
      </c>
      <c r="O57">
        <v>4.0469999999999997</v>
      </c>
      <c r="Q57">
        <v>0.31</v>
      </c>
      <c r="R57">
        <v>1</v>
      </c>
      <c r="S57">
        <v>0</v>
      </c>
      <c r="T57">
        <v>0</v>
      </c>
      <c r="V57">
        <v>0</v>
      </c>
      <c r="Y57" s="1">
        <v>44078</v>
      </c>
      <c r="Z57" s="2">
        <v>0.93748842592592585</v>
      </c>
      <c r="AB57">
        <v>1</v>
      </c>
      <c r="AD57" s="4">
        <f t="shared" si="5"/>
        <v>3.3064451608249161</v>
      </c>
      <c r="AE57" s="4">
        <f t="shared" si="6"/>
        <v>6.4268570507757321</v>
      </c>
      <c r="AF57" s="4">
        <f t="shared" si="7"/>
        <v>3.120411889950816</v>
      </c>
      <c r="AG57" s="4">
        <f t="shared" si="8"/>
        <v>0.31940341967316765</v>
      </c>
      <c r="AJ57">
        <f>ABS(100*(AD57-AD58)/(AVERAGE(AD57:AD58)))</f>
        <v>1.0192980701253922</v>
      </c>
      <c r="AO57">
        <f>ABS(100*(AE57-AE58)/(AVERAGE(AE57:AE58)))</f>
        <v>1.2077756229453764</v>
      </c>
      <c r="AT57">
        <f>ABS(100*(AF57-AF58)/(AVERAGE(AF57:AF58)))</f>
        <v>3.6226757225853006</v>
      </c>
      <c r="AY57">
        <f>ABS(100*(AG57-AG58)/(AVERAGE(AG57:AG58)))</f>
        <v>1.7350012040268648</v>
      </c>
      <c r="BC57" s="4">
        <f>AVERAGE(AD57:AD58)</f>
        <v>3.3233827489363099</v>
      </c>
      <c r="BD57" s="4">
        <f>AVERAGE(AE57:AE58)</f>
        <v>6.3882790124566391</v>
      </c>
      <c r="BE57" s="4">
        <f>AVERAGE(AF57:AF58)</f>
        <v>3.0648962635203283</v>
      </c>
      <c r="BF57" s="4">
        <f>AVERAGE(AG57:AG58)</f>
        <v>0.31665642329477128</v>
      </c>
    </row>
    <row r="58" spans="1:58" x14ac:dyDescent="0.35">
      <c r="A58">
        <v>144</v>
      </c>
      <c r="B58">
        <v>17</v>
      </c>
      <c r="C58" t="s">
        <v>175</v>
      </c>
      <c r="D58" t="s">
        <v>27</v>
      </c>
      <c r="E58" t="s">
        <v>28</v>
      </c>
      <c r="G58">
        <v>0.5</v>
      </c>
      <c r="H58">
        <v>0.5</v>
      </c>
      <c r="I58">
        <v>1393</v>
      </c>
      <c r="J58">
        <v>5070</v>
      </c>
      <c r="L58">
        <v>2697</v>
      </c>
      <c r="M58">
        <v>1.627</v>
      </c>
      <c r="N58">
        <v>5.593</v>
      </c>
      <c r="O58">
        <v>3.9660000000000002</v>
      </c>
      <c r="Q58">
        <v>0.30499999999999999</v>
      </c>
      <c r="R58">
        <v>1</v>
      </c>
      <c r="S58">
        <v>0</v>
      </c>
      <c r="T58">
        <v>0</v>
      </c>
      <c r="V58">
        <v>0</v>
      </c>
      <c r="Y58" s="1">
        <v>44078</v>
      </c>
      <c r="Z58" s="2">
        <v>0.94390046296296293</v>
      </c>
      <c r="AB58">
        <v>1</v>
      </c>
      <c r="AD58" s="4">
        <f t="shared" si="5"/>
        <v>3.3403203370477041</v>
      </c>
      <c r="AE58" s="4">
        <f t="shared" si="6"/>
        <v>6.3497009741375452</v>
      </c>
      <c r="AF58" s="4">
        <f t="shared" si="7"/>
        <v>3.009380637089841</v>
      </c>
      <c r="AG58" s="4">
        <f t="shared" si="8"/>
        <v>0.31390942691637497</v>
      </c>
    </row>
    <row r="59" spans="1:58" x14ac:dyDescent="0.35">
      <c r="A59">
        <v>145</v>
      </c>
      <c r="B59">
        <v>18</v>
      </c>
      <c r="C59" t="s">
        <v>176</v>
      </c>
      <c r="D59" t="s">
        <v>27</v>
      </c>
      <c r="E59" t="s">
        <v>28</v>
      </c>
      <c r="G59">
        <v>0.5</v>
      </c>
      <c r="H59">
        <v>0.5</v>
      </c>
      <c r="I59">
        <v>1511</v>
      </c>
      <c r="J59">
        <v>5526</v>
      </c>
      <c r="L59">
        <v>1371</v>
      </c>
      <c r="M59">
        <v>1.756</v>
      </c>
      <c r="N59">
        <v>6.0910000000000002</v>
      </c>
      <c r="O59">
        <v>4.335</v>
      </c>
      <c r="Q59">
        <v>0.14899999999999999</v>
      </c>
      <c r="R59">
        <v>1</v>
      </c>
      <c r="S59">
        <v>0</v>
      </c>
      <c r="T59">
        <v>0</v>
      </c>
      <c r="V59">
        <v>0</v>
      </c>
      <c r="Y59" s="1">
        <v>44078</v>
      </c>
      <c r="Z59" s="2">
        <v>0.95526620370370363</v>
      </c>
      <c r="AB59">
        <v>1</v>
      </c>
      <c r="AD59" s="4">
        <f t="shared" si="5"/>
        <v>3.6258396794969165</v>
      </c>
      <c r="AE59" s="4">
        <f t="shared" si="6"/>
        <v>6.9360871565877655</v>
      </c>
      <c r="AF59" s="4">
        <f t="shared" si="7"/>
        <v>3.310247477090849</v>
      </c>
      <c r="AG59" s="4">
        <f t="shared" si="8"/>
        <v>0.14449002236970088</v>
      </c>
    </row>
    <row r="60" spans="1:58" x14ac:dyDescent="0.35">
      <c r="A60">
        <v>146</v>
      </c>
      <c r="B60">
        <v>18</v>
      </c>
      <c r="C60" t="s">
        <v>176</v>
      </c>
      <c r="D60" t="s">
        <v>27</v>
      </c>
      <c r="E60" t="s">
        <v>28</v>
      </c>
      <c r="G60">
        <v>0.5</v>
      </c>
      <c r="H60">
        <v>0.5</v>
      </c>
      <c r="I60">
        <v>1528</v>
      </c>
      <c r="J60">
        <v>5472</v>
      </c>
      <c r="L60">
        <v>1308</v>
      </c>
      <c r="M60">
        <v>1.774</v>
      </c>
      <c r="N60">
        <v>6.032</v>
      </c>
      <c r="O60">
        <v>4.258</v>
      </c>
      <c r="Q60">
        <v>0.14199999999999999</v>
      </c>
      <c r="R60">
        <v>1</v>
      </c>
      <c r="S60">
        <v>0</v>
      </c>
      <c r="T60">
        <v>0</v>
      </c>
      <c r="V60">
        <v>0</v>
      </c>
      <c r="Y60" s="1">
        <v>44078</v>
      </c>
      <c r="Z60" s="2">
        <v>0.96130787037037047</v>
      </c>
      <c r="AB60">
        <v>1</v>
      </c>
      <c r="AD60" s="4">
        <f t="shared" si="5"/>
        <v>3.6669738220531589</v>
      </c>
      <c r="AE60" s="4">
        <f t="shared" si="6"/>
        <v>6.8666466876133976</v>
      </c>
      <c r="AF60" s="4">
        <f t="shared" si="7"/>
        <v>3.1996728655602387</v>
      </c>
      <c r="AG60" s="4">
        <f t="shared" si="8"/>
        <v>0.13644068414463265</v>
      </c>
      <c r="AJ60">
        <f>ABS(100*(AD60-AD61)/(AVERAGE(AD60:AD61)))</f>
        <v>2.4040159689804153</v>
      </c>
      <c r="AO60">
        <f>ABS(100*(AE60-AE61)/(AVERAGE(AE60:AE61)))</f>
        <v>1.0353311164996406</v>
      </c>
      <c r="AT60">
        <f>ABS(100*(AF60-AF61)/(AVERAGE(AF60:AF61)))</f>
        <v>0.51065740832431283</v>
      </c>
      <c r="AY60">
        <f>ABS(100*(AG60-AG61)/(AVERAGE(AG60:AG61)))</f>
        <v>3.4289487852395708</v>
      </c>
      <c r="BC60" s="4">
        <f>AVERAGE(AD60:AD61)</f>
        <v>3.6234200240524315</v>
      </c>
      <c r="BD60" s="4">
        <f>AVERAGE(AE60:AE61)</f>
        <v>6.8312834858208955</v>
      </c>
      <c r="BE60" s="4">
        <f>AVERAGE(AF60:AF61)</f>
        <v>3.2078634617684632</v>
      </c>
      <c r="BF60" s="4">
        <f>AVERAGE(AG60:AG61)</f>
        <v>0.13414087322318458</v>
      </c>
    </row>
    <row r="61" spans="1:58" x14ac:dyDescent="0.35">
      <c r="A61">
        <v>147</v>
      </c>
      <c r="B61">
        <v>18</v>
      </c>
      <c r="C61" t="s">
        <v>176</v>
      </c>
      <c r="D61" t="s">
        <v>27</v>
      </c>
      <c r="E61" t="s">
        <v>28</v>
      </c>
      <c r="G61">
        <v>0.5</v>
      </c>
      <c r="H61">
        <v>0.5</v>
      </c>
      <c r="I61">
        <v>1492</v>
      </c>
      <c r="J61">
        <v>5417</v>
      </c>
      <c r="L61">
        <v>1272</v>
      </c>
      <c r="M61">
        <v>1.736</v>
      </c>
      <c r="N61">
        <v>5.9720000000000004</v>
      </c>
      <c r="O61">
        <v>4.2370000000000001</v>
      </c>
      <c r="Q61">
        <v>0.13700000000000001</v>
      </c>
      <c r="R61">
        <v>1</v>
      </c>
      <c r="S61">
        <v>0</v>
      </c>
      <c r="T61">
        <v>0</v>
      </c>
      <c r="V61">
        <v>0</v>
      </c>
      <c r="Y61" s="1">
        <v>44078</v>
      </c>
      <c r="Z61" s="2">
        <v>0.96787037037037038</v>
      </c>
      <c r="AB61">
        <v>1</v>
      </c>
      <c r="AD61" s="4">
        <f t="shared" si="5"/>
        <v>3.5798662260517045</v>
      </c>
      <c r="AE61" s="4">
        <f t="shared" si="6"/>
        <v>6.7959202840283925</v>
      </c>
      <c r="AF61" s="4">
        <f t="shared" si="7"/>
        <v>3.2160540579766881</v>
      </c>
      <c r="AG61" s="4">
        <f t="shared" si="8"/>
        <v>0.13184106230173651</v>
      </c>
    </row>
    <row r="62" spans="1:58" x14ac:dyDescent="0.35">
      <c r="A62">
        <v>148</v>
      </c>
      <c r="B62">
        <v>19</v>
      </c>
      <c r="C62" t="s">
        <v>165</v>
      </c>
      <c r="D62" t="s">
        <v>27</v>
      </c>
      <c r="E62" t="s">
        <v>28</v>
      </c>
      <c r="G62">
        <v>0.5</v>
      </c>
      <c r="H62">
        <v>0.5</v>
      </c>
      <c r="I62">
        <v>1876</v>
      </c>
      <c r="J62">
        <v>9489</v>
      </c>
      <c r="L62">
        <v>5059</v>
      </c>
      <c r="M62">
        <v>2.1549999999999998</v>
      </c>
      <c r="N62">
        <v>10.375</v>
      </c>
      <c r="O62">
        <v>8.2200000000000006</v>
      </c>
      <c r="Q62">
        <v>0.57099999999999995</v>
      </c>
      <c r="R62">
        <v>1</v>
      </c>
      <c r="S62">
        <v>0</v>
      </c>
      <c r="T62">
        <v>0</v>
      </c>
      <c r="V62">
        <v>0</v>
      </c>
      <c r="Y62" s="1">
        <v>44078</v>
      </c>
      <c r="Z62" s="2">
        <v>0.97960648148148144</v>
      </c>
      <c r="AB62">
        <v>1</v>
      </c>
      <c r="AD62" s="4">
        <f t="shared" si="5"/>
        <v>4.5090139167338874</v>
      </c>
      <c r="AE62" s="4">
        <f t="shared" si="6"/>
        <v>12.032246018540006</v>
      </c>
      <c r="AF62" s="4">
        <f t="shared" si="7"/>
        <v>7.5232321018061183</v>
      </c>
      <c r="AG62" s="4">
        <f t="shared" si="8"/>
        <v>0.61569572671972683</v>
      </c>
    </row>
    <row r="63" spans="1:58" x14ac:dyDescent="0.35">
      <c r="A63">
        <v>149</v>
      </c>
      <c r="B63">
        <v>19</v>
      </c>
      <c r="C63" t="s">
        <v>165</v>
      </c>
      <c r="D63" t="s">
        <v>27</v>
      </c>
      <c r="E63" t="s">
        <v>28</v>
      </c>
      <c r="G63">
        <v>0.5</v>
      </c>
      <c r="H63">
        <v>0.5</v>
      </c>
      <c r="I63">
        <v>2024</v>
      </c>
      <c r="J63">
        <v>9522</v>
      </c>
      <c r="L63">
        <v>5092</v>
      </c>
      <c r="M63">
        <v>2.3159999999999998</v>
      </c>
      <c r="N63">
        <v>10.41</v>
      </c>
      <c r="O63">
        <v>8.0939999999999994</v>
      </c>
      <c r="Q63">
        <v>0.57499999999999996</v>
      </c>
      <c r="R63">
        <v>1</v>
      </c>
      <c r="S63">
        <v>0</v>
      </c>
      <c r="T63">
        <v>0</v>
      </c>
      <c r="V63">
        <v>0</v>
      </c>
      <c r="Y63" s="1">
        <v>44078</v>
      </c>
      <c r="Z63" s="2">
        <v>0.98609953703703701</v>
      </c>
      <c r="AB63">
        <v>1</v>
      </c>
      <c r="AD63" s="4">
        <f t="shared" si="5"/>
        <v>4.8671229225176456</v>
      </c>
      <c r="AE63" s="4">
        <f t="shared" si="6"/>
        <v>12.074681860691008</v>
      </c>
      <c r="AF63" s="4">
        <f t="shared" si="7"/>
        <v>7.2075589381733627</v>
      </c>
      <c r="AG63" s="4">
        <f t="shared" si="8"/>
        <v>0.61991204674238143</v>
      </c>
      <c r="AJ63">
        <f>ABS(100*(AD63-AD64)/(AVERAGE(AD63:AD64)))</f>
        <v>1.0494782978456492</v>
      </c>
      <c r="AL63">
        <f>100*((AVERAGE(AD63:AD64)*50)-(AVERAGE(AD45:AD46)*50))/(1000*0.15)</f>
        <v>68.879524986335454</v>
      </c>
      <c r="AO63">
        <f>ABS(100*(AE63-AE64)/(AVERAGE(AE63:AE64)))</f>
        <v>0.38266078313171004</v>
      </c>
      <c r="AQ63">
        <f>100*((AVERAGE(AE63:AE64)*50)-(AVERAGE(AE45:AE46)*50))/(2000*0.15)</f>
        <v>95.759264005394101</v>
      </c>
      <c r="AT63">
        <f>ABS(100*(AF63-AF64)/(AVERAGE(AF63:AF64)))</f>
        <v>1.3382705283342582</v>
      </c>
      <c r="AV63">
        <f>100*((AVERAGE(AF63:AF64)*50)-(AVERAGE(AF45:AF46)*50))/(1000*0.15)</f>
        <v>122.63900302445276</v>
      </c>
      <c r="AY63">
        <f>ABS(100*(AG63-AG64)/(AVERAGE(AG63:AG64)))</f>
        <v>1.0456424042783135</v>
      </c>
      <c r="BA63">
        <f>100*((AVERAGE(AG63:AG64)*50)-(AVERAGE(AG45:AG46)*50))/(100*0.15)</f>
        <v>104.64139692588697</v>
      </c>
      <c r="BC63" s="4">
        <f>AVERAGE(AD63:AD64)</f>
        <v>4.8417165403505544</v>
      </c>
      <c r="BD63" s="4">
        <f>AVERAGE(AE63:AE64)</f>
        <v>12.097828683682465</v>
      </c>
      <c r="BE63" s="4">
        <f>AVERAGE(AF63:AF64)</f>
        <v>7.2561121433319098</v>
      </c>
      <c r="BF63" s="4">
        <f>AVERAGE(AG63:AG64)</f>
        <v>0.62317011221443286</v>
      </c>
    </row>
    <row r="64" spans="1:58" x14ac:dyDescent="0.35">
      <c r="A64">
        <v>150</v>
      </c>
      <c r="B64">
        <v>19</v>
      </c>
      <c r="C64" t="s">
        <v>165</v>
      </c>
      <c r="D64" t="s">
        <v>27</v>
      </c>
      <c r="E64" t="s">
        <v>28</v>
      </c>
      <c r="G64">
        <v>0.5</v>
      </c>
      <c r="H64">
        <v>0.5</v>
      </c>
      <c r="I64">
        <v>2003</v>
      </c>
      <c r="J64">
        <v>9558</v>
      </c>
      <c r="L64">
        <v>5143</v>
      </c>
      <c r="M64">
        <v>2.294</v>
      </c>
      <c r="N64">
        <v>10.448</v>
      </c>
      <c r="O64">
        <v>8.1539999999999999</v>
      </c>
      <c r="Q64">
        <v>0.57999999999999996</v>
      </c>
      <c r="R64">
        <v>1</v>
      </c>
      <c r="S64">
        <v>0</v>
      </c>
      <c r="T64">
        <v>0</v>
      </c>
      <c r="V64">
        <v>0</v>
      </c>
      <c r="Y64" s="1">
        <v>44078</v>
      </c>
      <c r="Z64" s="2">
        <v>0.99292824074074071</v>
      </c>
      <c r="AB64">
        <v>1</v>
      </c>
      <c r="AD64" s="4">
        <f t="shared" si="5"/>
        <v>4.8163101581834633</v>
      </c>
      <c r="AE64" s="4">
        <f t="shared" si="6"/>
        <v>12.12097550667392</v>
      </c>
      <c r="AF64" s="4">
        <f t="shared" si="7"/>
        <v>7.3046653484904569</v>
      </c>
      <c r="AG64" s="4">
        <f t="shared" si="8"/>
        <v>0.62642817768648429</v>
      </c>
    </row>
    <row r="65" spans="1:58" x14ac:dyDescent="0.35">
      <c r="A65">
        <v>151</v>
      </c>
      <c r="B65">
        <v>20</v>
      </c>
      <c r="C65" t="s">
        <v>101</v>
      </c>
      <c r="D65" t="s">
        <v>27</v>
      </c>
      <c r="E65" t="s">
        <v>28</v>
      </c>
      <c r="G65">
        <v>0.5</v>
      </c>
      <c r="H65">
        <v>0.5</v>
      </c>
      <c r="I65">
        <v>1656</v>
      </c>
      <c r="J65">
        <v>5274</v>
      </c>
      <c r="L65">
        <v>1280</v>
      </c>
      <c r="M65">
        <v>1.915</v>
      </c>
      <c r="N65">
        <v>5.8159999999999998</v>
      </c>
      <c r="O65">
        <v>3.9009999999999998</v>
      </c>
      <c r="Q65">
        <v>0.13800000000000001</v>
      </c>
      <c r="R65">
        <v>1</v>
      </c>
      <c r="S65">
        <v>0</v>
      </c>
      <c r="T65">
        <v>0</v>
      </c>
      <c r="V65">
        <v>0</v>
      </c>
      <c r="Y65" s="1">
        <v>44079</v>
      </c>
      <c r="Z65" s="2">
        <v>4.340277777777778E-3</v>
      </c>
      <c r="AB65">
        <v>1</v>
      </c>
      <c r="AD65" s="4">
        <f t="shared" si="5"/>
        <v>3.9766897189472199</v>
      </c>
      <c r="AE65" s="4">
        <f t="shared" si="6"/>
        <v>6.61203163470738</v>
      </c>
      <c r="AF65" s="4">
        <f t="shared" si="7"/>
        <v>2.6353419157601601</v>
      </c>
      <c r="AG65" s="4">
        <f t="shared" si="8"/>
        <v>0.13286320048904673</v>
      </c>
    </row>
    <row r="66" spans="1:58" x14ac:dyDescent="0.35">
      <c r="A66">
        <v>152</v>
      </c>
      <c r="B66">
        <v>20</v>
      </c>
      <c r="C66" t="s">
        <v>101</v>
      </c>
      <c r="D66" t="s">
        <v>27</v>
      </c>
      <c r="E66" t="s">
        <v>28</v>
      </c>
      <c r="G66">
        <v>0.5</v>
      </c>
      <c r="H66">
        <v>0.5</v>
      </c>
      <c r="I66">
        <v>1548</v>
      </c>
      <c r="J66">
        <v>5273</v>
      </c>
      <c r="L66">
        <v>1247</v>
      </c>
      <c r="M66">
        <v>1.796</v>
      </c>
      <c r="N66">
        <v>5.8140000000000001</v>
      </c>
      <c r="O66">
        <v>4.0179999999999998</v>
      </c>
      <c r="Q66">
        <v>0.13400000000000001</v>
      </c>
      <c r="R66">
        <v>1</v>
      </c>
      <c r="S66">
        <v>0</v>
      </c>
      <c r="T66">
        <v>0</v>
      </c>
      <c r="V66">
        <v>0</v>
      </c>
      <c r="Y66" s="1">
        <v>44079</v>
      </c>
      <c r="Z66" s="2">
        <v>1.037037037037037E-2</v>
      </c>
      <c r="AB66">
        <v>1</v>
      </c>
      <c r="AD66" s="4">
        <f t="shared" si="5"/>
        <v>3.7153669309428561</v>
      </c>
      <c r="AE66" s="4">
        <f t="shared" si="6"/>
        <v>6.6107457000967438</v>
      </c>
      <c r="AF66" s="4">
        <f t="shared" si="7"/>
        <v>2.8953787691538877</v>
      </c>
      <c r="AG66" s="4">
        <f t="shared" si="8"/>
        <v>0.12864688046639197</v>
      </c>
      <c r="AJ66">
        <f>ABS(100*(AD66-AD67)/(AVERAGE(AD66:AD67)))</f>
        <v>0.8430641240861475</v>
      </c>
      <c r="AK66">
        <f>ABS(100*((AVERAGE(AD66:AD67)-AVERAGE(AD60:AD61))/(AVERAGE(AD60:AD61,AD66:AD67))))</f>
        <v>2.9281243276143862</v>
      </c>
      <c r="AO66">
        <f>ABS(100*(AE66-AE67)/(AVERAGE(AE66:AE67)))</f>
        <v>1.4291756136196549</v>
      </c>
      <c r="AP66">
        <f>ABS(100*((AVERAGE(AE66:AE67)-AVERAGE(AE60:AE61))/(AVERAGE(AE60:AE61,AE66:AE67))))</f>
        <v>2.5643175888092831</v>
      </c>
      <c r="AT66">
        <f>ABS(100*(AF66-AF67)/(AVERAGE(AF66:AF67)))</f>
        <v>2.1762426451945638</v>
      </c>
      <c r="AU66">
        <f>ABS(100*((AVERAGE(AF66:AF67)-AVERAGE(AF60:AF61))/(AVERAGE(AF60:AF61,AF66:AF67))))</f>
        <v>9.1484456496192639</v>
      </c>
      <c r="AY66">
        <f>ABS(100*(AG66-AG67)/(AVERAGE(AG66:AG67)))</f>
        <v>0.98825513400188281</v>
      </c>
      <c r="AZ66">
        <f>ABS(100*((AVERAGE(AG66:AG67)-AVERAGE(AG60:AG61))/(AVERAGE(AG60:AG61,AG66:AG67))))</f>
        <v>3.6861551361839959</v>
      </c>
      <c r="BC66" s="4">
        <f>AVERAGE(AD66:AD67)</f>
        <v>3.7310946913320073</v>
      </c>
      <c r="BD66" s="4">
        <f>AVERAGE(AE66:AE67)</f>
        <v>6.6583252806902928</v>
      </c>
      <c r="BE66" s="4">
        <f>AVERAGE(AF66:AF67)</f>
        <v>2.9272305893582855</v>
      </c>
      <c r="BF66" s="4">
        <f>AVERAGE(AG66:AG67)</f>
        <v>0.12928571683346088</v>
      </c>
    </row>
    <row r="67" spans="1:58" x14ac:dyDescent="0.35">
      <c r="A67">
        <v>153</v>
      </c>
      <c r="B67">
        <v>20</v>
      </c>
      <c r="C67" t="s">
        <v>101</v>
      </c>
      <c r="D67" t="s">
        <v>27</v>
      </c>
      <c r="E67" t="s">
        <v>28</v>
      </c>
      <c r="G67">
        <v>0.5</v>
      </c>
      <c r="H67">
        <v>0.5</v>
      </c>
      <c r="I67">
        <v>1561</v>
      </c>
      <c r="J67">
        <v>5347</v>
      </c>
      <c r="L67">
        <v>1257</v>
      </c>
      <c r="M67">
        <v>1.81</v>
      </c>
      <c r="N67">
        <v>5.8949999999999996</v>
      </c>
      <c r="O67">
        <v>4.0839999999999996</v>
      </c>
      <c r="Q67">
        <v>0.13500000000000001</v>
      </c>
      <c r="R67">
        <v>1</v>
      </c>
      <c r="S67">
        <v>0</v>
      </c>
      <c r="T67">
        <v>0</v>
      </c>
      <c r="V67">
        <v>0</v>
      </c>
      <c r="Y67" s="1">
        <v>44079</v>
      </c>
      <c r="Z67" s="2">
        <v>1.6828703703703703E-2</v>
      </c>
      <c r="AB67">
        <v>1</v>
      </c>
      <c r="AD67" s="4">
        <f t="shared" si="5"/>
        <v>3.746822451721159</v>
      </c>
      <c r="AE67" s="4">
        <f t="shared" si="6"/>
        <v>6.7059048612838419</v>
      </c>
      <c r="AF67" s="4">
        <f t="shared" si="7"/>
        <v>2.9590824095626829</v>
      </c>
      <c r="AG67" s="4">
        <f t="shared" si="8"/>
        <v>0.12992455320052979</v>
      </c>
    </row>
    <row r="68" spans="1:58" x14ac:dyDescent="0.35">
      <c r="A68">
        <v>154</v>
      </c>
      <c r="B68">
        <v>2</v>
      </c>
      <c r="D68" t="s">
        <v>29</v>
      </c>
      <c r="Y68" s="1">
        <v>44079</v>
      </c>
      <c r="Z68" s="2">
        <v>2.0902777777777781E-2</v>
      </c>
      <c r="AB68">
        <v>1</v>
      </c>
      <c r="AD68" s="4" t="e">
        <f t="shared" si="5"/>
        <v>#DIV/0!</v>
      </c>
      <c r="AE68" s="4" t="e">
        <f t="shared" si="6"/>
        <v>#DIV/0!</v>
      </c>
      <c r="AF68" s="4" t="e">
        <f t="shared" si="7"/>
        <v>#DIV/0!</v>
      </c>
      <c r="AG68" s="4" t="e">
        <f t="shared" si="8"/>
        <v>#DIV/0!</v>
      </c>
    </row>
    <row r="69" spans="1:58" x14ac:dyDescent="0.35">
      <c r="A69">
        <v>155</v>
      </c>
      <c r="B69">
        <v>3</v>
      </c>
      <c r="C69" t="s">
        <v>30</v>
      </c>
      <c r="D69" t="s">
        <v>27</v>
      </c>
      <c r="E69" t="s">
        <v>28</v>
      </c>
      <c r="G69">
        <v>0.5</v>
      </c>
      <c r="H69">
        <v>0.5</v>
      </c>
      <c r="I69">
        <v>121</v>
      </c>
      <c r="J69">
        <v>205</v>
      </c>
      <c r="L69">
        <v>0</v>
      </c>
      <c r="M69">
        <v>0.14699999999999999</v>
      </c>
      <c r="N69">
        <v>0.22800000000000001</v>
      </c>
      <c r="O69">
        <v>8.1000000000000003E-2</v>
      </c>
      <c r="Q69">
        <v>0</v>
      </c>
      <c r="R69">
        <v>1</v>
      </c>
      <c r="S69">
        <v>0</v>
      </c>
      <c r="T69">
        <v>0</v>
      </c>
      <c r="V69">
        <v>0</v>
      </c>
      <c r="X69" t="s">
        <v>89</v>
      </c>
      <c r="Y69" s="1">
        <v>44079</v>
      </c>
      <c r="Z69" s="2">
        <v>3.1180555555555555E-2</v>
      </c>
      <c r="AB69">
        <v>1</v>
      </c>
      <c r="AD69" s="4">
        <f t="shared" si="5"/>
        <v>0.26251861166297308</v>
      </c>
      <c r="AE69" s="4">
        <f t="shared" si="6"/>
        <v>9.362909339122967E-2</v>
      </c>
      <c r="AF69" s="4">
        <f t="shared" si="7"/>
        <v>-0.16888951827174342</v>
      </c>
      <c r="AG69" s="4">
        <f t="shared" si="8"/>
        <v>-3.0678909480593451E-2</v>
      </c>
    </row>
    <row r="70" spans="1:58" x14ac:dyDescent="0.35">
      <c r="A70">
        <v>156</v>
      </c>
      <c r="B70">
        <v>3</v>
      </c>
      <c r="C70" t="s">
        <v>30</v>
      </c>
      <c r="D70" t="s">
        <v>27</v>
      </c>
      <c r="E70" t="s">
        <v>28</v>
      </c>
      <c r="G70">
        <v>0.5</v>
      </c>
      <c r="H70">
        <v>0.5</v>
      </c>
      <c r="I70">
        <v>45</v>
      </c>
      <c r="J70">
        <v>166</v>
      </c>
      <c r="L70">
        <v>0</v>
      </c>
      <c r="M70">
        <v>5.5E-2</v>
      </c>
      <c r="N70">
        <v>0.184</v>
      </c>
      <c r="O70">
        <v>0.129</v>
      </c>
      <c r="Q70">
        <v>0</v>
      </c>
      <c r="R70">
        <v>1</v>
      </c>
      <c r="S70">
        <v>0</v>
      </c>
      <c r="T70">
        <v>0</v>
      </c>
      <c r="V70">
        <v>0</v>
      </c>
      <c r="Y70" s="1">
        <v>44079</v>
      </c>
      <c r="Z70" s="2">
        <v>3.6388888888888887E-2</v>
      </c>
      <c r="AB70">
        <v>1</v>
      </c>
      <c r="AD70" s="4">
        <f t="shared" si="5"/>
        <v>7.8624797882124384E-2</v>
      </c>
      <c r="AE70" s="4">
        <f t="shared" si="6"/>
        <v>4.3477643576408223E-2</v>
      </c>
      <c r="AF70" s="4">
        <f t="shared" si="7"/>
        <v>-3.5147154305716161E-2</v>
      </c>
      <c r="AG70" s="4">
        <f t="shared" si="8"/>
        <v>-3.0678909480593451E-2</v>
      </c>
      <c r="AJ70">
        <f>ABS(100*(AD70-AD71)/(AVERAGE(AD70:AD71)))</f>
        <v>5.9711808647376214</v>
      </c>
      <c r="AO70">
        <f>ABS(100*(AE70-AE71)/(AVERAGE(AE70:AE71)))</f>
        <v>57.070204457245367</v>
      </c>
      <c r="AT70">
        <f>ABS(100*(AF70-AF71)/(AVERAGE(AF70:AF71)))</f>
        <v>147.87637110052145</v>
      </c>
      <c r="AY70">
        <f>ABS(100*(AG70-AG71)/(AVERAGE(AG70:AG71)))</f>
        <v>0</v>
      </c>
      <c r="BC70" s="4">
        <f>AVERAGE(AD70:AD71)</f>
        <v>8.1044453326609228E-2</v>
      </c>
      <c r="BD70" s="4">
        <f>AVERAGE(AE70:AE71)</f>
        <v>6.0837760820000253E-2</v>
      </c>
      <c r="BE70" s="4">
        <f>AVERAGE(AF70:AF71)</f>
        <v>-2.0206692506608982E-2</v>
      </c>
      <c r="BF70" s="4">
        <f>AVERAGE(AG70:AG71)</f>
        <v>-3.0678909480593451E-2</v>
      </c>
    </row>
    <row r="71" spans="1:58" x14ac:dyDescent="0.35">
      <c r="A71">
        <v>157</v>
      </c>
      <c r="B71">
        <v>3</v>
      </c>
      <c r="C71" t="s">
        <v>30</v>
      </c>
      <c r="D71" t="s">
        <v>27</v>
      </c>
      <c r="E71" t="s">
        <v>28</v>
      </c>
      <c r="G71">
        <v>0.5</v>
      </c>
      <c r="H71">
        <v>0.5</v>
      </c>
      <c r="I71">
        <v>47</v>
      </c>
      <c r="J71">
        <v>193</v>
      </c>
      <c r="L71">
        <v>0</v>
      </c>
      <c r="M71">
        <v>5.8000000000000003E-2</v>
      </c>
      <c r="N71">
        <v>0.215</v>
      </c>
      <c r="O71">
        <v>0.157</v>
      </c>
      <c r="Q71">
        <v>0</v>
      </c>
      <c r="R71">
        <v>1</v>
      </c>
      <c r="S71">
        <v>0</v>
      </c>
      <c r="T71">
        <v>0</v>
      </c>
      <c r="V71">
        <v>0</v>
      </c>
      <c r="X71" t="s">
        <v>89</v>
      </c>
      <c r="Y71" s="1">
        <v>44079</v>
      </c>
      <c r="Z71" s="2">
        <v>4.2002314814814812E-2</v>
      </c>
      <c r="AB71">
        <v>1</v>
      </c>
      <c r="AD71" s="4">
        <f t="shared" si="5"/>
        <v>8.3464108771094087E-2</v>
      </c>
      <c r="AE71" s="4">
        <f t="shared" si="6"/>
        <v>7.8197878063592283E-2</v>
      </c>
      <c r="AF71" s="4">
        <f t="shared" si="7"/>
        <v>-5.2662307075018039E-3</v>
      </c>
      <c r="AG71" s="4">
        <f t="shared" si="8"/>
        <v>-3.0678909480593451E-2</v>
      </c>
    </row>
    <row r="72" spans="1:58" x14ac:dyDescent="0.35">
      <c r="A72">
        <v>158</v>
      </c>
      <c r="B72">
        <v>4</v>
      </c>
      <c r="C72" t="s">
        <v>166</v>
      </c>
      <c r="D72" t="s">
        <v>27</v>
      </c>
      <c r="E72" t="s">
        <v>28</v>
      </c>
      <c r="G72">
        <v>0.5</v>
      </c>
      <c r="H72">
        <v>0.5</v>
      </c>
      <c r="I72">
        <v>1109</v>
      </c>
      <c r="J72">
        <v>6264</v>
      </c>
      <c r="L72">
        <v>2774</v>
      </c>
      <c r="M72">
        <v>1.3169999999999999</v>
      </c>
      <c r="N72">
        <v>6.8940000000000001</v>
      </c>
      <c r="O72">
        <v>5.577</v>
      </c>
      <c r="Q72">
        <v>0.314</v>
      </c>
      <c r="R72">
        <v>1</v>
      </c>
      <c r="S72">
        <v>0</v>
      </c>
      <c r="T72">
        <v>0</v>
      </c>
      <c r="V72">
        <v>0</v>
      </c>
      <c r="Y72" s="1">
        <v>44079</v>
      </c>
      <c r="Z72" s="2">
        <v>5.3391203703703705E-2</v>
      </c>
      <c r="AB72">
        <v>1</v>
      </c>
      <c r="AD72" s="4">
        <f t="shared" si="5"/>
        <v>2.6531381908140061</v>
      </c>
      <c r="AE72" s="4">
        <f t="shared" si="6"/>
        <v>7.8851068992374636</v>
      </c>
      <c r="AF72" s="4">
        <f t="shared" si="7"/>
        <v>5.231968708423457</v>
      </c>
      <c r="AG72" s="4">
        <f t="shared" si="8"/>
        <v>0.32374750696923615</v>
      </c>
      <c r="BC72" s="4"/>
      <c r="BD72" s="4"/>
      <c r="BE72" s="4"/>
      <c r="BF72" s="4"/>
    </row>
    <row r="73" spans="1:58" x14ac:dyDescent="0.35">
      <c r="A73">
        <v>159</v>
      </c>
      <c r="B73">
        <v>4</v>
      </c>
      <c r="C73" t="s">
        <v>166</v>
      </c>
      <c r="D73" t="s">
        <v>27</v>
      </c>
      <c r="E73" t="s">
        <v>28</v>
      </c>
      <c r="G73">
        <v>0.5</v>
      </c>
      <c r="H73">
        <v>0.5</v>
      </c>
      <c r="I73">
        <v>1509</v>
      </c>
      <c r="J73">
        <v>6082</v>
      </c>
      <c r="L73">
        <v>2742</v>
      </c>
      <c r="M73">
        <v>1.754</v>
      </c>
      <c r="N73">
        <v>6.6959999999999997</v>
      </c>
      <c r="O73">
        <v>4.9420000000000002</v>
      </c>
      <c r="Q73">
        <v>0.31</v>
      </c>
      <c r="R73">
        <v>1</v>
      </c>
      <c r="S73">
        <v>0</v>
      </c>
      <c r="T73">
        <v>0</v>
      </c>
      <c r="V73">
        <v>0</v>
      </c>
      <c r="Y73" s="1">
        <v>44079</v>
      </c>
      <c r="Z73" s="2">
        <v>5.9571759259259262E-2</v>
      </c>
      <c r="AB73">
        <v>1</v>
      </c>
      <c r="AD73" s="4">
        <f t="shared" si="5"/>
        <v>3.6210003686079468</v>
      </c>
      <c r="AE73" s="4">
        <f t="shared" si="6"/>
        <v>7.6510668001016304</v>
      </c>
      <c r="AF73" s="4">
        <f t="shared" si="7"/>
        <v>4.0300664314936832</v>
      </c>
      <c r="AG73" s="4">
        <f t="shared" si="8"/>
        <v>0.31965895421999518</v>
      </c>
      <c r="AI73">
        <f>ABS(100*(AVERAGE(AD73:AD74)-3)/3)</f>
        <v>23.442288457347733</v>
      </c>
      <c r="AJ73">
        <f>ABS(100*(AD73-AD74)/(AVERAGE(AD73:AD74)))</f>
        <v>4.4430092874755598</v>
      </c>
      <c r="AN73">
        <f>ABS(100*(AVERAGE(AE73:AE74)-6)/6)</f>
        <v>27.335605931853678</v>
      </c>
      <c r="AO73">
        <f>ABS(100*(AE73-AE74)/(AVERAGE(AE73:AE74)))</f>
        <v>0.28613217568958549</v>
      </c>
      <c r="AS73">
        <f>ABS(100*(AVERAGE(AF73:AF74)-3)/3)</f>
        <v>31.228923406359616</v>
      </c>
      <c r="AT73">
        <f>ABS(100*(AF73-AF74)/(AVERAGE(AF73:AF74)))</f>
        <v>4.7346640198770915</v>
      </c>
      <c r="AX73">
        <f>ABS(100*(AVERAGE(AG73:AG74)-0.3)/0.33)</f>
        <v>5.7636720766443297</v>
      </c>
      <c r="AY73">
        <f>ABS(100*(AG73-AG74)/(AVERAGE(AG73:AG74)))</f>
        <v>0.40049911044382552</v>
      </c>
      <c r="BC73" s="4">
        <f>AVERAGE(AD73:AD74)</f>
        <v>3.703268653720432</v>
      </c>
      <c r="BD73" s="4">
        <f>AVERAGE(AE73:AE74)</f>
        <v>7.6401363559112205</v>
      </c>
      <c r="BE73" s="4">
        <f>AVERAGE(AF73:AF74)</f>
        <v>3.9368677021907885</v>
      </c>
      <c r="BF73" s="4">
        <f>AVERAGE(AG73:AG74)</f>
        <v>0.31902011785292628</v>
      </c>
    </row>
    <row r="74" spans="1:58" x14ac:dyDescent="0.35">
      <c r="A74">
        <v>160</v>
      </c>
      <c r="B74">
        <v>4</v>
      </c>
      <c r="C74" t="s">
        <v>166</v>
      </c>
      <c r="D74" t="s">
        <v>27</v>
      </c>
      <c r="E74" t="s">
        <v>28</v>
      </c>
      <c r="G74">
        <v>0.5</v>
      </c>
      <c r="H74">
        <v>0.5</v>
      </c>
      <c r="I74">
        <v>1577</v>
      </c>
      <c r="J74">
        <v>6065</v>
      </c>
      <c r="L74">
        <v>2732</v>
      </c>
      <c r="M74">
        <v>1.8280000000000001</v>
      </c>
      <c r="N74">
        <v>6.6769999999999996</v>
      </c>
      <c r="O74">
        <v>4.8490000000000002</v>
      </c>
      <c r="Q74">
        <v>0.309</v>
      </c>
      <c r="R74">
        <v>1</v>
      </c>
      <c r="S74">
        <v>0</v>
      </c>
      <c r="T74">
        <v>0</v>
      </c>
      <c r="V74">
        <v>0</v>
      </c>
      <c r="Y74" s="1">
        <v>44079</v>
      </c>
      <c r="Z74" s="2">
        <v>6.6203703703703709E-2</v>
      </c>
      <c r="AB74">
        <v>1</v>
      </c>
      <c r="AD74" s="4">
        <f t="shared" si="5"/>
        <v>3.7855369388329168</v>
      </c>
      <c r="AE74" s="4">
        <f t="shared" si="6"/>
        <v>7.6292059117208106</v>
      </c>
      <c r="AF74" s="4">
        <f t="shared" si="7"/>
        <v>3.8436689728878939</v>
      </c>
      <c r="AG74" s="4">
        <f t="shared" si="8"/>
        <v>0.31838128148585737</v>
      </c>
    </row>
    <row r="75" spans="1:58" x14ac:dyDescent="0.35">
      <c r="A75">
        <v>161</v>
      </c>
      <c r="B75">
        <v>1</v>
      </c>
      <c r="C75" t="s">
        <v>31</v>
      </c>
      <c r="D75" t="s">
        <v>27</v>
      </c>
      <c r="E75" t="s">
        <v>28</v>
      </c>
      <c r="G75">
        <v>0.5</v>
      </c>
      <c r="H75">
        <v>0.5</v>
      </c>
      <c r="I75">
        <v>2952</v>
      </c>
      <c r="J75">
        <v>9170</v>
      </c>
      <c r="L75">
        <v>18175</v>
      </c>
      <c r="M75">
        <v>3.3290000000000002</v>
      </c>
      <c r="N75">
        <v>10.032999999999999</v>
      </c>
      <c r="O75">
        <v>6.7030000000000003</v>
      </c>
      <c r="Q75">
        <v>1.778</v>
      </c>
      <c r="R75">
        <v>1</v>
      </c>
      <c r="S75">
        <v>0</v>
      </c>
      <c r="T75">
        <v>0</v>
      </c>
      <c r="V75">
        <v>0</v>
      </c>
      <c r="Y75" s="1">
        <v>44079</v>
      </c>
      <c r="Z75" s="2">
        <v>7.784722222222222E-2</v>
      </c>
      <c r="AB75">
        <v>1</v>
      </c>
      <c r="AD75" s="4">
        <f t="shared" si="5"/>
        <v>7.112563174999587</v>
      </c>
      <c r="AE75" s="4">
        <f t="shared" si="6"/>
        <v>11.622032877746978</v>
      </c>
      <c r="AF75" s="4">
        <f t="shared" si="7"/>
        <v>4.5094697027473911</v>
      </c>
      <c r="AG75" s="4">
        <f t="shared" si="8"/>
        <v>2.2914912848148834</v>
      </c>
      <c r="BC75" s="4"/>
      <c r="BD75" s="4"/>
      <c r="BE75" s="4"/>
      <c r="BF75" s="4"/>
    </row>
    <row r="76" spans="1:58" x14ac:dyDescent="0.35">
      <c r="A76">
        <v>162</v>
      </c>
      <c r="B76">
        <v>1</v>
      </c>
      <c r="C76" t="s">
        <v>31</v>
      </c>
      <c r="D76" t="s">
        <v>27</v>
      </c>
      <c r="E76" t="s">
        <v>28</v>
      </c>
      <c r="G76">
        <v>0.5</v>
      </c>
      <c r="H76">
        <v>0.5</v>
      </c>
      <c r="I76">
        <v>3497</v>
      </c>
      <c r="J76">
        <v>8532</v>
      </c>
      <c r="L76">
        <v>17316</v>
      </c>
      <c r="M76">
        <v>3.9239999999999999</v>
      </c>
      <c r="N76">
        <v>9.3460000000000001</v>
      </c>
      <c r="O76">
        <v>5.4219999999999997</v>
      </c>
      <c r="Q76">
        <v>1.7130000000000001</v>
      </c>
      <c r="R76">
        <v>1</v>
      </c>
      <c r="S76">
        <v>0</v>
      </c>
      <c r="T76">
        <v>0</v>
      </c>
      <c r="V76">
        <v>0</v>
      </c>
      <c r="Y76" s="1">
        <v>44079</v>
      </c>
      <c r="Z76" s="2">
        <v>8.4062499999999998E-2</v>
      </c>
      <c r="AB76">
        <v>1</v>
      </c>
      <c r="AD76" s="4">
        <f t="shared" si="5"/>
        <v>8.4312753922438333</v>
      </c>
      <c r="AE76" s="4">
        <f t="shared" si="6"/>
        <v>10.801606596160926</v>
      </c>
      <c r="AF76" s="4">
        <f t="shared" si="7"/>
        <v>2.3703312039170932</v>
      </c>
      <c r="AG76" s="4">
        <f t="shared" si="8"/>
        <v>2.1817391969524453</v>
      </c>
      <c r="AJ76">
        <f>ABS(100*(AD76-AD77)/(AVERAGE(AD76:AD77)))</f>
        <v>1.6790010578919112</v>
      </c>
      <c r="AO76">
        <f>ABS(100*(AE76-AE77)/(AVERAGE(AE76:AE77)))</f>
        <v>0.16680944460602962</v>
      </c>
      <c r="AT76">
        <f>ABS(100*(AF76-AF77)/(AVERAGE(AF76:AF77)))</f>
        <v>7.0203614920332811</v>
      </c>
      <c r="AY76">
        <f>ABS(100*(AG76-AG77)/(AVERAGE(AG76:AG77)))</f>
        <v>1.3783569904886419</v>
      </c>
      <c r="BC76" s="4">
        <f>AVERAGE(AD76:AD77)</f>
        <v>8.5026552278561365</v>
      </c>
      <c r="BD76" s="4">
        <f>AVERAGE(AE76:AE77)</f>
        <v>10.792605053886472</v>
      </c>
      <c r="BE76" s="4">
        <f>AVERAGE(AF76:AF77)</f>
        <v>2.2899498260303348</v>
      </c>
      <c r="BF76" s="4">
        <f>AVERAGE(AG76:AG77)</f>
        <v>2.1968796188519786</v>
      </c>
    </row>
    <row r="77" spans="1:58" x14ac:dyDescent="0.35">
      <c r="A77">
        <v>163</v>
      </c>
      <c r="B77">
        <v>1</v>
      </c>
      <c r="C77" t="s">
        <v>31</v>
      </c>
      <c r="D77" t="s">
        <v>27</v>
      </c>
      <c r="E77" t="s">
        <v>28</v>
      </c>
      <c r="G77">
        <v>0.5</v>
      </c>
      <c r="H77">
        <v>0.5</v>
      </c>
      <c r="I77">
        <v>3556</v>
      </c>
      <c r="J77">
        <v>8518</v>
      </c>
      <c r="L77">
        <v>17553</v>
      </c>
      <c r="M77">
        <v>3.988</v>
      </c>
      <c r="N77">
        <v>9.3320000000000007</v>
      </c>
      <c r="O77">
        <v>5.3440000000000003</v>
      </c>
      <c r="Q77">
        <v>1.7310000000000001</v>
      </c>
      <c r="R77">
        <v>1</v>
      </c>
      <c r="S77">
        <v>0</v>
      </c>
      <c r="T77">
        <v>0</v>
      </c>
      <c r="V77">
        <v>0</v>
      </c>
      <c r="Y77" s="1">
        <v>44079</v>
      </c>
      <c r="Z77" s="2">
        <v>9.0787037037037041E-2</v>
      </c>
      <c r="AB77">
        <v>1</v>
      </c>
      <c r="AD77" s="4">
        <f t="shared" ref="AD77:AD123" si="13">((I77*$E$9)+$E$10)*1000/G77</f>
        <v>8.5740350634684397</v>
      </c>
      <c r="AE77" s="4">
        <f t="shared" si="6"/>
        <v>10.783603511612016</v>
      </c>
      <c r="AF77" s="4">
        <f t="shared" si="7"/>
        <v>2.2095684481435764</v>
      </c>
      <c r="AG77" s="4">
        <f t="shared" si="8"/>
        <v>2.2120200407515118</v>
      </c>
    </row>
    <row r="78" spans="1:58" x14ac:dyDescent="0.35">
      <c r="A78">
        <v>164</v>
      </c>
      <c r="B78">
        <v>2</v>
      </c>
      <c r="D78" t="s">
        <v>29</v>
      </c>
      <c r="Y78" s="1">
        <v>44079</v>
      </c>
      <c r="Z78" s="2">
        <v>9.5011574074074068E-2</v>
      </c>
      <c r="AB78">
        <v>1</v>
      </c>
      <c r="AD78" s="4" t="e">
        <f t="shared" si="13"/>
        <v>#DIV/0!</v>
      </c>
      <c r="AE78" s="4" t="e">
        <f t="shared" ref="AE78:AE124" si="14">((J78*$G$9)+$G$10)*1000/H78</f>
        <v>#DIV/0!</v>
      </c>
      <c r="AF78" s="4" t="e">
        <f t="shared" ref="AF78:AF124" si="15">AE78-AD78</f>
        <v>#DIV/0!</v>
      </c>
      <c r="AG78" s="4" t="e">
        <f t="shared" ref="AG78:AG124" si="16">((L78*$I$9)+$I$10)*1000/H78</f>
        <v>#DIV/0!</v>
      </c>
      <c r="BC78" s="4"/>
      <c r="BD78" s="4"/>
      <c r="BE78" s="4"/>
      <c r="BF78" s="4"/>
    </row>
    <row r="79" spans="1:58" x14ac:dyDescent="0.35">
      <c r="A79">
        <v>165</v>
      </c>
      <c r="B79">
        <v>21</v>
      </c>
      <c r="C79" t="s">
        <v>177</v>
      </c>
      <c r="D79" t="s">
        <v>27</v>
      </c>
      <c r="E79" t="s">
        <v>28</v>
      </c>
      <c r="G79">
        <v>0.5</v>
      </c>
      <c r="H79">
        <v>0.5</v>
      </c>
      <c r="I79">
        <v>1459</v>
      </c>
      <c r="J79">
        <v>7032</v>
      </c>
      <c r="L79">
        <v>2625</v>
      </c>
      <c r="M79">
        <v>1.7</v>
      </c>
      <c r="N79">
        <v>7.7270000000000003</v>
      </c>
      <c r="O79">
        <v>6.0270000000000001</v>
      </c>
      <c r="Q79">
        <v>0.29699999999999999</v>
      </c>
      <c r="R79">
        <v>1</v>
      </c>
      <c r="S79">
        <v>0</v>
      </c>
      <c r="T79">
        <v>0</v>
      </c>
      <c r="V79">
        <v>0</v>
      </c>
      <c r="Y79" s="1">
        <v>44079</v>
      </c>
      <c r="Z79" s="2">
        <v>0.10672453703703703</v>
      </c>
      <c r="AB79">
        <v>1</v>
      </c>
      <c r="AD79" s="4">
        <f t="shared" si="13"/>
        <v>3.5000175963837044</v>
      </c>
      <c r="AE79" s="4">
        <f t="shared" si="14"/>
        <v>8.8727046802062546</v>
      </c>
      <c r="AF79" s="4">
        <f t="shared" si="15"/>
        <v>5.3726870838225498</v>
      </c>
      <c r="AG79" s="4">
        <f t="shared" si="16"/>
        <v>0.30471018323058274</v>
      </c>
    </row>
    <row r="80" spans="1:58" x14ac:dyDescent="0.35">
      <c r="A80">
        <v>166</v>
      </c>
      <c r="B80">
        <v>21</v>
      </c>
      <c r="C80" t="s">
        <v>177</v>
      </c>
      <c r="D80" t="s">
        <v>27</v>
      </c>
      <c r="E80" t="s">
        <v>28</v>
      </c>
      <c r="G80">
        <v>0.5</v>
      </c>
      <c r="H80">
        <v>0.5</v>
      </c>
      <c r="I80">
        <v>1777</v>
      </c>
      <c r="J80">
        <v>7134</v>
      </c>
      <c r="L80">
        <v>2773</v>
      </c>
      <c r="M80">
        <v>2.0470000000000002</v>
      </c>
      <c r="N80">
        <v>7.8380000000000001</v>
      </c>
      <c r="O80">
        <v>5.7910000000000004</v>
      </c>
      <c r="Q80">
        <v>0.314</v>
      </c>
      <c r="R80">
        <v>1</v>
      </c>
      <c r="S80">
        <v>0</v>
      </c>
      <c r="T80">
        <v>0</v>
      </c>
      <c r="V80">
        <v>0</v>
      </c>
      <c r="Y80" s="1">
        <v>44079</v>
      </c>
      <c r="Z80" s="2">
        <v>0.11295138888888889</v>
      </c>
      <c r="AB80">
        <v>1</v>
      </c>
      <c r="AD80" s="4">
        <f t="shared" si="13"/>
        <v>4.2694680277298875</v>
      </c>
      <c r="AE80" s="4">
        <f t="shared" si="14"/>
        <v>9.0038700104911733</v>
      </c>
      <c r="AF80" s="4">
        <f t="shared" si="15"/>
        <v>4.7344019827612858</v>
      </c>
      <c r="AG80" s="4">
        <f t="shared" si="16"/>
        <v>0.32361973969582242</v>
      </c>
      <c r="AJ80">
        <f>ABS(100*(AD80-AD81)/(AVERAGE(AD80:AD81)))</f>
        <v>3.3983396480907673</v>
      </c>
      <c r="AO80">
        <f>ABS(100*(AE80-AE81)/(AVERAGE(AE80:AE81)))</f>
        <v>7.1384617358289396E-2</v>
      </c>
      <c r="AT80">
        <f>ABS(100*(AF80-AF81)/(AVERAGE(AF80:AF81)))</f>
        <v>3.0269047676002967</v>
      </c>
      <c r="AY80">
        <f>ABS(100*(AG80-AG81)/(AVERAGE(AG80:AG81)))</f>
        <v>2.8429743797961033</v>
      </c>
      <c r="BC80" s="4">
        <f>AVERAGE(AD80:AD81)</f>
        <v>4.3432675187866749</v>
      </c>
      <c r="BD80" s="4">
        <f>AVERAGE(AE80:AE81)</f>
        <v>9.0070848470177634</v>
      </c>
      <c r="BE80" s="4">
        <f>AVERAGE(AF80:AF81)</f>
        <v>4.6638173282310884</v>
      </c>
      <c r="BF80" s="4">
        <f>AVERAGE(AG80:AG81)</f>
        <v>0.31908400148963317</v>
      </c>
    </row>
    <row r="81" spans="1:58" x14ac:dyDescent="0.35">
      <c r="A81">
        <v>167</v>
      </c>
      <c r="B81">
        <v>21</v>
      </c>
      <c r="C81" t="s">
        <v>177</v>
      </c>
      <c r="D81" t="s">
        <v>27</v>
      </c>
      <c r="E81" t="s">
        <v>28</v>
      </c>
      <c r="G81">
        <v>0.5</v>
      </c>
      <c r="H81">
        <v>0.5</v>
      </c>
      <c r="I81">
        <v>1838</v>
      </c>
      <c r="J81">
        <v>7139</v>
      </c>
      <c r="L81">
        <v>2702</v>
      </c>
      <c r="M81">
        <v>2.113</v>
      </c>
      <c r="N81">
        <v>7.843</v>
      </c>
      <c r="O81">
        <v>5.7290000000000001</v>
      </c>
      <c r="Q81">
        <v>0.30499999999999999</v>
      </c>
      <c r="R81">
        <v>1</v>
      </c>
      <c r="S81">
        <v>0</v>
      </c>
      <c r="T81">
        <v>0</v>
      </c>
      <c r="V81">
        <v>0</v>
      </c>
      <c r="Y81" s="1">
        <v>44079</v>
      </c>
      <c r="Z81" s="2">
        <v>0.11956018518518519</v>
      </c>
      <c r="AB81">
        <v>1</v>
      </c>
      <c r="AD81" s="4">
        <f t="shared" si="13"/>
        <v>4.4170670098434632</v>
      </c>
      <c r="AE81" s="4">
        <f t="shared" si="14"/>
        <v>9.0102996835443534</v>
      </c>
      <c r="AF81" s="4">
        <f t="shared" si="15"/>
        <v>4.5932326737008902</v>
      </c>
      <c r="AG81" s="4">
        <f t="shared" si="16"/>
        <v>0.31454826328344393</v>
      </c>
    </row>
    <row r="82" spans="1:58" x14ac:dyDescent="0.35">
      <c r="A82">
        <v>168</v>
      </c>
      <c r="B82">
        <v>22</v>
      </c>
      <c r="C82" t="s">
        <v>129</v>
      </c>
      <c r="D82" t="s">
        <v>27</v>
      </c>
      <c r="E82" t="s">
        <v>28</v>
      </c>
      <c r="G82">
        <v>0.5</v>
      </c>
      <c r="H82">
        <v>0.5</v>
      </c>
      <c r="I82">
        <v>1866</v>
      </c>
      <c r="J82">
        <v>6081</v>
      </c>
      <c r="L82">
        <v>1387</v>
      </c>
      <c r="M82">
        <v>2.1440000000000001</v>
      </c>
      <c r="N82">
        <v>6.6950000000000003</v>
      </c>
      <c r="O82">
        <v>4.5510000000000002</v>
      </c>
      <c r="Q82">
        <v>0.151</v>
      </c>
      <c r="R82">
        <v>1</v>
      </c>
      <c r="S82">
        <v>0</v>
      </c>
      <c r="T82">
        <v>0</v>
      </c>
      <c r="V82">
        <v>0</v>
      </c>
      <c r="Y82" s="1">
        <v>44079</v>
      </c>
      <c r="Z82" s="2">
        <v>0.13098379629629628</v>
      </c>
      <c r="AB82">
        <v>1</v>
      </c>
      <c r="AD82" s="4">
        <f t="shared" si="13"/>
        <v>4.4848173622890384</v>
      </c>
      <c r="AE82" s="4">
        <f t="shared" si="14"/>
        <v>7.6497808654909933</v>
      </c>
      <c r="AF82" s="4">
        <f t="shared" si="15"/>
        <v>3.164963503201955</v>
      </c>
      <c r="AG82" s="4">
        <f t="shared" si="16"/>
        <v>0.14653429874432136</v>
      </c>
    </row>
    <row r="83" spans="1:58" x14ac:dyDescent="0.35">
      <c r="A83">
        <v>169</v>
      </c>
      <c r="B83">
        <v>22</v>
      </c>
      <c r="C83" t="s">
        <v>129</v>
      </c>
      <c r="D83" t="s">
        <v>27</v>
      </c>
      <c r="E83" t="s">
        <v>28</v>
      </c>
      <c r="G83">
        <v>0.5</v>
      </c>
      <c r="H83">
        <v>0.5</v>
      </c>
      <c r="I83">
        <v>1936</v>
      </c>
      <c r="J83">
        <v>5752</v>
      </c>
      <c r="L83">
        <v>1300</v>
      </c>
      <c r="M83">
        <v>2.2210000000000001</v>
      </c>
      <c r="N83">
        <v>6.3369999999999997</v>
      </c>
      <c r="O83">
        <v>4.1159999999999997</v>
      </c>
      <c r="Q83">
        <v>0.14099999999999999</v>
      </c>
      <c r="R83">
        <v>1</v>
      </c>
      <c r="S83">
        <v>0</v>
      </c>
      <c r="T83">
        <v>0</v>
      </c>
      <c r="V83">
        <v>0</v>
      </c>
      <c r="Y83" s="1">
        <v>44079</v>
      </c>
      <c r="Z83" s="2">
        <v>0.1370949074074074</v>
      </c>
      <c r="AB83">
        <v>1</v>
      </c>
      <c r="AD83" s="4">
        <f t="shared" si="13"/>
        <v>4.654193243402978</v>
      </c>
      <c r="AE83" s="4">
        <f t="shared" si="14"/>
        <v>7.2267083785916029</v>
      </c>
      <c r="AF83" s="4">
        <f t="shared" si="15"/>
        <v>2.5725151351886248</v>
      </c>
      <c r="AG83" s="4">
        <f t="shared" si="16"/>
        <v>0.13541854595732239</v>
      </c>
      <c r="AJ83">
        <f>ABS(100*(AD83-AD84)/(AVERAGE(AD83:AD84)))</f>
        <v>3.1687448320642826</v>
      </c>
      <c r="AO83">
        <f>ABS(100*(AE83-AE84)/(AVERAGE(AE83:AE84)))</f>
        <v>0.21330261202487677</v>
      </c>
      <c r="AT83">
        <f>ABS(100*(AF83-AF84)/(AVERAGE(AF83:AF84)))</f>
        <v>6.0543315190936724</v>
      </c>
      <c r="AY83">
        <f>ABS(100*(AG83-AG84)/(AVERAGE(AG83:AG84)))</f>
        <v>0.37668882055882585</v>
      </c>
      <c r="BC83" s="4">
        <f>AVERAGE(AD83:AD84)</f>
        <v>4.5816035800684327</v>
      </c>
      <c r="BD83" s="4">
        <f>AVERAGE(AE83:AE84)</f>
        <v>7.2344239862554218</v>
      </c>
      <c r="BE83" s="4">
        <f>AVERAGE(AF83:AF84)</f>
        <v>2.6528204061869887</v>
      </c>
      <c r="BF83" s="4">
        <f>AVERAGE(AG83:AG84)</f>
        <v>0.13567408050414995</v>
      </c>
    </row>
    <row r="84" spans="1:58" x14ac:dyDescent="0.35">
      <c r="A84">
        <v>170</v>
      </c>
      <c r="B84">
        <v>22</v>
      </c>
      <c r="C84" t="s">
        <v>129</v>
      </c>
      <c r="D84" t="s">
        <v>27</v>
      </c>
      <c r="E84" t="s">
        <v>28</v>
      </c>
      <c r="G84">
        <v>0.5</v>
      </c>
      <c r="H84">
        <v>0.5</v>
      </c>
      <c r="I84">
        <v>1876</v>
      </c>
      <c r="J84">
        <v>5764</v>
      </c>
      <c r="L84">
        <v>1304</v>
      </c>
      <c r="M84">
        <v>2.1549999999999998</v>
      </c>
      <c r="N84">
        <v>6.35</v>
      </c>
      <c r="O84">
        <v>4.1950000000000003</v>
      </c>
      <c r="Q84">
        <v>0.14099999999999999</v>
      </c>
      <c r="R84">
        <v>1</v>
      </c>
      <c r="S84">
        <v>0</v>
      </c>
      <c r="T84">
        <v>0</v>
      </c>
      <c r="V84">
        <v>0</v>
      </c>
      <c r="Y84" s="1">
        <v>44079</v>
      </c>
      <c r="Z84" s="2">
        <v>0.14371527777777779</v>
      </c>
      <c r="AB84">
        <v>1</v>
      </c>
      <c r="AD84" s="4">
        <f t="shared" si="13"/>
        <v>4.5090139167338874</v>
      </c>
      <c r="AE84" s="4">
        <f t="shared" si="14"/>
        <v>7.2421395939192399</v>
      </c>
      <c r="AF84" s="4">
        <f t="shared" si="15"/>
        <v>2.7331256771853525</v>
      </c>
      <c r="AG84" s="4">
        <f t="shared" si="16"/>
        <v>0.1359296150509775</v>
      </c>
    </row>
    <row r="85" spans="1:58" x14ac:dyDescent="0.35">
      <c r="A85">
        <v>171</v>
      </c>
      <c r="B85">
        <v>23</v>
      </c>
      <c r="C85" t="s">
        <v>178</v>
      </c>
      <c r="D85" t="s">
        <v>27</v>
      </c>
      <c r="E85" t="s">
        <v>28</v>
      </c>
      <c r="G85">
        <v>0.5</v>
      </c>
      <c r="H85">
        <v>0.5</v>
      </c>
      <c r="I85">
        <v>1560</v>
      </c>
      <c r="J85">
        <v>5406</v>
      </c>
      <c r="L85">
        <v>2174</v>
      </c>
      <c r="M85">
        <v>1.81</v>
      </c>
      <c r="N85">
        <v>5.96</v>
      </c>
      <c r="O85">
        <v>4.1500000000000004</v>
      </c>
      <c r="Q85">
        <v>0.24399999999999999</v>
      </c>
      <c r="R85">
        <v>1</v>
      </c>
      <c r="S85">
        <v>0</v>
      </c>
      <c r="T85">
        <v>0</v>
      </c>
      <c r="V85">
        <v>0</v>
      </c>
      <c r="Y85" s="1">
        <v>44079</v>
      </c>
      <c r="Z85" s="2">
        <v>0.15515046296296295</v>
      </c>
      <c r="AB85">
        <v>1</v>
      </c>
      <c r="AD85" s="4">
        <f t="shared" si="13"/>
        <v>3.7444027962766744</v>
      </c>
      <c r="AE85" s="4">
        <f t="shared" si="14"/>
        <v>6.7817750033113917</v>
      </c>
      <c r="AF85" s="4">
        <f t="shared" si="15"/>
        <v>3.0373722070347173</v>
      </c>
      <c r="AG85" s="4">
        <f t="shared" si="16"/>
        <v>0.24708714292096731</v>
      </c>
    </row>
    <row r="86" spans="1:58" x14ac:dyDescent="0.35">
      <c r="A86">
        <v>172</v>
      </c>
      <c r="B86">
        <v>23</v>
      </c>
      <c r="C86" t="s">
        <v>178</v>
      </c>
      <c r="D86" t="s">
        <v>27</v>
      </c>
      <c r="E86" t="s">
        <v>28</v>
      </c>
      <c r="G86">
        <v>0.5</v>
      </c>
      <c r="H86">
        <v>0.5</v>
      </c>
      <c r="I86">
        <v>1472</v>
      </c>
      <c r="J86">
        <v>5326</v>
      </c>
      <c r="L86">
        <v>2210</v>
      </c>
      <c r="M86">
        <v>1.714</v>
      </c>
      <c r="N86">
        <v>5.8719999999999999</v>
      </c>
      <c r="O86">
        <v>4.1580000000000004</v>
      </c>
      <c r="Q86">
        <v>0.248</v>
      </c>
      <c r="R86">
        <v>1</v>
      </c>
      <c r="S86">
        <v>0</v>
      </c>
      <c r="T86">
        <v>0</v>
      </c>
      <c r="V86">
        <v>0</v>
      </c>
      <c r="Y86" s="1">
        <v>44079</v>
      </c>
      <c r="Z86" s="2">
        <v>0.16127314814814817</v>
      </c>
      <c r="AB86">
        <v>1</v>
      </c>
      <c r="AD86" s="4">
        <f t="shared" si="13"/>
        <v>3.5314731171620073</v>
      </c>
      <c r="AE86" s="4">
        <f t="shared" si="14"/>
        <v>6.6789002344604755</v>
      </c>
      <c r="AF86" s="4">
        <f t="shared" si="15"/>
        <v>3.1474271172984682</v>
      </c>
      <c r="AG86" s="4">
        <f t="shared" si="16"/>
        <v>0.25168676476386342</v>
      </c>
      <c r="AJ86">
        <f>ABS(100*(AD86-AD87)/(AVERAGE(AD86:AD87)))</f>
        <v>2.0768515195862292</v>
      </c>
      <c r="AO86">
        <f>ABS(100*(AE86-AE87)/(AVERAGE(AE86:AE87)))</f>
        <v>0.7098579886255777</v>
      </c>
      <c r="AT86">
        <f>ABS(100*(AF86-AF87)/(AVERAGE(AF86:AF87)))</f>
        <v>3.7464942826904251</v>
      </c>
      <c r="AY86">
        <f>ABS(100*(AG86-AG87)/(AVERAGE(AG86:AG87)))</f>
        <v>2.0599035556616467</v>
      </c>
      <c r="BC86" s="4">
        <f>AVERAGE(AD86:AD87)</f>
        <v>3.4951782854947346</v>
      </c>
      <c r="BD86" s="4">
        <f>AVERAGE(AE86:AE87)</f>
        <v>6.7026900247572501</v>
      </c>
      <c r="BE86" s="4">
        <f>AVERAGE(AF86:AF87)</f>
        <v>3.2075117392625154</v>
      </c>
      <c r="BF86" s="4">
        <f>AVERAGE(AG86:AG87)</f>
        <v>0.25430599386884595</v>
      </c>
    </row>
    <row r="87" spans="1:58" x14ac:dyDescent="0.35">
      <c r="A87">
        <v>173</v>
      </c>
      <c r="B87">
        <v>23</v>
      </c>
      <c r="C87" t="s">
        <v>178</v>
      </c>
      <c r="D87" t="s">
        <v>27</v>
      </c>
      <c r="E87" t="s">
        <v>28</v>
      </c>
      <c r="G87">
        <v>0.5</v>
      </c>
      <c r="H87">
        <v>0.5</v>
      </c>
      <c r="I87">
        <v>1442</v>
      </c>
      <c r="J87">
        <v>5363</v>
      </c>
      <c r="L87">
        <v>2251</v>
      </c>
      <c r="M87">
        <v>1.68</v>
      </c>
      <c r="N87">
        <v>5.9119999999999999</v>
      </c>
      <c r="O87">
        <v>4.2320000000000002</v>
      </c>
      <c r="Q87">
        <v>0.253</v>
      </c>
      <c r="R87">
        <v>1</v>
      </c>
      <c r="S87">
        <v>0</v>
      </c>
      <c r="T87">
        <v>0</v>
      </c>
      <c r="V87">
        <v>0</v>
      </c>
      <c r="Y87" s="1">
        <v>44079</v>
      </c>
      <c r="Z87" s="2">
        <v>0.16784722222222223</v>
      </c>
      <c r="AB87">
        <v>1</v>
      </c>
      <c r="AD87" s="4">
        <f t="shared" si="13"/>
        <v>3.458883453827462</v>
      </c>
      <c r="AE87" s="4">
        <f t="shared" si="14"/>
        <v>6.7264798150540246</v>
      </c>
      <c r="AF87" s="4">
        <f t="shared" si="15"/>
        <v>3.2675963612265626</v>
      </c>
      <c r="AG87" s="4">
        <f t="shared" si="16"/>
        <v>0.25692522297382847</v>
      </c>
    </row>
    <row r="88" spans="1:58" x14ac:dyDescent="0.35">
      <c r="A88">
        <v>174</v>
      </c>
      <c r="B88">
        <v>24</v>
      </c>
      <c r="C88" t="s">
        <v>179</v>
      </c>
      <c r="D88" t="s">
        <v>27</v>
      </c>
      <c r="E88" t="s">
        <v>28</v>
      </c>
      <c r="G88">
        <v>0.5</v>
      </c>
      <c r="H88">
        <v>0.5</v>
      </c>
      <c r="I88">
        <v>1733</v>
      </c>
      <c r="J88">
        <v>6454</v>
      </c>
      <c r="L88">
        <v>3810</v>
      </c>
      <c r="M88">
        <v>1.998</v>
      </c>
      <c r="N88">
        <v>7.1</v>
      </c>
      <c r="O88">
        <v>5.1020000000000003</v>
      </c>
      <c r="Q88">
        <v>0.432</v>
      </c>
      <c r="R88">
        <v>1</v>
      </c>
      <c r="S88">
        <v>0</v>
      </c>
      <c r="T88">
        <v>0</v>
      </c>
      <c r="V88">
        <v>0</v>
      </c>
      <c r="Y88" s="1">
        <v>44079</v>
      </c>
      <c r="Z88" s="2">
        <v>0.17931712962962965</v>
      </c>
      <c r="AB88">
        <v>1</v>
      </c>
      <c r="AD88" s="4">
        <f t="shared" si="13"/>
        <v>4.1630031881725529</v>
      </c>
      <c r="AE88" s="4">
        <f t="shared" si="14"/>
        <v>8.1294344752583871</v>
      </c>
      <c r="AF88" s="4">
        <f t="shared" si="15"/>
        <v>3.9664312870858343</v>
      </c>
      <c r="AG88" s="4">
        <f t="shared" si="16"/>
        <v>0.45611440222591376</v>
      </c>
    </row>
    <row r="89" spans="1:58" x14ac:dyDescent="0.35">
      <c r="A89">
        <v>175</v>
      </c>
      <c r="B89">
        <v>24</v>
      </c>
      <c r="C89" t="s">
        <v>179</v>
      </c>
      <c r="D89" t="s">
        <v>27</v>
      </c>
      <c r="E89" t="s">
        <v>28</v>
      </c>
      <c r="G89">
        <v>0.5</v>
      </c>
      <c r="H89">
        <v>0.5</v>
      </c>
      <c r="I89">
        <v>1813</v>
      </c>
      <c r="J89">
        <v>6451</v>
      </c>
      <c r="L89">
        <v>3794</v>
      </c>
      <c r="M89">
        <v>2.0859999999999999</v>
      </c>
      <c r="N89">
        <v>7.0970000000000004</v>
      </c>
      <c r="O89">
        <v>5.01</v>
      </c>
      <c r="Q89">
        <v>0.43</v>
      </c>
      <c r="R89">
        <v>1</v>
      </c>
      <c r="S89">
        <v>0</v>
      </c>
      <c r="T89">
        <v>0</v>
      </c>
      <c r="V89">
        <v>0</v>
      </c>
      <c r="Y89" s="1">
        <v>44079</v>
      </c>
      <c r="Z89" s="2">
        <v>0.1854513888888889</v>
      </c>
      <c r="AB89">
        <v>1</v>
      </c>
      <c r="AD89" s="4">
        <f t="shared" si="13"/>
        <v>4.3565756237313416</v>
      </c>
      <c r="AE89" s="4">
        <f t="shared" si="14"/>
        <v>8.1255766714264794</v>
      </c>
      <c r="AF89" s="4">
        <f t="shared" si="15"/>
        <v>3.7690010476951379</v>
      </c>
      <c r="AG89" s="4">
        <f t="shared" si="16"/>
        <v>0.45407012585129325</v>
      </c>
      <c r="AJ89">
        <f>ABS(100*(AD89-AD90)/(AVERAGE(AD89:AD90)))</f>
        <v>3.0626293275125729</v>
      </c>
      <c r="AO89">
        <f>ABS(100*(AE89-AE90)/(AVERAGE(AE89:AE90)))</f>
        <v>0.41231815384085085</v>
      </c>
      <c r="AT89">
        <f>ABS(100*(AF89-AF90)/(AVERAGE(AF89:AF90)))</f>
        <v>4.5849767057400186</v>
      </c>
      <c r="AY89">
        <f>ABS(100*(AG89-AG90)/(AVERAGE(AG89:AG90)))</f>
        <v>0.45122733800481396</v>
      </c>
      <c r="BC89" s="4">
        <f>AVERAGE(AD89:AD90)</f>
        <v>4.4243259761769167</v>
      </c>
      <c r="BD89" s="4">
        <f>AVERAGE(AE89:AE90)</f>
        <v>8.1088595214882062</v>
      </c>
      <c r="BE89" s="4">
        <f>AVERAGE(AF89:AF90)</f>
        <v>3.6845335453112882</v>
      </c>
      <c r="BF89" s="4">
        <f>AVERAGE(AG89:AG90)</f>
        <v>0.45304798766398297</v>
      </c>
    </row>
    <row r="90" spans="1:58" x14ac:dyDescent="0.35">
      <c r="A90">
        <v>176</v>
      </c>
      <c r="B90">
        <v>24</v>
      </c>
      <c r="C90" t="s">
        <v>179</v>
      </c>
      <c r="D90" t="s">
        <v>27</v>
      </c>
      <c r="E90" t="s">
        <v>28</v>
      </c>
      <c r="G90">
        <v>0.5</v>
      </c>
      <c r="H90">
        <v>0.5</v>
      </c>
      <c r="I90">
        <v>1869</v>
      </c>
      <c r="J90">
        <v>6425</v>
      </c>
      <c r="L90">
        <v>3778</v>
      </c>
      <c r="M90">
        <v>2.1469999999999998</v>
      </c>
      <c r="N90">
        <v>7.0679999999999996</v>
      </c>
      <c r="O90">
        <v>4.9210000000000003</v>
      </c>
      <c r="Q90">
        <v>0.42799999999999999</v>
      </c>
      <c r="R90">
        <v>1</v>
      </c>
      <c r="S90">
        <v>0</v>
      </c>
      <c r="T90">
        <v>0</v>
      </c>
      <c r="V90">
        <v>0</v>
      </c>
      <c r="Y90" s="1">
        <v>44079</v>
      </c>
      <c r="Z90" s="2">
        <v>0.19207175925925926</v>
      </c>
      <c r="AB90">
        <v>1</v>
      </c>
      <c r="AD90" s="4">
        <f t="shared" si="13"/>
        <v>4.4920763286224927</v>
      </c>
      <c r="AE90" s="4">
        <f t="shared" si="14"/>
        <v>8.0921423715499312</v>
      </c>
      <c r="AF90" s="4">
        <f t="shared" si="15"/>
        <v>3.6000660429274385</v>
      </c>
      <c r="AG90" s="4">
        <f t="shared" si="16"/>
        <v>0.45202584947667268</v>
      </c>
    </row>
    <row r="91" spans="1:58" x14ac:dyDescent="0.35">
      <c r="A91">
        <v>177</v>
      </c>
      <c r="B91">
        <v>25</v>
      </c>
      <c r="C91" t="s">
        <v>180</v>
      </c>
      <c r="D91" t="s">
        <v>27</v>
      </c>
      <c r="E91" t="s">
        <v>28</v>
      </c>
      <c r="G91">
        <v>0.5</v>
      </c>
      <c r="H91">
        <v>0.5</v>
      </c>
      <c r="I91">
        <v>2037</v>
      </c>
      <c r="J91">
        <v>5833</v>
      </c>
      <c r="L91">
        <v>1907</v>
      </c>
      <c r="M91">
        <v>2.33</v>
      </c>
      <c r="N91">
        <v>6.4249999999999998</v>
      </c>
      <c r="O91">
        <v>4.0949999999999998</v>
      </c>
      <c r="Q91">
        <v>0.21299999999999999</v>
      </c>
      <c r="R91">
        <v>1</v>
      </c>
      <c r="S91">
        <v>0</v>
      </c>
      <c r="T91">
        <v>0</v>
      </c>
      <c r="V91">
        <v>0</v>
      </c>
      <c r="Y91" s="1">
        <v>44079</v>
      </c>
      <c r="Z91" s="2">
        <v>0.20358796296296297</v>
      </c>
      <c r="AB91">
        <v>1</v>
      </c>
      <c r="AD91" s="4">
        <f t="shared" si="13"/>
        <v>4.898578443295948</v>
      </c>
      <c r="AE91" s="4">
        <f t="shared" si="14"/>
        <v>7.3308690820531544</v>
      </c>
      <c r="AF91" s="4">
        <f t="shared" si="15"/>
        <v>2.4322906387572063</v>
      </c>
      <c r="AG91" s="4">
        <f t="shared" si="16"/>
        <v>0.21297328091948772</v>
      </c>
    </row>
    <row r="92" spans="1:58" x14ac:dyDescent="0.35">
      <c r="A92">
        <v>178</v>
      </c>
      <c r="B92">
        <v>25</v>
      </c>
      <c r="C92" t="s">
        <v>180</v>
      </c>
      <c r="D92" t="s">
        <v>27</v>
      </c>
      <c r="E92" t="s">
        <v>28</v>
      </c>
      <c r="G92">
        <v>0.5</v>
      </c>
      <c r="H92">
        <v>0.5</v>
      </c>
      <c r="I92">
        <v>2113</v>
      </c>
      <c r="J92">
        <v>5791</v>
      </c>
      <c r="L92">
        <v>1897</v>
      </c>
      <c r="M92">
        <v>2.4129999999999998</v>
      </c>
      <c r="N92">
        <v>6.3789999999999996</v>
      </c>
      <c r="O92">
        <v>3.9660000000000002</v>
      </c>
      <c r="Q92">
        <v>0.21199999999999999</v>
      </c>
      <c r="R92">
        <v>1</v>
      </c>
      <c r="S92">
        <v>0</v>
      </c>
      <c r="T92">
        <v>0</v>
      </c>
      <c r="V92">
        <v>0</v>
      </c>
      <c r="Y92" s="1">
        <v>44079</v>
      </c>
      <c r="Z92" s="2">
        <v>0.20979166666666668</v>
      </c>
      <c r="AB92">
        <v>1</v>
      </c>
      <c r="AD92" s="4">
        <f t="shared" si="13"/>
        <v>5.0824722570767973</v>
      </c>
      <c r="AE92" s="4">
        <f t="shared" si="14"/>
        <v>7.2768598284064243</v>
      </c>
      <c r="AF92" s="4">
        <f t="shared" si="15"/>
        <v>2.194387571329627</v>
      </c>
      <c r="AG92" s="4">
        <f t="shared" si="16"/>
        <v>0.21169560818534991</v>
      </c>
      <c r="AJ92">
        <f>ABS(100*(AD92-AD93)/(AVERAGE(AD92:AD93)))</f>
        <v>0.56966688678830513</v>
      </c>
      <c r="AO92">
        <f>ABS(100*(AE92-AE93)/(AVERAGE(AE92:AE93)))</f>
        <v>0.194576269581271</v>
      </c>
      <c r="AT92">
        <f>ABS(100*(AF92-AF93)/(AVERAGE(AF92:AF93)))</f>
        <v>1.9873529871644851</v>
      </c>
      <c r="AY92">
        <f>ABS(100*(AG92-AG93)/(AVERAGE(AG92:AG93)))</f>
        <v>0.54171688045832989</v>
      </c>
      <c r="BC92" s="4">
        <f>AVERAGE(AD92:AD93)</f>
        <v>5.0969901897437069</v>
      </c>
      <c r="BD92" s="4">
        <f>AVERAGE(AE92:AE93)</f>
        <v>7.2697871880479239</v>
      </c>
      <c r="BE92" s="4">
        <f>AVERAGE(AF92:AF93)</f>
        <v>2.1727969983042175</v>
      </c>
      <c r="BF92" s="4">
        <f>AVERAGE(AG92:AG93)</f>
        <v>0.21227056091571189</v>
      </c>
    </row>
    <row r="93" spans="1:58" x14ac:dyDescent="0.35">
      <c r="A93">
        <v>179</v>
      </c>
      <c r="B93">
        <v>25</v>
      </c>
      <c r="C93" t="s">
        <v>180</v>
      </c>
      <c r="D93" t="s">
        <v>27</v>
      </c>
      <c r="E93" t="s">
        <v>28</v>
      </c>
      <c r="G93">
        <v>0.5</v>
      </c>
      <c r="H93">
        <v>0.5</v>
      </c>
      <c r="I93">
        <v>2125</v>
      </c>
      <c r="J93">
        <v>5780</v>
      </c>
      <c r="L93">
        <v>1906</v>
      </c>
      <c r="M93">
        <v>2.427</v>
      </c>
      <c r="N93">
        <v>6.367</v>
      </c>
      <c r="O93">
        <v>3.94</v>
      </c>
      <c r="Q93">
        <v>0.21299999999999999</v>
      </c>
      <c r="R93">
        <v>1</v>
      </c>
      <c r="S93">
        <v>0</v>
      </c>
      <c r="T93">
        <v>0</v>
      </c>
      <c r="V93">
        <v>0</v>
      </c>
      <c r="Y93" s="1">
        <v>44079</v>
      </c>
      <c r="Z93" s="2">
        <v>0.21635416666666665</v>
      </c>
      <c r="AB93">
        <v>1</v>
      </c>
      <c r="AD93" s="4">
        <f t="shared" si="13"/>
        <v>5.1115081224106156</v>
      </c>
      <c r="AE93" s="4">
        <f t="shared" si="14"/>
        <v>7.2627145476894235</v>
      </c>
      <c r="AF93" s="4">
        <f t="shared" si="15"/>
        <v>2.1512064252788079</v>
      </c>
      <c r="AG93" s="4">
        <f t="shared" si="16"/>
        <v>0.2128455136460739</v>
      </c>
    </row>
    <row r="94" spans="1:58" x14ac:dyDescent="0.35">
      <c r="A94">
        <v>180</v>
      </c>
      <c r="B94">
        <v>26</v>
      </c>
      <c r="C94" t="s">
        <v>181</v>
      </c>
      <c r="D94" t="s">
        <v>27</v>
      </c>
      <c r="E94" t="s">
        <v>28</v>
      </c>
      <c r="G94">
        <v>0.5</v>
      </c>
      <c r="H94">
        <v>0.5</v>
      </c>
      <c r="I94">
        <v>1420</v>
      </c>
      <c r="J94">
        <v>4072</v>
      </c>
      <c r="L94">
        <v>910</v>
      </c>
      <c r="M94">
        <v>1.657</v>
      </c>
      <c r="N94">
        <v>4.5010000000000003</v>
      </c>
      <c r="O94">
        <v>2.8439999999999999</v>
      </c>
      <c r="Q94">
        <v>9.4E-2</v>
      </c>
      <c r="R94">
        <v>1</v>
      </c>
      <c r="S94">
        <v>0</v>
      </c>
      <c r="T94">
        <v>0</v>
      </c>
      <c r="V94">
        <v>0</v>
      </c>
      <c r="Y94" s="1">
        <v>44079</v>
      </c>
      <c r="Z94" s="2">
        <v>0.22766203703703702</v>
      </c>
      <c r="AB94">
        <v>1</v>
      </c>
      <c r="AD94" s="4">
        <f t="shared" si="13"/>
        <v>3.4056510340487951</v>
      </c>
      <c r="AE94" s="4">
        <f t="shared" si="14"/>
        <v>5.0663382327223712</v>
      </c>
      <c r="AF94" s="4">
        <f t="shared" si="15"/>
        <v>1.6606871986735761</v>
      </c>
      <c r="AG94" s="4">
        <f t="shared" si="16"/>
        <v>8.5589309325947632E-2</v>
      </c>
    </row>
    <row r="95" spans="1:58" x14ac:dyDescent="0.35">
      <c r="A95">
        <v>181</v>
      </c>
      <c r="B95">
        <v>26</v>
      </c>
      <c r="C95" t="s">
        <v>181</v>
      </c>
      <c r="D95" t="s">
        <v>27</v>
      </c>
      <c r="E95" t="s">
        <v>28</v>
      </c>
      <c r="G95">
        <v>0.5</v>
      </c>
      <c r="H95">
        <v>0.5</v>
      </c>
      <c r="I95">
        <v>1170</v>
      </c>
      <c r="J95">
        <v>4075</v>
      </c>
      <c r="L95">
        <v>942</v>
      </c>
      <c r="M95">
        <v>1.3839999999999999</v>
      </c>
      <c r="N95">
        <v>4.5039999999999996</v>
      </c>
      <c r="O95">
        <v>3.12</v>
      </c>
      <c r="Q95">
        <v>9.8000000000000004E-2</v>
      </c>
      <c r="R95">
        <v>1</v>
      </c>
      <c r="S95">
        <v>0</v>
      </c>
      <c r="T95">
        <v>0</v>
      </c>
      <c r="V95">
        <v>0</v>
      </c>
      <c r="Y95" s="1">
        <v>44079</v>
      </c>
      <c r="Z95" s="2">
        <v>0.23372685185185185</v>
      </c>
      <c r="AB95">
        <v>1</v>
      </c>
      <c r="AD95" s="4">
        <f t="shared" si="13"/>
        <v>2.8007371729275823</v>
      </c>
      <c r="AE95" s="4">
        <f t="shared" si="14"/>
        <v>5.0701960365542806</v>
      </c>
      <c r="AF95" s="4">
        <f t="shared" si="15"/>
        <v>2.2694588636266984</v>
      </c>
      <c r="AG95" s="4">
        <f t="shared" si="16"/>
        <v>8.967786207518863E-2</v>
      </c>
      <c r="AJ95">
        <f>ABS(100*(AD95-AD96)/(AVERAGE(AD95:AD96)))</f>
        <v>0.43103663334424991</v>
      </c>
      <c r="AO95">
        <f>ABS(100*(AE95-AE96)/(AVERAGE(AE95:AE96)))</f>
        <v>1.0453023452977663</v>
      </c>
      <c r="AT95">
        <f>ABS(100*(AF95-AF96)/(AVERAGE(AF95:AF96)))</f>
        <v>2.8976398521908737</v>
      </c>
      <c r="AY95">
        <f>ABS(100*(AG95-AG96)/(AVERAGE(AG95:AG96)))</f>
        <v>2.014723463107952</v>
      </c>
      <c r="BC95" s="4">
        <f>AVERAGE(AD95:AD96)</f>
        <v>2.8067863115387945</v>
      </c>
      <c r="BD95" s="4">
        <f>AVERAGE(AE95:AE96)</f>
        <v>5.0438343770362337</v>
      </c>
      <c r="BE95" s="4">
        <f>AVERAGE(AF95:AF96)</f>
        <v>2.2370480654974392</v>
      </c>
      <c r="BF95" s="4">
        <f>AVERAGE(AG95:AG96)</f>
        <v>8.8783491161292166E-2</v>
      </c>
    </row>
    <row r="96" spans="1:58" x14ac:dyDescent="0.35">
      <c r="A96">
        <v>182</v>
      </c>
      <c r="B96">
        <v>26</v>
      </c>
      <c r="C96" t="s">
        <v>181</v>
      </c>
      <c r="D96" t="s">
        <v>27</v>
      </c>
      <c r="E96" t="s">
        <v>28</v>
      </c>
      <c r="G96">
        <v>0.5</v>
      </c>
      <c r="H96">
        <v>0.5</v>
      </c>
      <c r="I96">
        <v>1175</v>
      </c>
      <c r="J96">
        <v>4034</v>
      </c>
      <c r="L96">
        <v>928</v>
      </c>
      <c r="M96">
        <v>1.3879999999999999</v>
      </c>
      <c r="N96">
        <v>4.4589999999999996</v>
      </c>
      <c r="O96">
        <v>3.0710000000000002</v>
      </c>
      <c r="Q96">
        <v>9.6000000000000002E-2</v>
      </c>
      <c r="R96">
        <v>1</v>
      </c>
      <c r="S96">
        <v>0</v>
      </c>
      <c r="T96">
        <v>0</v>
      </c>
      <c r="V96">
        <v>0</v>
      </c>
      <c r="Y96" s="1">
        <v>44079</v>
      </c>
      <c r="Z96" s="2">
        <v>0.2401851851851852</v>
      </c>
      <c r="AB96">
        <v>1</v>
      </c>
      <c r="AD96" s="4">
        <f t="shared" si="13"/>
        <v>2.8128354501500064</v>
      </c>
      <c r="AE96" s="4">
        <f t="shared" si="14"/>
        <v>5.0174727175181859</v>
      </c>
      <c r="AF96" s="4">
        <f t="shared" si="15"/>
        <v>2.2046372673681796</v>
      </c>
      <c r="AG96" s="4">
        <f t="shared" si="16"/>
        <v>8.7889120247395702E-2</v>
      </c>
    </row>
    <row r="97" spans="1:58" x14ac:dyDescent="0.35">
      <c r="A97">
        <v>183</v>
      </c>
      <c r="B97">
        <v>27</v>
      </c>
      <c r="C97" t="s">
        <v>182</v>
      </c>
      <c r="D97" t="s">
        <v>27</v>
      </c>
      <c r="E97" t="s">
        <v>28</v>
      </c>
      <c r="G97">
        <v>0.5</v>
      </c>
      <c r="H97">
        <v>0.5</v>
      </c>
      <c r="I97">
        <v>1342</v>
      </c>
      <c r="J97">
        <v>5409</v>
      </c>
      <c r="L97">
        <v>1463</v>
      </c>
      <c r="M97">
        <v>1.571</v>
      </c>
      <c r="N97">
        <v>5.9630000000000001</v>
      </c>
      <c r="O97">
        <v>4.3920000000000003</v>
      </c>
      <c r="Q97">
        <v>0.16</v>
      </c>
      <c r="R97">
        <v>1</v>
      </c>
      <c r="S97">
        <v>0</v>
      </c>
      <c r="T97">
        <v>0</v>
      </c>
      <c r="V97">
        <v>0</v>
      </c>
      <c r="Y97" s="1">
        <v>44079</v>
      </c>
      <c r="Z97" s="2">
        <v>0.25156249999999997</v>
      </c>
      <c r="AB97">
        <v>1</v>
      </c>
      <c r="AD97" s="4">
        <f t="shared" si="13"/>
        <v>3.2169179093789766</v>
      </c>
      <c r="AE97" s="4">
        <f t="shared" si="14"/>
        <v>6.7856328071433012</v>
      </c>
      <c r="AF97" s="4">
        <f t="shared" si="15"/>
        <v>3.5687148977643246</v>
      </c>
      <c r="AG97" s="4">
        <f t="shared" si="16"/>
        <v>0.15624461152376876</v>
      </c>
    </row>
    <row r="98" spans="1:58" x14ac:dyDescent="0.35">
      <c r="A98">
        <v>184</v>
      </c>
      <c r="B98">
        <v>27</v>
      </c>
      <c r="C98" t="s">
        <v>182</v>
      </c>
      <c r="D98" t="s">
        <v>27</v>
      </c>
      <c r="E98" t="s">
        <v>28</v>
      </c>
      <c r="G98">
        <v>0.5</v>
      </c>
      <c r="H98">
        <v>0.5</v>
      </c>
      <c r="I98">
        <v>1399</v>
      </c>
      <c r="J98">
        <v>5430</v>
      </c>
      <c r="L98">
        <v>1428</v>
      </c>
      <c r="M98">
        <v>1.6339999999999999</v>
      </c>
      <c r="N98">
        <v>5.9859999999999998</v>
      </c>
      <c r="O98">
        <v>4.3520000000000003</v>
      </c>
      <c r="Q98">
        <v>0.156</v>
      </c>
      <c r="R98">
        <v>1</v>
      </c>
      <c r="S98">
        <v>0</v>
      </c>
      <c r="T98">
        <v>0</v>
      </c>
      <c r="V98">
        <v>0</v>
      </c>
      <c r="Y98" s="1">
        <v>44079</v>
      </c>
      <c r="Z98" s="2">
        <v>0.25761574074074073</v>
      </c>
      <c r="AB98">
        <v>1</v>
      </c>
      <c r="AD98" s="4">
        <f t="shared" si="13"/>
        <v>3.3548382697146133</v>
      </c>
      <c r="AE98" s="4">
        <f t="shared" si="14"/>
        <v>6.8126374339666667</v>
      </c>
      <c r="AF98" s="4">
        <f t="shared" si="15"/>
        <v>3.4577991642520534</v>
      </c>
      <c r="AG98" s="4">
        <f t="shared" si="16"/>
        <v>0.15177275695428641</v>
      </c>
      <c r="AJ98">
        <f>ABS(100*(AD98-AD99)/(AVERAGE(AD98:AD99)))</f>
        <v>1.379816983199927</v>
      </c>
      <c r="AO98">
        <f>ABS(100*(AE98-AE99)/(AVERAGE(AE98:AE99)))</f>
        <v>0.58686444212579736</v>
      </c>
      <c r="AT98">
        <f>ABS(100*(AF98-AF99)/(AVERAGE(AF98:AF99)))</f>
        <v>0.17653101471637533</v>
      </c>
      <c r="AY98">
        <f>ABS(100*(AG98-AG99)/(AVERAGE(AG98:AG99)))</f>
        <v>2.9036379289766883</v>
      </c>
      <c r="BC98" s="4">
        <f>AVERAGE(AD98:AD99)</f>
        <v>3.3318515429920073</v>
      </c>
      <c r="BD98" s="4">
        <f>AVERAGE(AE98:AE99)</f>
        <v>6.7927054475018016</v>
      </c>
      <c r="BE98" s="4">
        <f>AVERAGE(AF98:AF99)</f>
        <v>3.4608539045097944</v>
      </c>
      <c r="BF98" s="4">
        <f>AVERAGE(AG98:AG99)</f>
        <v>0.15400868423902758</v>
      </c>
    </row>
    <row r="99" spans="1:58" x14ac:dyDescent="0.35">
      <c r="A99">
        <v>185</v>
      </c>
      <c r="B99">
        <v>27</v>
      </c>
      <c r="C99" t="s">
        <v>182</v>
      </c>
      <c r="D99" t="s">
        <v>27</v>
      </c>
      <c r="E99" t="s">
        <v>28</v>
      </c>
      <c r="G99">
        <v>0.5</v>
      </c>
      <c r="H99">
        <v>0.5</v>
      </c>
      <c r="I99">
        <v>1380</v>
      </c>
      <c r="J99">
        <v>5399</v>
      </c>
      <c r="L99">
        <v>1463</v>
      </c>
      <c r="M99">
        <v>1.613</v>
      </c>
      <c r="N99">
        <v>5.952</v>
      </c>
      <c r="O99">
        <v>4.3390000000000004</v>
      </c>
      <c r="Q99">
        <v>0.16</v>
      </c>
      <c r="R99">
        <v>1</v>
      </c>
      <c r="S99">
        <v>0</v>
      </c>
      <c r="T99">
        <v>0</v>
      </c>
      <c r="V99">
        <v>0</v>
      </c>
      <c r="Y99" s="1">
        <v>44079</v>
      </c>
      <c r="Z99" s="2">
        <v>0.26425925925925925</v>
      </c>
      <c r="AB99">
        <v>1</v>
      </c>
      <c r="AD99" s="4">
        <f t="shared" si="13"/>
        <v>3.3088648162694008</v>
      </c>
      <c r="AE99" s="4">
        <f t="shared" si="14"/>
        <v>6.7727734610369366</v>
      </c>
      <c r="AF99" s="4">
        <f t="shared" si="15"/>
        <v>3.4639086447675358</v>
      </c>
      <c r="AG99" s="4">
        <f t="shared" si="16"/>
        <v>0.15624461152376876</v>
      </c>
    </row>
    <row r="100" spans="1:58" x14ac:dyDescent="0.35">
      <c r="A100">
        <v>186</v>
      </c>
      <c r="B100">
        <v>28</v>
      </c>
      <c r="C100" t="s">
        <v>183</v>
      </c>
      <c r="D100" t="s">
        <v>27</v>
      </c>
      <c r="E100" t="s">
        <v>28</v>
      </c>
      <c r="G100">
        <v>0.5</v>
      </c>
      <c r="H100">
        <v>0.5</v>
      </c>
      <c r="I100">
        <v>1089</v>
      </c>
      <c r="J100">
        <v>3291</v>
      </c>
      <c r="L100">
        <v>902</v>
      </c>
      <c r="M100">
        <v>1.2949999999999999</v>
      </c>
      <c r="N100">
        <v>3.6440000000000001</v>
      </c>
      <c r="O100">
        <v>2.3490000000000002</v>
      </c>
      <c r="Q100">
        <v>9.2999999999999999E-2</v>
      </c>
      <c r="R100">
        <v>1</v>
      </c>
      <c r="S100">
        <v>0</v>
      </c>
      <c r="T100">
        <v>0</v>
      </c>
      <c r="V100">
        <v>0</v>
      </c>
      <c r="Y100" s="1">
        <v>44079</v>
      </c>
      <c r="Z100" s="2">
        <v>0.27530092592592592</v>
      </c>
      <c r="AB100">
        <v>1</v>
      </c>
      <c r="AD100" s="4">
        <f t="shared" si="13"/>
        <v>2.6047450819243094</v>
      </c>
      <c r="AE100" s="4">
        <f t="shared" si="14"/>
        <v>4.062023301815306</v>
      </c>
      <c r="AF100" s="4">
        <f t="shared" si="15"/>
        <v>1.4572782198909966</v>
      </c>
      <c r="AG100" s="4">
        <f t="shared" si="16"/>
        <v>8.4567171138637376E-2</v>
      </c>
    </row>
    <row r="101" spans="1:58" x14ac:dyDescent="0.35">
      <c r="A101">
        <v>187</v>
      </c>
      <c r="B101">
        <v>28</v>
      </c>
      <c r="C101" t="s">
        <v>183</v>
      </c>
      <c r="D101" t="s">
        <v>27</v>
      </c>
      <c r="E101" t="s">
        <v>28</v>
      </c>
      <c r="G101">
        <v>0.5</v>
      </c>
      <c r="H101">
        <v>0.5</v>
      </c>
      <c r="I101">
        <v>993</v>
      </c>
      <c r="J101">
        <v>3380</v>
      </c>
      <c r="L101">
        <v>969</v>
      </c>
      <c r="M101">
        <v>1.19</v>
      </c>
      <c r="N101">
        <v>3.7410000000000001</v>
      </c>
      <c r="O101">
        <v>2.5510000000000002</v>
      </c>
      <c r="Q101">
        <v>0.10100000000000001</v>
      </c>
      <c r="R101">
        <v>1</v>
      </c>
      <c r="S101">
        <v>0</v>
      </c>
      <c r="T101">
        <v>0</v>
      </c>
      <c r="V101">
        <v>0</v>
      </c>
      <c r="Y101" s="1">
        <v>44079</v>
      </c>
      <c r="Z101" s="2">
        <v>0.28136574074074078</v>
      </c>
      <c r="AB101">
        <v>1</v>
      </c>
      <c r="AD101" s="4">
        <f t="shared" si="13"/>
        <v>2.3724581592537635</v>
      </c>
      <c r="AE101" s="4">
        <f t="shared" si="14"/>
        <v>4.1764714821619497</v>
      </c>
      <c r="AF101" s="4">
        <f t="shared" si="15"/>
        <v>1.8040133229081863</v>
      </c>
      <c r="AG101" s="4">
        <f t="shared" si="16"/>
        <v>9.3127578457360735E-2</v>
      </c>
      <c r="AJ101">
        <f>ABS(100*(AD101-AD102)/(AVERAGE(AD101:AD102)))</f>
        <v>6.0956755433499685</v>
      </c>
      <c r="AO101">
        <f>ABS(100*(AE101-AE102)/(AVERAGE(AE101:AE102)))</f>
        <v>2.6518494620264672</v>
      </c>
      <c r="AT101">
        <f>ABS(100*(AF101-AF102)/(AVERAGE(AF101:AF102)))</f>
        <v>1.7056907523085263</v>
      </c>
      <c r="AY101">
        <f>ABS(100*(AG101-AG102)/(AVERAGE(AG101:AG102)))</f>
        <v>2.439406341652373</v>
      </c>
      <c r="BC101" s="4">
        <f>AVERAGE(AD101:AD102)</f>
        <v>2.3022881513637028</v>
      </c>
      <c r="BD101" s="4">
        <f>AVERAGE(AE101:AE102)</f>
        <v>4.1218192612099003</v>
      </c>
      <c r="BE101" s="4">
        <f>AVERAGE(AF101:AF102)</f>
        <v>1.8195311098461979</v>
      </c>
      <c r="BF101" s="4">
        <f>AVERAGE(AG101:AG102)</f>
        <v>9.427748391808477E-2</v>
      </c>
    </row>
    <row r="102" spans="1:58" x14ac:dyDescent="0.35">
      <c r="A102">
        <v>188</v>
      </c>
      <c r="B102">
        <v>28</v>
      </c>
      <c r="C102" t="s">
        <v>183</v>
      </c>
      <c r="D102" t="s">
        <v>27</v>
      </c>
      <c r="E102" t="s">
        <v>28</v>
      </c>
      <c r="G102">
        <v>0.5</v>
      </c>
      <c r="H102">
        <v>0.5</v>
      </c>
      <c r="I102">
        <v>935</v>
      </c>
      <c r="J102">
        <v>3295</v>
      </c>
      <c r="L102">
        <v>987</v>
      </c>
      <c r="M102">
        <v>1.127</v>
      </c>
      <c r="N102">
        <v>3.6480000000000001</v>
      </c>
      <c r="O102">
        <v>2.5209999999999999</v>
      </c>
      <c r="Q102">
        <v>0.10299999999999999</v>
      </c>
      <c r="R102">
        <v>1</v>
      </c>
      <c r="S102">
        <v>0</v>
      </c>
      <c r="T102">
        <v>0</v>
      </c>
      <c r="V102">
        <v>0</v>
      </c>
      <c r="Y102" s="1">
        <v>44079</v>
      </c>
      <c r="Z102" s="2">
        <v>0.28775462962962961</v>
      </c>
      <c r="AB102">
        <v>1</v>
      </c>
      <c r="AD102" s="4">
        <f t="shared" si="13"/>
        <v>2.2321181434736421</v>
      </c>
      <c r="AE102" s="4">
        <f t="shared" si="14"/>
        <v>4.0671670402578517</v>
      </c>
      <c r="AF102" s="4">
        <f t="shared" si="15"/>
        <v>1.8350488967842096</v>
      </c>
      <c r="AG102" s="4">
        <f t="shared" si="16"/>
        <v>9.5427389378808791E-2</v>
      </c>
      <c r="BB102" s="5"/>
    </row>
    <row r="103" spans="1:58" x14ac:dyDescent="0.35">
      <c r="A103">
        <v>189</v>
      </c>
      <c r="B103">
        <v>29</v>
      </c>
      <c r="C103" t="s">
        <v>184</v>
      </c>
      <c r="D103" t="s">
        <v>27</v>
      </c>
      <c r="E103" t="s">
        <v>28</v>
      </c>
      <c r="G103">
        <v>0.5</v>
      </c>
      <c r="H103">
        <v>0.5</v>
      </c>
      <c r="I103">
        <v>1783</v>
      </c>
      <c r="J103">
        <v>5480</v>
      </c>
      <c r="L103">
        <v>1168</v>
      </c>
      <c r="M103">
        <v>2.0539999999999998</v>
      </c>
      <c r="N103">
        <v>6.0410000000000004</v>
      </c>
      <c r="O103">
        <v>3.9870000000000001</v>
      </c>
      <c r="Q103">
        <v>0.125</v>
      </c>
      <c r="R103">
        <v>1</v>
      </c>
      <c r="S103">
        <v>0</v>
      </c>
      <c r="T103">
        <v>0</v>
      </c>
      <c r="V103">
        <v>0</v>
      </c>
      <c r="Y103" s="1">
        <v>44079</v>
      </c>
      <c r="Z103" s="2">
        <v>0.29890046296296297</v>
      </c>
      <c r="AB103">
        <v>1</v>
      </c>
      <c r="AD103" s="4">
        <f t="shared" si="13"/>
        <v>4.2839859603967962</v>
      </c>
      <c r="AE103" s="4">
        <f t="shared" si="14"/>
        <v>6.8769341644984889</v>
      </c>
      <c r="AF103" s="4">
        <f t="shared" si="15"/>
        <v>2.5929482041016927</v>
      </c>
      <c r="AG103" s="4">
        <f t="shared" si="16"/>
        <v>0.11855326586670324</v>
      </c>
      <c r="BB103" s="5"/>
    </row>
    <row r="104" spans="1:58" x14ac:dyDescent="0.35">
      <c r="A104">
        <v>190</v>
      </c>
      <c r="B104">
        <v>29</v>
      </c>
      <c r="C104" t="s">
        <v>184</v>
      </c>
      <c r="D104" t="s">
        <v>27</v>
      </c>
      <c r="E104" t="s">
        <v>28</v>
      </c>
      <c r="G104">
        <v>0.5</v>
      </c>
      <c r="H104">
        <v>0.5</v>
      </c>
      <c r="I104">
        <v>2047</v>
      </c>
      <c r="J104">
        <v>5558</v>
      </c>
      <c r="L104">
        <v>1203</v>
      </c>
      <c r="M104">
        <v>2.3420000000000001</v>
      </c>
      <c r="N104">
        <v>6.125</v>
      </c>
      <c r="O104">
        <v>3.7839999999999998</v>
      </c>
      <c r="Q104">
        <v>0.129</v>
      </c>
      <c r="R104">
        <v>1</v>
      </c>
      <c r="S104">
        <v>0</v>
      </c>
      <c r="T104">
        <v>0</v>
      </c>
      <c r="V104">
        <v>0</v>
      </c>
      <c r="Y104" s="1">
        <v>44079</v>
      </c>
      <c r="Z104" s="2">
        <v>0.30498842592592595</v>
      </c>
      <c r="AB104">
        <v>1</v>
      </c>
      <c r="AD104" s="4">
        <f t="shared" si="13"/>
        <v>4.9227749977407971</v>
      </c>
      <c r="AE104" s="4">
        <f t="shared" si="14"/>
        <v>6.9772370641281318</v>
      </c>
      <c r="AF104" s="4">
        <f t="shared" si="15"/>
        <v>2.0544620663873348</v>
      </c>
      <c r="AG104" s="4">
        <f t="shared" si="16"/>
        <v>0.1230251204361856</v>
      </c>
      <c r="AJ104">
        <f>ABS(100*(AD104-AD105)/(AVERAGE(AD104:AD105)))</f>
        <v>2.3318015523915645</v>
      </c>
      <c r="AO104">
        <f>ABS(100*(AE104-AE105)/(AVERAGE(AE104:AE105)))</f>
        <v>2.6139836186967336</v>
      </c>
      <c r="AT104">
        <f>ABS(100*(AF104-AF105)/(AVERAGE(AF104:AF105)))</f>
        <v>15.535994772516005</v>
      </c>
      <c r="AY104">
        <f>ABS(100*(AG104-AG105)/(AVERAGE(AG104:AG105)))</f>
        <v>3.4869550209004627</v>
      </c>
      <c r="BC104" s="4">
        <f>AVERAGE(AD104:AD105)</f>
        <v>4.9808467284084337</v>
      </c>
      <c r="BD104" s="4">
        <f>AVERAGE(AE104:AE105)</f>
        <v>6.8872216413835803</v>
      </c>
      <c r="BE104" s="4">
        <f>AVERAGE(AF104:AF105)</f>
        <v>1.9063749129751471</v>
      </c>
      <c r="BF104" s="4">
        <f>AVERAGE(AG104:AG105)</f>
        <v>0.12091696042485819</v>
      </c>
    </row>
    <row r="105" spans="1:58" x14ac:dyDescent="0.35">
      <c r="A105">
        <v>191</v>
      </c>
      <c r="B105">
        <v>29</v>
      </c>
      <c r="C105" t="s">
        <v>184</v>
      </c>
      <c r="D105" t="s">
        <v>27</v>
      </c>
      <c r="E105" t="s">
        <v>28</v>
      </c>
      <c r="G105">
        <v>0.5</v>
      </c>
      <c r="H105">
        <v>0.5</v>
      </c>
      <c r="I105">
        <v>2095</v>
      </c>
      <c r="J105">
        <v>5418</v>
      </c>
      <c r="L105">
        <v>1170</v>
      </c>
      <c r="M105">
        <v>2.3940000000000001</v>
      </c>
      <c r="N105">
        <v>5.9729999999999999</v>
      </c>
      <c r="O105">
        <v>3.5790000000000002</v>
      </c>
      <c r="Q105">
        <v>0.125</v>
      </c>
      <c r="R105">
        <v>1</v>
      </c>
      <c r="S105">
        <v>0</v>
      </c>
      <c r="T105">
        <v>0</v>
      </c>
      <c r="V105">
        <v>0</v>
      </c>
      <c r="Y105" s="1">
        <v>44079</v>
      </c>
      <c r="Z105" s="2">
        <v>0.31145833333333334</v>
      </c>
      <c r="AB105">
        <v>1</v>
      </c>
      <c r="AD105" s="4">
        <f t="shared" si="13"/>
        <v>5.0389184590760694</v>
      </c>
      <c r="AE105" s="4">
        <f t="shared" si="14"/>
        <v>6.7972062186390287</v>
      </c>
      <c r="AF105" s="4">
        <f t="shared" si="15"/>
        <v>1.7582877595629594</v>
      </c>
      <c r="AG105" s="4">
        <f t="shared" si="16"/>
        <v>0.11880880041353079</v>
      </c>
    </row>
    <row r="106" spans="1:58" x14ac:dyDescent="0.35">
      <c r="A106">
        <v>192</v>
      </c>
      <c r="B106">
        <v>30</v>
      </c>
      <c r="C106" t="s">
        <v>185</v>
      </c>
      <c r="D106" t="s">
        <v>27</v>
      </c>
      <c r="E106" t="s">
        <v>28</v>
      </c>
      <c r="G106">
        <v>0.5</v>
      </c>
      <c r="H106">
        <v>0.5</v>
      </c>
      <c r="I106">
        <v>1590</v>
      </c>
      <c r="J106">
        <v>5424</v>
      </c>
      <c r="L106">
        <v>2809</v>
      </c>
      <c r="M106">
        <v>1.843</v>
      </c>
      <c r="N106">
        <v>5.98</v>
      </c>
      <c r="O106">
        <v>4.1369999999999996</v>
      </c>
      <c r="Q106">
        <v>0.318</v>
      </c>
      <c r="R106">
        <v>1</v>
      </c>
      <c r="S106">
        <v>0</v>
      </c>
      <c r="T106">
        <v>0</v>
      </c>
      <c r="V106">
        <v>0</v>
      </c>
      <c r="Y106" s="1">
        <v>44079</v>
      </c>
      <c r="Z106" s="2">
        <v>0.32285879629629627</v>
      </c>
      <c r="AB106">
        <v>1</v>
      </c>
      <c r="AD106" s="4">
        <f t="shared" si="13"/>
        <v>3.8169924596112197</v>
      </c>
      <c r="AE106" s="4">
        <f t="shared" si="14"/>
        <v>6.8049218263028477</v>
      </c>
      <c r="AF106" s="4">
        <f t="shared" si="15"/>
        <v>2.987929366691628</v>
      </c>
      <c r="AG106" s="4">
        <f t="shared" si="16"/>
        <v>0.32821936153871856</v>
      </c>
    </row>
    <row r="107" spans="1:58" x14ac:dyDescent="0.35">
      <c r="A107">
        <v>193</v>
      </c>
      <c r="B107">
        <v>30</v>
      </c>
      <c r="C107" t="s">
        <v>185</v>
      </c>
      <c r="D107" t="s">
        <v>27</v>
      </c>
      <c r="E107" t="s">
        <v>28</v>
      </c>
      <c r="G107">
        <v>0.5</v>
      </c>
      <c r="H107">
        <v>0.5</v>
      </c>
      <c r="I107">
        <v>1425</v>
      </c>
      <c r="J107">
        <v>5406</v>
      </c>
      <c r="L107">
        <v>2784</v>
      </c>
      <c r="M107">
        <v>1.6619999999999999</v>
      </c>
      <c r="N107">
        <v>5.9589999999999996</v>
      </c>
      <c r="O107">
        <v>4.298</v>
      </c>
      <c r="Q107">
        <v>0.315</v>
      </c>
      <c r="R107">
        <v>1</v>
      </c>
      <c r="S107">
        <v>0</v>
      </c>
      <c r="T107">
        <v>0</v>
      </c>
      <c r="V107">
        <v>0</v>
      </c>
      <c r="Y107" s="1">
        <v>44079</v>
      </c>
      <c r="Z107" s="2">
        <v>0.32890046296296299</v>
      </c>
      <c r="AB107">
        <v>1</v>
      </c>
      <c r="AD107" s="4">
        <f t="shared" si="13"/>
        <v>3.4177493112712192</v>
      </c>
      <c r="AE107" s="4">
        <f t="shared" si="14"/>
        <v>6.7817750033113917</v>
      </c>
      <c r="AF107" s="4">
        <f t="shared" si="15"/>
        <v>3.3640256920401725</v>
      </c>
      <c r="AG107" s="4">
        <f t="shared" si="16"/>
        <v>0.32502517970337397</v>
      </c>
      <c r="AJ107">
        <f>ABS(100*(AD107-AD108)/(AVERAGE(AD107:AD108)))</f>
        <v>0.99609090359500529</v>
      </c>
      <c r="AO107">
        <f>ABS(100*(AE107-AE108)/(AVERAGE(AE107:AE108)))</f>
        <v>0.43516840719217864</v>
      </c>
      <c r="AT107">
        <f>ABS(100*(AF107-AF108)/(AVERAGE(AF107:AF108)))</f>
        <v>1.8685605157202856</v>
      </c>
      <c r="AY107">
        <f>ABS(100*(AG107-AG108)/(AVERAGE(AG107:AG108)))</f>
        <v>0.27479165964088526</v>
      </c>
      <c r="BC107" s="4">
        <f>AVERAGE(AD107:AD108)</f>
        <v>3.4008117231598254</v>
      </c>
      <c r="BD107" s="4">
        <f>AVERAGE(AE107:AE108)</f>
        <v>6.7965632513337102</v>
      </c>
      <c r="BE107" s="4">
        <f>AVERAGE(AF107:AF108)</f>
        <v>3.3957515281738853</v>
      </c>
      <c r="BF107" s="4">
        <f>AVERAGE(AG107:AG108)</f>
        <v>0.32547236516032219</v>
      </c>
    </row>
    <row r="108" spans="1:58" x14ac:dyDescent="0.35">
      <c r="A108">
        <v>194</v>
      </c>
      <c r="B108">
        <v>30</v>
      </c>
      <c r="C108" t="s">
        <v>185</v>
      </c>
      <c r="D108" t="s">
        <v>27</v>
      </c>
      <c r="E108" t="s">
        <v>28</v>
      </c>
      <c r="G108">
        <v>0.5</v>
      </c>
      <c r="H108">
        <v>0.5</v>
      </c>
      <c r="I108">
        <v>1411</v>
      </c>
      <c r="J108">
        <v>5429</v>
      </c>
      <c r="L108">
        <v>2791</v>
      </c>
      <c r="M108">
        <v>1.647</v>
      </c>
      <c r="N108">
        <v>5.9850000000000003</v>
      </c>
      <c r="O108">
        <v>4.3380000000000001</v>
      </c>
      <c r="Q108">
        <v>0.316</v>
      </c>
      <c r="R108">
        <v>1</v>
      </c>
      <c r="S108">
        <v>0</v>
      </c>
      <c r="T108">
        <v>0</v>
      </c>
      <c r="V108">
        <v>0</v>
      </c>
      <c r="Y108" s="1">
        <v>44079</v>
      </c>
      <c r="Z108" s="2">
        <v>0.33543981481481483</v>
      </c>
      <c r="AB108">
        <v>1</v>
      </c>
      <c r="AD108" s="4">
        <f t="shared" si="13"/>
        <v>3.3838741350484316</v>
      </c>
      <c r="AE108" s="4">
        <f t="shared" si="14"/>
        <v>6.8113514993560296</v>
      </c>
      <c r="AF108" s="4">
        <f t="shared" si="15"/>
        <v>3.427477364307598</v>
      </c>
      <c r="AG108" s="4">
        <f t="shared" si="16"/>
        <v>0.32591955061727046</v>
      </c>
    </row>
    <row r="109" spans="1:58" x14ac:dyDescent="0.35">
      <c r="A109">
        <v>195</v>
      </c>
      <c r="B109">
        <v>31</v>
      </c>
      <c r="C109" t="s">
        <v>165</v>
      </c>
      <c r="D109" t="s">
        <v>27</v>
      </c>
      <c r="E109" t="s">
        <v>28</v>
      </c>
      <c r="G109">
        <v>0.5</v>
      </c>
      <c r="H109">
        <v>0.5</v>
      </c>
      <c r="I109">
        <v>3360</v>
      </c>
      <c r="J109">
        <v>11139</v>
      </c>
      <c r="L109">
        <v>4145</v>
      </c>
      <c r="M109">
        <v>3.774</v>
      </c>
      <c r="N109">
        <v>12.137</v>
      </c>
      <c r="O109">
        <v>8.3629999999999995</v>
      </c>
      <c r="Q109">
        <v>0.47</v>
      </c>
      <c r="R109">
        <v>1</v>
      </c>
      <c r="S109">
        <v>0</v>
      </c>
      <c r="T109">
        <v>0</v>
      </c>
      <c r="V109">
        <v>0</v>
      </c>
      <c r="Y109" s="1">
        <v>44079</v>
      </c>
      <c r="Z109" s="2">
        <v>0.34718749999999998</v>
      </c>
      <c r="AB109">
        <v>1</v>
      </c>
      <c r="AD109" s="4">
        <f t="shared" si="13"/>
        <v>8.0997825963494066</v>
      </c>
      <c r="AE109" s="4">
        <f t="shared" si="14"/>
        <v>14.154038126090144</v>
      </c>
      <c r="AF109" s="4">
        <f t="shared" si="15"/>
        <v>6.0542555297407379</v>
      </c>
      <c r="AG109" s="4">
        <f t="shared" si="16"/>
        <v>0.49891643881953046</v>
      </c>
    </row>
    <row r="110" spans="1:58" x14ac:dyDescent="0.35">
      <c r="A110">
        <v>196</v>
      </c>
      <c r="B110">
        <v>31</v>
      </c>
      <c r="C110" t="s">
        <v>165</v>
      </c>
      <c r="D110" t="s">
        <v>27</v>
      </c>
      <c r="E110" t="s">
        <v>28</v>
      </c>
      <c r="G110">
        <v>0.5</v>
      </c>
      <c r="H110">
        <v>0.5</v>
      </c>
      <c r="I110">
        <v>4095</v>
      </c>
      <c r="J110">
        <v>11176</v>
      </c>
      <c r="L110">
        <v>4211</v>
      </c>
      <c r="M110">
        <v>4.5759999999999996</v>
      </c>
      <c r="N110">
        <v>12.176</v>
      </c>
      <c r="O110">
        <v>7.601</v>
      </c>
      <c r="Q110">
        <v>0.47699999999999998</v>
      </c>
      <c r="R110">
        <v>1</v>
      </c>
      <c r="S110">
        <v>0</v>
      </c>
      <c r="T110">
        <v>0</v>
      </c>
      <c r="V110">
        <v>0</v>
      </c>
      <c r="Y110" s="1">
        <v>44079</v>
      </c>
      <c r="Z110" s="2">
        <v>0.35372685185185188</v>
      </c>
      <c r="AB110">
        <v>1</v>
      </c>
      <c r="AD110" s="4">
        <f t="shared" si="13"/>
        <v>9.878229348045771</v>
      </c>
      <c r="AE110" s="4">
        <f t="shared" si="14"/>
        <v>14.201617706683692</v>
      </c>
      <c r="AF110" s="4">
        <f t="shared" si="15"/>
        <v>4.3233883586379207</v>
      </c>
      <c r="AG110" s="4">
        <f t="shared" si="16"/>
        <v>0.50734907886484004</v>
      </c>
      <c r="AJ110">
        <f>ABS(100*(AD110-AD111)/(AVERAGE(AD110:AD111)))</f>
        <v>0.85365974162548197</v>
      </c>
      <c r="AL110">
        <f>100*((AVERAGE(AD110:AD111)*50)-(AVERAGE(AD92:AD93)*50))/(1000*0.15)</f>
        <v>160.7861042860184</v>
      </c>
      <c r="AO110">
        <f>ABS(100*(AE110-AE111)/(AVERAGE(AE110:AE111)))</f>
        <v>0.75772540621361884</v>
      </c>
      <c r="AQ110">
        <f>100*((AVERAGE(AE110:AE111)*50)-(AVERAGE(AE92:AE93)*50))/(2000*0.15)</f>
        <v>116.43066287137501</v>
      </c>
      <c r="AT110">
        <f>ABS(100*(AF110-AF111)/(AVERAGE(AF110:AF111)))</f>
        <v>0.53818403791865466</v>
      </c>
      <c r="AV110">
        <f>100*((AVERAGE(AF110:AF111)*50)-(AVERAGE(AF92:AF93)*50))/(1000*0.15)</f>
        <v>72.075221456731583</v>
      </c>
      <c r="AY110">
        <f>ABS(100*(AG110-AG111)/(AVERAGE(AG110:AG111)))</f>
        <v>1.4748582487048347</v>
      </c>
      <c r="BA110">
        <f>100*((AVERAGE(AG110:AG111)*50)-(AVERAGE(AG92:AG93)*50))/(100*0.15)</f>
        <v>99.615884171611597</v>
      </c>
      <c r="BC110" s="4">
        <f>AVERAGE(AD110:AD111)</f>
        <v>9.9205733183242586</v>
      </c>
      <c r="BD110" s="4">
        <f>AVERAGE(AE110:AE111)</f>
        <v>14.255626960330423</v>
      </c>
      <c r="BE110" s="4">
        <f>AVERAGE(AF110:AF111)</f>
        <v>4.3350536420061649</v>
      </c>
      <c r="BF110" s="4">
        <f>AVERAGE(AG110:AG111)</f>
        <v>0.51111821343054664</v>
      </c>
    </row>
    <row r="111" spans="1:58" x14ac:dyDescent="0.35">
      <c r="A111">
        <v>197</v>
      </c>
      <c r="B111">
        <v>31</v>
      </c>
      <c r="C111" t="s">
        <v>165</v>
      </c>
      <c r="D111" t="s">
        <v>27</v>
      </c>
      <c r="E111" t="s">
        <v>28</v>
      </c>
      <c r="G111">
        <v>0.5</v>
      </c>
      <c r="H111">
        <v>0.5</v>
      </c>
      <c r="I111">
        <v>4130</v>
      </c>
      <c r="J111">
        <v>11260</v>
      </c>
      <c r="L111">
        <v>4270</v>
      </c>
      <c r="M111">
        <v>4.6139999999999999</v>
      </c>
      <c r="N111">
        <v>12.266</v>
      </c>
      <c r="O111">
        <v>7.6520000000000001</v>
      </c>
      <c r="Q111">
        <v>0.48399999999999999</v>
      </c>
      <c r="R111">
        <v>1</v>
      </c>
      <c r="S111">
        <v>0</v>
      </c>
      <c r="T111">
        <v>0</v>
      </c>
      <c r="V111">
        <v>0</v>
      </c>
      <c r="Y111" s="1">
        <v>44079</v>
      </c>
      <c r="Z111" s="2">
        <v>0.36076388888888888</v>
      </c>
      <c r="AB111">
        <v>1</v>
      </c>
      <c r="AD111" s="4">
        <f t="shared" si="13"/>
        <v>9.9629172886027444</v>
      </c>
      <c r="AE111" s="4">
        <f t="shared" si="14"/>
        <v>14.309636213977154</v>
      </c>
      <c r="AF111" s="4">
        <f t="shared" si="15"/>
        <v>4.3467189253744092</v>
      </c>
      <c r="AG111" s="4">
        <f t="shared" si="16"/>
        <v>0.51488734799625324</v>
      </c>
    </row>
    <row r="112" spans="1:58" x14ac:dyDescent="0.35">
      <c r="A112">
        <v>198</v>
      </c>
      <c r="B112">
        <v>32</v>
      </c>
      <c r="C112" t="s">
        <v>101</v>
      </c>
      <c r="D112" t="s">
        <v>27</v>
      </c>
      <c r="E112" t="s">
        <v>28</v>
      </c>
      <c r="G112">
        <v>0.5</v>
      </c>
      <c r="H112">
        <v>0.5</v>
      </c>
      <c r="I112">
        <v>2219</v>
      </c>
      <c r="J112">
        <v>5648</v>
      </c>
      <c r="L112">
        <v>2938</v>
      </c>
      <c r="M112">
        <v>2.5299999999999998</v>
      </c>
      <c r="N112">
        <v>6.2229999999999999</v>
      </c>
      <c r="O112">
        <v>3.6930000000000001</v>
      </c>
      <c r="Q112">
        <v>0.33300000000000002</v>
      </c>
      <c r="R112">
        <v>1</v>
      </c>
      <c r="S112">
        <v>0</v>
      </c>
      <c r="T112">
        <v>0</v>
      </c>
      <c r="V112">
        <v>0</v>
      </c>
      <c r="Y112" s="1">
        <v>44079</v>
      </c>
      <c r="Z112" s="2">
        <v>0.37229166666666669</v>
      </c>
      <c r="AB112">
        <v>1</v>
      </c>
      <c r="AD112" s="4">
        <f t="shared" si="13"/>
        <v>5.3389557341921918</v>
      </c>
      <c r="AE112" s="4">
        <f t="shared" si="14"/>
        <v>7.0929711790854126</v>
      </c>
      <c r="AF112" s="4">
        <f t="shared" si="15"/>
        <v>1.7540154448932208</v>
      </c>
      <c r="AG112" s="4">
        <f t="shared" si="16"/>
        <v>0.34470133980909634</v>
      </c>
    </row>
    <row r="113" spans="1:65" x14ac:dyDescent="0.35">
      <c r="A113">
        <v>199</v>
      </c>
      <c r="B113">
        <v>32</v>
      </c>
      <c r="C113" t="s">
        <v>101</v>
      </c>
      <c r="D113" t="s">
        <v>27</v>
      </c>
      <c r="E113" t="s">
        <v>28</v>
      </c>
      <c r="G113">
        <v>0.5</v>
      </c>
      <c r="H113">
        <v>0.5</v>
      </c>
      <c r="I113">
        <v>1516</v>
      </c>
      <c r="J113">
        <v>5599</v>
      </c>
      <c r="L113">
        <v>2927</v>
      </c>
      <c r="M113">
        <v>1.7609999999999999</v>
      </c>
      <c r="N113">
        <v>6.17</v>
      </c>
      <c r="O113">
        <v>4.4089999999999998</v>
      </c>
      <c r="Q113">
        <v>0.33100000000000002</v>
      </c>
      <c r="R113">
        <v>1</v>
      </c>
      <c r="S113">
        <v>0</v>
      </c>
      <c r="T113">
        <v>0</v>
      </c>
      <c r="V113">
        <v>0</v>
      </c>
      <c r="Y113" s="1">
        <v>44079</v>
      </c>
      <c r="Z113" s="2">
        <v>0.37839120370370366</v>
      </c>
      <c r="AB113">
        <v>1</v>
      </c>
      <c r="AD113" s="4">
        <f t="shared" si="13"/>
        <v>3.6379379567193411</v>
      </c>
      <c r="AE113" s="4">
        <f t="shared" si="14"/>
        <v>7.0299603831642257</v>
      </c>
      <c r="AF113" s="4">
        <f t="shared" si="15"/>
        <v>3.3920224264448846</v>
      </c>
      <c r="AG113" s="4">
        <f t="shared" si="16"/>
        <v>0.34329589980154473</v>
      </c>
      <c r="AJ113">
        <f>ABS(100*(AD113-AD114)/(AVERAGE(AD113:AD114)))</f>
        <v>4.5578410742074311</v>
      </c>
      <c r="AK113">
        <f>ABS(100*((AVERAGE(AD113:AD114)-AVERAGE(AD107:AD108))/(AVERAGE(AD107:AD108,AD113:AD114))))</f>
        <v>4.4861943762271199</v>
      </c>
      <c r="AO113">
        <f>ABS(100*(AE113-AE114)/(AVERAGE(AE113:AE114)))</f>
        <v>2.5106974899284218</v>
      </c>
      <c r="AP113">
        <f>ABS(100*((AVERAGE(AE113:AE114)-AVERAGE(AE107:AE108))/(AVERAGE(AE107:AE108,AE113:AE114))))</f>
        <v>4.6388617043950022</v>
      </c>
      <c r="AT113">
        <f>ABS(100*(AF113-AF114)/(AVERAGE(AF113:AF114)))</f>
        <v>9.5681765681282602</v>
      </c>
      <c r="AU113">
        <f>ABS(100*((AVERAGE(AF113:AF114)-AVERAGE(AF107:AF108))/(AVERAGE(AF107:AF108,AF113:AF114))))</f>
        <v>4.7915177628740704</v>
      </c>
      <c r="AY113">
        <f>ABS(100*(AG113-AG114)/(AVERAGE(AG113:AG114)))</f>
        <v>1.2574501855922775</v>
      </c>
      <c r="AZ113">
        <f>ABS(100*((AVERAGE(AG113:AG114)-AVERAGE(AG107:AG108))/(AVERAGE(AG107:AG108,AG113:AG114))))</f>
        <v>5.9604641523729498</v>
      </c>
      <c r="BC113" s="4">
        <f>AVERAGE(AD113:AD114)</f>
        <v>3.5568794993290984</v>
      </c>
      <c r="BD113" s="4">
        <f>AVERAGE(AE113:AE114)</f>
        <v>7.1193328386034587</v>
      </c>
      <c r="BE113" s="4">
        <f>AVERAGE(AF113:AF114)</f>
        <v>3.5624533392743607</v>
      </c>
      <c r="BF113" s="4">
        <f>AVERAGE(AG113:AG114)</f>
        <v>0.34546794344957898</v>
      </c>
    </row>
    <row r="114" spans="1:65" x14ac:dyDescent="0.35">
      <c r="A114">
        <v>200</v>
      </c>
      <c r="B114">
        <v>32</v>
      </c>
      <c r="C114" t="s">
        <v>101</v>
      </c>
      <c r="D114" t="s">
        <v>27</v>
      </c>
      <c r="E114" t="s">
        <v>28</v>
      </c>
      <c r="G114">
        <v>0.5</v>
      </c>
      <c r="H114">
        <v>0.5</v>
      </c>
      <c r="I114">
        <v>1449</v>
      </c>
      <c r="J114">
        <v>5738</v>
      </c>
      <c r="L114">
        <v>2961</v>
      </c>
      <c r="M114">
        <v>1.6879999999999999</v>
      </c>
      <c r="N114">
        <v>6.3220000000000001</v>
      </c>
      <c r="O114">
        <v>4.6340000000000003</v>
      </c>
      <c r="Q114">
        <v>0.33500000000000002</v>
      </c>
      <c r="R114">
        <v>1</v>
      </c>
      <c r="S114">
        <v>0</v>
      </c>
      <c r="T114">
        <v>0</v>
      </c>
      <c r="V114">
        <v>0</v>
      </c>
      <c r="Y114" s="1">
        <v>44079</v>
      </c>
      <c r="Z114" s="2">
        <v>0.3850925925925926</v>
      </c>
      <c r="AB114">
        <v>1</v>
      </c>
      <c r="AD114" s="4">
        <f t="shared" si="13"/>
        <v>3.4758210419388558</v>
      </c>
      <c r="AE114" s="4">
        <f t="shared" si="14"/>
        <v>7.2087052940426926</v>
      </c>
      <c r="AF114" s="4">
        <f t="shared" si="15"/>
        <v>3.7328842521038368</v>
      </c>
      <c r="AG114" s="4">
        <f t="shared" si="16"/>
        <v>0.34763998709761329</v>
      </c>
    </row>
    <row r="115" spans="1:65" x14ac:dyDescent="0.35">
      <c r="A115">
        <v>201</v>
      </c>
      <c r="B115">
        <v>2</v>
      </c>
      <c r="D115" t="s">
        <v>29</v>
      </c>
      <c r="Y115" s="1">
        <v>44079</v>
      </c>
      <c r="Z115" s="2">
        <v>0.38913194444444449</v>
      </c>
      <c r="AB115">
        <v>1</v>
      </c>
      <c r="AD115" s="4" t="e">
        <f t="shared" si="13"/>
        <v>#DIV/0!</v>
      </c>
      <c r="AE115" s="4" t="e">
        <f t="shared" si="14"/>
        <v>#DIV/0!</v>
      </c>
      <c r="AF115" s="4" t="e">
        <f t="shared" si="15"/>
        <v>#DIV/0!</v>
      </c>
      <c r="AG115" s="4" t="e">
        <f t="shared" si="16"/>
        <v>#DIV/0!</v>
      </c>
    </row>
    <row r="116" spans="1:65" x14ac:dyDescent="0.35">
      <c r="A116">
        <v>202</v>
      </c>
      <c r="B116">
        <v>3</v>
      </c>
      <c r="C116" t="s">
        <v>30</v>
      </c>
      <c r="D116" t="s">
        <v>27</v>
      </c>
      <c r="E116" t="s">
        <v>28</v>
      </c>
      <c r="G116">
        <v>0.5</v>
      </c>
      <c r="H116">
        <v>0.5</v>
      </c>
      <c r="I116">
        <v>109</v>
      </c>
      <c r="J116">
        <v>189</v>
      </c>
      <c r="L116">
        <v>87</v>
      </c>
      <c r="M116">
        <v>0.13300000000000001</v>
      </c>
      <c r="N116">
        <v>0.21</v>
      </c>
      <c r="O116">
        <v>7.5999999999999998E-2</v>
      </c>
      <c r="Q116">
        <v>8.9999999999999993E-3</v>
      </c>
      <c r="R116">
        <v>1</v>
      </c>
      <c r="S116">
        <v>0</v>
      </c>
      <c r="T116">
        <v>0</v>
      </c>
      <c r="V116">
        <v>0</v>
      </c>
      <c r="Y116" s="1">
        <v>44079</v>
      </c>
      <c r="Z116" s="2">
        <v>0.39940972222222221</v>
      </c>
      <c r="AB116">
        <v>1</v>
      </c>
      <c r="AD116" s="4">
        <f t="shared" si="13"/>
        <v>0.23348274632915486</v>
      </c>
      <c r="AE116" s="4">
        <f t="shared" si="14"/>
        <v>7.3054139621046524E-2</v>
      </c>
      <c r="AF116" s="4">
        <f t="shared" si="15"/>
        <v>-0.16042860670810832</v>
      </c>
      <c r="AG116" s="4">
        <f t="shared" si="16"/>
        <v>-1.9563156693594468E-2</v>
      </c>
    </row>
    <row r="117" spans="1:65" x14ac:dyDescent="0.35">
      <c r="A117">
        <v>203</v>
      </c>
      <c r="B117">
        <v>3</v>
      </c>
      <c r="C117" t="s">
        <v>30</v>
      </c>
      <c r="D117" t="s">
        <v>27</v>
      </c>
      <c r="E117" t="s">
        <v>28</v>
      </c>
      <c r="G117">
        <v>0.5</v>
      </c>
      <c r="H117">
        <v>0.5</v>
      </c>
      <c r="I117">
        <v>77</v>
      </c>
      <c r="J117">
        <v>206</v>
      </c>
      <c r="L117">
        <v>60</v>
      </c>
      <c r="M117">
        <v>9.4E-2</v>
      </c>
      <c r="N117">
        <v>0.22900000000000001</v>
      </c>
      <c r="O117">
        <v>0.13400000000000001</v>
      </c>
      <c r="Q117">
        <v>6.0000000000000001E-3</v>
      </c>
      <c r="R117">
        <v>1</v>
      </c>
      <c r="S117">
        <v>0</v>
      </c>
      <c r="T117">
        <v>0</v>
      </c>
      <c r="V117">
        <v>0</v>
      </c>
      <c r="Y117" s="1">
        <v>44079</v>
      </c>
      <c r="Z117" s="2">
        <v>0.40466435185185184</v>
      </c>
      <c r="AB117">
        <v>1</v>
      </c>
      <c r="AD117" s="4">
        <f t="shared" si="13"/>
        <v>0.15605377210563964</v>
      </c>
      <c r="AE117" s="4">
        <f t="shared" si="14"/>
        <v>9.4915028001866117E-2</v>
      </c>
      <c r="AF117" s="4">
        <f t="shared" si="15"/>
        <v>-6.1138744103773526E-2</v>
      </c>
      <c r="AG117" s="4">
        <f t="shared" si="16"/>
        <v>-2.3012873075766566E-2</v>
      </c>
      <c r="AJ117">
        <f>ABS(100*(AD117-AD118)/(AVERAGE(AD117:AD118)))</f>
        <v>74.477256310498404</v>
      </c>
      <c r="AO117">
        <f>ABS(100*(AE117-AE118)/(AVERAGE(AE117:AE118)))</f>
        <v>20.954899450862683</v>
      </c>
      <c r="AT117">
        <f>ABS(100*(AF117-AF118)/(AVERAGE(AF117:AF118)))</f>
        <v>239.90537367890408</v>
      </c>
      <c r="AY117">
        <f>ABS(100*(AG117-AG118)/(AVERAGE(AG117:AG118)))</f>
        <v>12.380940107252645</v>
      </c>
      <c r="BC117" s="4">
        <f>AVERAGE(AD117:AD118)</f>
        <v>0.11370980182715473</v>
      </c>
      <c r="BD117" s="4">
        <f>AVERAGE(AE117:AE118)</f>
        <v>8.5913485727411004E-2</v>
      </c>
      <c r="BE117" s="4">
        <f>AVERAGE(AF117:AF118)</f>
        <v>-2.7796316099743736E-2</v>
      </c>
      <c r="BF117" s="4">
        <f>AVERAGE(AG117:AG118)</f>
        <v>-2.167131670492186E-2</v>
      </c>
      <c r="BJ117" s="4"/>
      <c r="BK117" s="4"/>
      <c r="BL117" s="4"/>
      <c r="BM117" s="4"/>
    </row>
    <row r="118" spans="1:65" x14ac:dyDescent="0.35">
      <c r="A118">
        <v>204</v>
      </c>
      <c r="B118">
        <v>3</v>
      </c>
      <c r="C118" t="s">
        <v>30</v>
      </c>
      <c r="D118" t="s">
        <v>27</v>
      </c>
      <c r="E118" t="s">
        <v>28</v>
      </c>
      <c r="G118">
        <v>0.5</v>
      </c>
      <c r="H118">
        <v>0.5</v>
      </c>
      <c r="I118">
        <v>42</v>
      </c>
      <c r="J118">
        <v>192</v>
      </c>
      <c r="L118">
        <v>81</v>
      </c>
      <c r="M118">
        <v>5.0999999999999997E-2</v>
      </c>
      <c r="N118">
        <v>0.21299999999999999</v>
      </c>
      <c r="O118">
        <v>0.16200000000000001</v>
      </c>
      <c r="Q118">
        <v>8.0000000000000002E-3</v>
      </c>
      <c r="R118">
        <v>1</v>
      </c>
      <c r="S118">
        <v>0</v>
      </c>
      <c r="T118">
        <v>0</v>
      </c>
      <c r="V118">
        <v>0</v>
      </c>
      <c r="Y118" s="1">
        <v>44079</v>
      </c>
      <c r="Z118" s="2">
        <v>0.41037037037037033</v>
      </c>
      <c r="AB118">
        <v>1</v>
      </c>
      <c r="AD118" s="4">
        <f t="shared" si="13"/>
        <v>7.1365831548669822E-2</v>
      </c>
      <c r="AE118" s="4">
        <f t="shared" si="14"/>
        <v>7.6911943452955878E-2</v>
      </c>
      <c r="AF118" s="4">
        <f t="shared" si="15"/>
        <v>5.5461119042860552E-3</v>
      </c>
      <c r="AG118" s="4">
        <f t="shared" si="16"/>
        <v>-2.0329760334077154E-2</v>
      </c>
    </row>
    <row r="119" spans="1:65" x14ac:dyDescent="0.35">
      <c r="A119">
        <v>205</v>
      </c>
      <c r="B119">
        <v>4</v>
      </c>
      <c r="C119" t="s">
        <v>166</v>
      </c>
      <c r="D119" t="s">
        <v>27</v>
      </c>
      <c r="E119" t="s">
        <v>28</v>
      </c>
      <c r="G119">
        <v>0.5</v>
      </c>
      <c r="H119">
        <v>0.5</v>
      </c>
      <c r="I119">
        <v>1306</v>
      </c>
      <c r="J119">
        <v>6074</v>
      </c>
      <c r="L119">
        <v>2668</v>
      </c>
      <c r="M119">
        <v>1.532</v>
      </c>
      <c r="N119">
        <v>6.6870000000000003</v>
      </c>
      <c r="O119">
        <v>5.1550000000000002</v>
      </c>
      <c r="Q119">
        <v>0.30199999999999999</v>
      </c>
      <c r="R119">
        <v>1</v>
      </c>
      <c r="S119">
        <v>0</v>
      </c>
      <c r="T119">
        <v>0</v>
      </c>
      <c r="V119">
        <v>0</v>
      </c>
      <c r="Y119" s="1">
        <v>44079</v>
      </c>
      <c r="Z119" s="2">
        <v>0.42167824074074073</v>
      </c>
      <c r="AB119">
        <v>1</v>
      </c>
      <c r="AD119" s="4">
        <f t="shared" si="13"/>
        <v>3.1298103133775221</v>
      </c>
      <c r="AE119" s="4">
        <f t="shared" si="14"/>
        <v>7.6407793232165391</v>
      </c>
      <c r="AF119" s="4">
        <f t="shared" si="15"/>
        <v>4.5109690098390169</v>
      </c>
      <c r="AG119" s="4">
        <f t="shared" si="16"/>
        <v>0.31020417598737537</v>
      </c>
      <c r="BC119" s="4"/>
      <c r="BD119" s="4"/>
      <c r="BE119" s="4"/>
      <c r="BF119" s="4"/>
      <c r="BJ119" s="4"/>
      <c r="BK119" s="4"/>
      <c r="BL119" s="4"/>
      <c r="BM119" s="4"/>
    </row>
    <row r="120" spans="1:65" x14ac:dyDescent="0.35">
      <c r="A120">
        <v>206</v>
      </c>
      <c r="B120">
        <v>4</v>
      </c>
      <c r="C120" t="s">
        <v>166</v>
      </c>
      <c r="D120" t="s">
        <v>27</v>
      </c>
      <c r="E120" t="s">
        <v>28</v>
      </c>
      <c r="G120">
        <v>0.5</v>
      </c>
      <c r="H120">
        <v>0.5</v>
      </c>
      <c r="I120">
        <v>1807</v>
      </c>
      <c r="J120">
        <v>6114</v>
      </c>
      <c r="L120">
        <v>2650</v>
      </c>
      <c r="M120">
        <v>2.0790000000000002</v>
      </c>
      <c r="N120">
        <v>6.73</v>
      </c>
      <c r="O120">
        <v>4.6509999999999998</v>
      </c>
      <c r="Q120">
        <v>0.29899999999999999</v>
      </c>
      <c r="R120">
        <v>1</v>
      </c>
      <c r="S120">
        <v>0</v>
      </c>
      <c r="T120">
        <v>0</v>
      </c>
      <c r="V120">
        <v>0</v>
      </c>
      <c r="Y120" s="1">
        <v>44079</v>
      </c>
      <c r="Z120" s="2">
        <v>0.42791666666666667</v>
      </c>
      <c r="AB120">
        <v>1</v>
      </c>
      <c r="AD120" s="4">
        <f t="shared" si="13"/>
        <v>4.3420576910644328</v>
      </c>
      <c r="AE120" s="4">
        <f t="shared" si="14"/>
        <v>7.6922167076419967</v>
      </c>
      <c r="AF120" s="4">
        <f t="shared" si="15"/>
        <v>3.3501590165775639</v>
      </c>
      <c r="AG120" s="4">
        <f t="shared" si="16"/>
        <v>0.30790436506592733</v>
      </c>
      <c r="AI120">
        <f>ABS(100*(AVERAGE(AD120:AD121)-3)/3)</f>
        <v>45.783773728091205</v>
      </c>
      <c r="AJ120">
        <f>ABS(100*(AD120-AD121)/(AVERAGE(AD120:AD121)))</f>
        <v>1.4384555049760313</v>
      </c>
      <c r="AN120">
        <f>ABS(100*(AVERAGE(AE120:AE121)-6)/6)</f>
        <v>29.382385187116682</v>
      </c>
      <c r="AO120">
        <f>ABS(100*(AE120-AE121)/(AVERAGE(AE120:AE121)))</f>
        <v>1.8221543703628977</v>
      </c>
      <c r="AS120">
        <f>ABS(100*(AVERAGE(AF120:AF121)-3)/3)</f>
        <v>12.980996646142168</v>
      </c>
      <c r="AT120">
        <f>ABS(100*(AF120-AF121)/(AVERAGE(AF120:AF121)))</f>
        <v>2.3172559381644264</v>
      </c>
      <c r="AX120">
        <f>ABS(100*(AVERAGE(AG120:AG121)-0.3)/0.33)</f>
        <v>2.7824356969894413</v>
      </c>
      <c r="AY120">
        <f>ABS(100*(AG120-AG121)/(AVERAGE(AG120:AG121)))</f>
        <v>0.82648574492159221</v>
      </c>
      <c r="BC120" s="4">
        <f>AVERAGE(AD120:AD121)</f>
        <v>4.3735132118427362</v>
      </c>
      <c r="BD120" s="4">
        <f>AVERAGE(AE120:AE121)</f>
        <v>7.7629431112270009</v>
      </c>
      <c r="BE120" s="4">
        <f>AVERAGE(AF120:AF121)</f>
        <v>3.3894298993842651</v>
      </c>
      <c r="BF120" s="4">
        <f>AVERAGE(AG120:AG121)</f>
        <v>0.30918203780006515</v>
      </c>
      <c r="BJ120" s="4"/>
      <c r="BK120" s="4"/>
      <c r="BL120" s="4"/>
      <c r="BM120" s="4"/>
    </row>
    <row r="121" spans="1:65" x14ac:dyDescent="0.35">
      <c r="A121">
        <v>207</v>
      </c>
      <c r="B121">
        <v>4</v>
      </c>
      <c r="C121" t="s">
        <v>166</v>
      </c>
      <c r="D121" t="s">
        <v>27</v>
      </c>
      <c r="E121" t="s">
        <v>28</v>
      </c>
      <c r="G121">
        <v>0.5</v>
      </c>
      <c r="H121">
        <v>0.5</v>
      </c>
      <c r="I121">
        <v>1833</v>
      </c>
      <c r="J121">
        <v>6224</v>
      </c>
      <c r="L121">
        <v>2670</v>
      </c>
      <c r="M121">
        <v>2.1080000000000001</v>
      </c>
      <c r="N121">
        <v>6.85</v>
      </c>
      <c r="O121">
        <v>4.742</v>
      </c>
      <c r="Q121">
        <v>0.30199999999999999</v>
      </c>
      <c r="R121">
        <v>1</v>
      </c>
      <c r="S121">
        <v>0</v>
      </c>
      <c r="T121">
        <v>0</v>
      </c>
      <c r="V121">
        <v>0</v>
      </c>
      <c r="Y121" s="1">
        <v>44079</v>
      </c>
      <c r="Z121" s="2">
        <v>0.43457175925925928</v>
      </c>
      <c r="AB121">
        <v>1</v>
      </c>
      <c r="AD121" s="4">
        <f t="shared" si="13"/>
        <v>4.4049687326210387</v>
      </c>
      <c r="AE121" s="4">
        <f t="shared" si="14"/>
        <v>7.833669514812005</v>
      </c>
      <c r="AF121" s="4">
        <f t="shared" si="15"/>
        <v>3.4287007821909663</v>
      </c>
      <c r="AG121" s="4">
        <f t="shared" si="16"/>
        <v>0.31045971053420296</v>
      </c>
    </row>
    <row r="122" spans="1:65" x14ac:dyDescent="0.35">
      <c r="A122">
        <v>208</v>
      </c>
      <c r="B122">
        <v>1</v>
      </c>
      <c r="C122" t="s">
        <v>31</v>
      </c>
      <c r="D122" t="s">
        <v>27</v>
      </c>
      <c r="E122" t="s">
        <v>28</v>
      </c>
      <c r="G122">
        <v>0.5</v>
      </c>
      <c r="H122">
        <v>0.5</v>
      </c>
      <c r="I122">
        <v>3281</v>
      </c>
      <c r="J122">
        <v>9109</v>
      </c>
      <c r="L122">
        <v>18220</v>
      </c>
      <c r="M122">
        <v>3.6890000000000001</v>
      </c>
      <c r="N122">
        <v>9.9670000000000005</v>
      </c>
      <c r="O122">
        <v>6.2779999999999996</v>
      </c>
      <c r="Q122">
        <v>1.7809999999999999</v>
      </c>
      <c r="R122">
        <v>1</v>
      </c>
      <c r="S122">
        <v>0</v>
      </c>
      <c r="T122">
        <v>0</v>
      </c>
      <c r="V122">
        <v>0</v>
      </c>
      <c r="Y122" s="1">
        <v>44079</v>
      </c>
      <c r="Z122" s="2">
        <v>0.44646990740740744</v>
      </c>
      <c r="AB122">
        <v>1</v>
      </c>
      <c r="AD122" s="4">
        <f t="shared" si="13"/>
        <v>7.9086298162351039</v>
      </c>
      <c r="AE122" s="4">
        <f t="shared" si="14"/>
        <v>11.543590866498155</v>
      </c>
      <c r="AF122" s="4">
        <f t="shared" si="15"/>
        <v>3.6349610502630512</v>
      </c>
      <c r="AG122" s="4">
        <f t="shared" si="16"/>
        <v>2.2972408121185039</v>
      </c>
      <c r="BC122" s="4"/>
      <c r="BD122" s="4"/>
      <c r="BE122" s="4"/>
      <c r="BF122" s="4"/>
      <c r="BJ122" s="4"/>
      <c r="BK122" s="4"/>
      <c r="BL122" s="4"/>
      <c r="BM122" s="4"/>
    </row>
    <row r="123" spans="1:65" x14ac:dyDescent="0.35">
      <c r="A123">
        <v>209</v>
      </c>
      <c r="B123">
        <v>1</v>
      </c>
      <c r="C123" t="s">
        <v>31</v>
      </c>
      <c r="D123" t="s">
        <v>27</v>
      </c>
      <c r="E123" t="s">
        <v>28</v>
      </c>
      <c r="G123">
        <v>0.5</v>
      </c>
      <c r="H123">
        <v>0.5</v>
      </c>
      <c r="I123">
        <v>3739</v>
      </c>
      <c r="J123">
        <v>8859</v>
      </c>
      <c r="L123">
        <v>18053</v>
      </c>
      <c r="M123">
        <v>4.1879999999999997</v>
      </c>
      <c r="N123">
        <v>9.6980000000000004</v>
      </c>
      <c r="O123">
        <v>5.51</v>
      </c>
      <c r="Q123">
        <v>1.7689999999999999</v>
      </c>
      <c r="R123">
        <v>1</v>
      </c>
      <c r="S123">
        <v>0</v>
      </c>
      <c r="T123">
        <v>0</v>
      </c>
      <c r="V123">
        <v>0</v>
      </c>
      <c r="Y123" s="1">
        <v>44079</v>
      </c>
      <c r="Z123" s="2">
        <v>0.45285879629629627</v>
      </c>
      <c r="AB123">
        <v>1</v>
      </c>
      <c r="AD123" s="4">
        <f t="shared" si="13"/>
        <v>9.0168320098091659</v>
      </c>
      <c r="AE123" s="4">
        <f t="shared" si="14"/>
        <v>11.222107213839044</v>
      </c>
      <c r="AF123" s="4">
        <f t="shared" si="15"/>
        <v>2.2052752040298778</v>
      </c>
      <c r="AG123" s="4">
        <f t="shared" si="16"/>
        <v>2.2759036774584023</v>
      </c>
      <c r="AJ123">
        <f>ABS(100*(AD123-AD124)/(AVERAGE(AD123:AD124)))</f>
        <v>0.42843820582153941</v>
      </c>
      <c r="AO123">
        <f>ABS(100*(AE123-AE124)/(AVERAGE(AE123:AE124)))</f>
        <v>1.710426987468797</v>
      </c>
      <c r="AT123">
        <f>ABS(100*(AF123-AF124)/(AVERAGE(AF123:AF124)))</f>
        <v>10.95453045870547</v>
      </c>
      <c r="AY123">
        <f>ABS(100*(AG123-AG124)/(AVERAGE(AG123:AG124)))</f>
        <v>3.072383220130857</v>
      </c>
      <c r="BC123" s="4">
        <f>AVERAGE(AD123:AD124)</f>
        <v>9.0361892533650447</v>
      </c>
      <c r="BD123" s="4">
        <f>AVERAGE(AE123:AE124)</f>
        <v>11.126948052651947</v>
      </c>
      <c r="BE123" s="4">
        <f>AVERAGE(AF123:AF124)</f>
        <v>2.0907587992869034</v>
      </c>
      <c r="BF123" s="4">
        <f>AVERAGE(AG123:AG124)</f>
        <v>2.241470397273388</v>
      </c>
      <c r="BJ123" s="4"/>
      <c r="BK123" s="4"/>
      <c r="BL123" s="4"/>
      <c r="BM123" s="4"/>
    </row>
    <row r="124" spans="1:65" x14ac:dyDescent="0.35">
      <c r="A124">
        <v>210</v>
      </c>
      <c r="B124">
        <v>1</v>
      </c>
      <c r="C124" t="s">
        <v>31</v>
      </c>
      <c r="D124" t="s">
        <v>27</v>
      </c>
      <c r="E124" t="s">
        <v>28</v>
      </c>
      <c r="G124">
        <v>0.5</v>
      </c>
      <c r="H124">
        <v>0.5</v>
      </c>
      <c r="I124">
        <v>3755</v>
      </c>
      <c r="J124">
        <v>8711</v>
      </c>
      <c r="L124">
        <v>17514</v>
      </c>
      <c r="M124">
        <v>4.2050000000000001</v>
      </c>
      <c r="N124">
        <v>9.5399999999999991</v>
      </c>
      <c r="O124">
        <v>5.335</v>
      </c>
      <c r="Q124">
        <v>1.728</v>
      </c>
      <c r="R124">
        <v>1</v>
      </c>
      <c r="S124">
        <v>0</v>
      </c>
      <c r="T124">
        <v>0</v>
      </c>
      <c r="V124">
        <v>0</v>
      </c>
      <c r="Y124" s="1">
        <v>44079</v>
      </c>
      <c r="Z124" s="2">
        <v>0.45968750000000003</v>
      </c>
      <c r="AB124">
        <v>1</v>
      </c>
      <c r="AD124" s="4">
        <f t="shared" ref="AD124" si="17">((I124*$E$9)+$E$10)*1000/G124</f>
        <v>9.0555464969209218</v>
      </c>
      <c r="AE124" s="4">
        <f t="shared" si="14"/>
        <v>11.031788891464851</v>
      </c>
      <c r="AF124" s="4">
        <f t="shared" si="15"/>
        <v>1.9762423945439291</v>
      </c>
      <c r="AG124" s="4">
        <f t="shared" si="16"/>
        <v>2.2070371170883742</v>
      </c>
    </row>
  </sheetData>
  <conditionalFormatting sqref="AR25:AR26 AW21:AW26 AJ25:AK26 AT25:AU26 AY21:AZ26 AO25:AP26 AR31:AR54 AW31:AW54 AJ41:AK50 AT41:AU50 AY41:AZ50 AO41:AP50">
    <cfRule type="cellIs" dxfId="619" priority="1116" operator="greaterThan">
      <formula>20</formula>
    </cfRule>
  </conditionalFormatting>
  <conditionalFormatting sqref="AL25:AM26 BA21:BA26 AV25:AV26 AQ25:AQ26 AL31:AM50 BA31:BA50 AV31:AV50 AQ31:AQ50">
    <cfRule type="cellIs" dxfId="618" priority="1115" operator="between">
      <formula>80</formula>
      <formula>120</formula>
    </cfRule>
  </conditionalFormatting>
  <conditionalFormatting sqref="AJ28">
    <cfRule type="cellIs" dxfId="617" priority="1114" operator="greaterThan">
      <formula>20</formula>
    </cfRule>
  </conditionalFormatting>
  <conditionalFormatting sqref="AO28">
    <cfRule type="cellIs" dxfId="616" priority="1113" operator="greaterThan">
      <formula>20</formula>
    </cfRule>
  </conditionalFormatting>
  <conditionalFormatting sqref="AT28">
    <cfRule type="cellIs" dxfId="615" priority="1112" operator="greaterThan">
      <formula>20</formula>
    </cfRule>
  </conditionalFormatting>
  <conditionalFormatting sqref="AY28">
    <cfRule type="cellIs" dxfId="614" priority="1111" operator="greaterThan">
      <formula>20</formula>
    </cfRule>
  </conditionalFormatting>
  <conditionalFormatting sqref="AR30 AW30 AJ30:AK30 AT30:AU30 AY30:AZ30">
    <cfRule type="cellIs" dxfId="613" priority="1110" operator="greaterThan">
      <formula>20</formula>
    </cfRule>
  </conditionalFormatting>
  <conditionalFormatting sqref="AL30:AM30 BA30 AV30">
    <cfRule type="cellIs" dxfId="612" priority="1109" operator="between">
      <formula>80</formula>
      <formula>120</formula>
    </cfRule>
  </conditionalFormatting>
  <conditionalFormatting sqref="AO30:AP30">
    <cfRule type="cellIs" dxfId="611" priority="1108" operator="greaterThan">
      <formula>20</formula>
    </cfRule>
  </conditionalFormatting>
  <conditionalFormatting sqref="AQ30">
    <cfRule type="cellIs" dxfId="610" priority="1107" operator="between">
      <formula>80</formula>
      <formula>120</formula>
    </cfRule>
  </conditionalFormatting>
  <conditionalFormatting sqref="AK31 AU31 AZ31 AW55:AW57 AR55:AR57 AW114:AW115 AK54 AK114:AK115 AT50:AU53 AR114:AU115 AY50:AZ53 AY114:AZ115 AJ32:AK41 AJ50:AK53 AK41:AK50 AT32:AU41 AU41:AU45 AU53:AU57 AY32:AZ41 AZ41:AZ45 AZ53:AZ57">
    <cfRule type="cellIs" dxfId="609" priority="1106" operator="greaterThan">
      <formula>20</formula>
    </cfRule>
  </conditionalFormatting>
  <conditionalFormatting sqref="AL114:AM115 AV114:AV115 BA114:BA115 AL50:AM54 AV50:AV57 BA50:BA57">
    <cfRule type="cellIs" dxfId="608" priority="1105" operator="between">
      <formula>80</formula>
      <formula>120</formula>
    </cfRule>
  </conditionalFormatting>
  <conditionalFormatting sqref="AL114:AM114 AV114 BA114">
    <cfRule type="cellIs" dxfId="607" priority="1095" operator="between">
      <formula>80</formula>
      <formula>120</formula>
    </cfRule>
  </conditionalFormatting>
  <conditionalFormatting sqref="AK114 AR114:AU114 AW114 AY114:AZ114">
    <cfRule type="cellIs" dxfId="606" priority="1104" operator="greaterThan">
      <formula>20</formula>
    </cfRule>
  </conditionalFormatting>
  <conditionalFormatting sqref="AL114:AM114 AV114 BA114">
    <cfRule type="cellIs" dxfId="605" priority="1103" operator="between">
      <formula>80</formula>
      <formula>120</formula>
    </cfRule>
  </conditionalFormatting>
  <conditionalFormatting sqref="AL114:AM114 AV114 BA114">
    <cfRule type="cellIs" dxfId="604" priority="1093" operator="between">
      <formula>80</formula>
      <formula>120</formula>
    </cfRule>
  </conditionalFormatting>
  <conditionalFormatting sqref="AK114 AR114:AU114 AW114 AY114:AZ114">
    <cfRule type="cellIs" dxfId="603" priority="1102" operator="greaterThan">
      <formula>20</formula>
    </cfRule>
  </conditionalFormatting>
  <conditionalFormatting sqref="AL114:AM114 AV114 BA114">
    <cfRule type="cellIs" dxfId="602" priority="1101" operator="between">
      <formula>80</formula>
      <formula>120</formula>
    </cfRule>
  </conditionalFormatting>
  <conditionalFormatting sqref="AN114:AP114">
    <cfRule type="cellIs" dxfId="601" priority="1041" operator="greaterThan">
      <formula>20</formula>
    </cfRule>
  </conditionalFormatting>
  <conditionalFormatting sqref="AQ114">
    <cfRule type="cellIs" dxfId="600" priority="1040" operator="between">
      <formula>80</formula>
      <formula>120</formula>
    </cfRule>
  </conditionalFormatting>
  <conditionalFormatting sqref="AL114:AM114 AV114 BA114">
    <cfRule type="cellIs" dxfId="599" priority="1089" operator="between">
      <formula>80</formula>
      <formula>120</formula>
    </cfRule>
  </conditionalFormatting>
  <conditionalFormatting sqref="AK114 AR114:AU114 AW114 AY114:AZ114">
    <cfRule type="cellIs" dxfId="598" priority="1100" operator="greaterThan">
      <formula>20</formula>
    </cfRule>
  </conditionalFormatting>
  <conditionalFormatting sqref="AL114:AM114 AV114 BA114">
    <cfRule type="cellIs" dxfId="597" priority="1099" operator="between">
      <formula>80</formula>
      <formula>120</formula>
    </cfRule>
  </conditionalFormatting>
  <conditionalFormatting sqref="AK114 AR114:AU114 AW114 AY114:AZ114">
    <cfRule type="cellIs" dxfId="596" priority="1098" operator="greaterThan">
      <formula>20</formula>
    </cfRule>
  </conditionalFormatting>
  <conditionalFormatting sqref="AL114:AM114 AV114 BA114">
    <cfRule type="cellIs" dxfId="595" priority="1097" operator="between">
      <formula>80</formula>
      <formula>120</formula>
    </cfRule>
  </conditionalFormatting>
  <conditionalFormatting sqref="AJ59:AK62 AR59:AR62 AW59:AW62 AT59:AU62 AY59:AZ62">
    <cfRule type="cellIs" dxfId="594" priority="1078" operator="greaterThan">
      <formula>20</formula>
    </cfRule>
  </conditionalFormatting>
  <conditionalFormatting sqref="AL59:AM62 BA59:BA62 AV59:AV62">
    <cfRule type="cellIs" dxfId="593" priority="1077" operator="between">
      <formula>80</formula>
      <formula>120</formula>
    </cfRule>
  </conditionalFormatting>
  <conditionalFormatting sqref="AL53:AM56 AV53:AV56">
    <cfRule type="cellIs" dxfId="592" priority="1075" operator="between">
      <formula>80</formula>
      <formula>120</formula>
    </cfRule>
  </conditionalFormatting>
  <conditionalFormatting sqref="AK114 AR114:AU114 AW114 AY114:AZ114">
    <cfRule type="cellIs" dxfId="591" priority="1096" operator="greaterThan">
      <formula>20</formula>
    </cfRule>
  </conditionalFormatting>
  <conditionalFormatting sqref="AN114:AP114">
    <cfRule type="cellIs" dxfId="590" priority="1035" operator="greaterThan">
      <formula>20</formula>
    </cfRule>
  </conditionalFormatting>
  <conditionalFormatting sqref="AQ114">
    <cfRule type="cellIs" dxfId="589" priority="1034" operator="between">
      <formula>80</formula>
      <formula>120</formula>
    </cfRule>
  </conditionalFormatting>
  <conditionalFormatting sqref="AL61:AM61">
    <cfRule type="cellIs" dxfId="588" priority="1065" operator="between">
      <formula>80</formula>
      <formula>120</formula>
    </cfRule>
  </conditionalFormatting>
  <conditionalFormatting sqref="AN114:AP114">
    <cfRule type="cellIs" dxfId="587" priority="1033" operator="greaterThan">
      <formula>20</formula>
    </cfRule>
  </conditionalFormatting>
  <conditionalFormatting sqref="AQ114">
    <cfRule type="cellIs" dxfId="586" priority="1032" operator="between">
      <formula>80</formula>
      <formula>120</formula>
    </cfRule>
  </conditionalFormatting>
  <conditionalFormatting sqref="AK114 AR114:AU114 AW114 AY114:AZ114">
    <cfRule type="cellIs" dxfId="585" priority="1094" operator="greaterThan">
      <formula>20</formula>
    </cfRule>
  </conditionalFormatting>
  <conditionalFormatting sqref="AK114 AR114:AU114 AW114 AY114:AZ114">
    <cfRule type="cellIs" dxfId="584" priority="1092" operator="greaterThan">
      <formula>20</formula>
    </cfRule>
  </conditionalFormatting>
  <conditionalFormatting sqref="AL114:AM114 AV114 BA114">
    <cfRule type="cellIs" dxfId="583" priority="1091" operator="between">
      <formula>80</formula>
      <formula>120</formula>
    </cfRule>
  </conditionalFormatting>
  <conditionalFormatting sqref="AU76 AT77:AU78">
    <cfRule type="cellIs" dxfId="582" priority="1057" operator="greaterThan">
      <formula>20</formula>
    </cfRule>
  </conditionalFormatting>
  <conditionalFormatting sqref="AV76:AV78">
    <cfRule type="cellIs" dxfId="581" priority="1056" operator="between">
      <formula>80</formula>
      <formula>120</formula>
    </cfRule>
  </conditionalFormatting>
  <conditionalFormatting sqref="AK114 AR114:AU114 AW114 AY114:AZ114">
    <cfRule type="cellIs" dxfId="580" priority="1090" operator="greaterThan">
      <formula>20</formula>
    </cfRule>
  </conditionalFormatting>
  <conditionalFormatting sqref="AQ46">
    <cfRule type="cellIs" dxfId="579" priority="1019" operator="between">
      <formula>80</formula>
      <formula>120</formula>
    </cfRule>
  </conditionalFormatting>
  <conditionalFormatting sqref="BA53:BA56">
    <cfRule type="cellIs" dxfId="578" priority="1088" operator="between">
      <formula>80</formula>
      <formula>120</formula>
    </cfRule>
  </conditionalFormatting>
  <conditionalFormatting sqref="AK52">
    <cfRule type="cellIs" dxfId="577" priority="1087" operator="greaterThan">
      <formula>20</formula>
    </cfRule>
  </conditionalFormatting>
  <conditionalFormatting sqref="AL52:AM52">
    <cfRule type="cellIs" dxfId="576" priority="1086" operator="between">
      <formula>80</formula>
      <formula>120</formula>
    </cfRule>
  </conditionalFormatting>
  <conditionalFormatting sqref="AK55">
    <cfRule type="cellIs" dxfId="575" priority="1085" operator="greaterThan">
      <formula>20</formula>
    </cfRule>
  </conditionalFormatting>
  <conditionalFormatting sqref="AL55:AM55">
    <cfRule type="cellIs" dxfId="574" priority="1084" operator="between">
      <formula>80</formula>
      <formula>120</formula>
    </cfRule>
  </conditionalFormatting>
  <conditionalFormatting sqref="AW49">
    <cfRule type="cellIs" dxfId="573" priority="1083" operator="greaterThan">
      <formula>20</formula>
    </cfRule>
  </conditionalFormatting>
  <conditionalFormatting sqref="AK58:AK61 AU58:AU61 AZ58:AZ61 AJ62:AK64 AY62:AZ64 AT62:AU64 AW58:AW64 AR58:AR64 AR66:AR74 AW66:AW74 AT66:AU74 AY66:AZ74 AJ66:AK74 AJ76:AK77 AY76:AZ77 AT76:AU77 AW76:AW78 AR76:AR77">
    <cfRule type="cellIs" dxfId="572" priority="1082" operator="greaterThan">
      <formula>20</formula>
    </cfRule>
  </conditionalFormatting>
  <conditionalFormatting sqref="AV58:AV60 BA58:BA60 AL58:AM60 BA66:BA74 AV62:AV64 AL62:AM64 AL66:AM74 AV66:AV74 AV76:AV77 AL76:AM77 BA76:BA77">
    <cfRule type="cellIs" dxfId="571" priority="1081" operator="between">
      <formula>80</formula>
      <formula>120</formula>
    </cfRule>
  </conditionalFormatting>
  <conditionalFormatting sqref="AW56:AW59 AR56:AR59 AJ56:AK59 AT56:AU59 AY56:AZ59">
    <cfRule type="cellIs" dxfId="570" priority="1080" operator="greaterThan">
      <formula>20</formula>
    </cfRule>
  </conditionalFormatting>
  <conditionalFormatting sqref="AV56:AV59 BA56:BA59 AL56:AM59">
    <cfRule type="cellIs" dxfId="569" priority="1079" operator="between">
      <formula>80</formula>
      <formula>120</formula>
    </cfRule>
  </conditionalFormatting>
  <conditionalFormatting sqref="AJ53:AK56 AR53:AR56 AW53:AW56 AT53:AU56 AY53:AZ56">
    <cfRule type="cellIs" dxfId="568" priority="1076" operator="greaterThan">
      <formula>20</formula>
    </cfRule>
  </conditionalFormatting>
  <conditionalFormatting sqref="AJ61 AJ58 AJ55 AJ52 AJ49 AJ46 AJ43 AJ40 AJ37 AJ34 AJ31">
    <cfRule type="cellIs" dxfId="567" priority="1009" operator="greaterThan">
      <formula>20</formula>
    </cfRule>
  </conditionalFormatting>
  <conditionalFormatting sqref="AJ76 AJ73 AJ70">
    <cfRule type="cellIs" dxfId="566" priority="1008" operator="greaterThan">
      <formula>20</formula>
    </cfRule>
  </conditionalFormatting>
  <conditionalFormatting sqref="AU46">
    <cfRule type="cellIs" dxfId="565" priority="1074" operator="greaterThan">
      <formula>20</formula>
    </cfRule>
  </conditionalFormatting>
  <conditionalFormatting sqref="AZ46">
    <cfRule type="cellIs" dxfId="564" priority="1073" operator="greaterThan">
      <formula>20</formula>
    </cfRule>
  </conditionalFormatting>
  <conditionalFormatting sqref="AL46:AM46">
    <cfRule type="cellIs" dxfId="563" priority="1072" operator="between">
      <formula>80</formula>
      <formula>120</formula>
    </cfRule>
  </conditionalFormatting>
  <conditionalFormatting sqref="AV46">
    <cfRule type="cellIs" dxfId="562" priority="1071" operator="between">
      <formula>80</formula>
      <formula>120</formula>
    </cfRule>
  </conditionalFormatting>
  <conditionalFormatting sqref="AV46">
    <cfRule type="cellIs" dxfId="561" priority="1070" operator="between">
      <formula>80</formula>
      <formula>120</formula>
    </cfRule>
  </conditionalFormatting>
  <conditionalFormatting sqref="BA46">
    <cfRule type="cellIs" dxfId="560" priority="1069" operator="between">
      <formula>80</formula>
      <formula>120</formula>
    </cfRule>
  </conditionalFormatting>
  <conditionalFormatting sqref="BA46">
    <cfRule type="cellIs" dxfId="559" priority="1068" operator="between">
      <formula>80</formula>
      <formula>120</formula>
    </cfRule>
  </conditionalFormatting>
  <conditionalFormatting sqref="AU49">
    <cfRule type="cellIs" dxfId="558" priority="1067" operator="greaterThan">
      <formula>20</formula>
    </cfRule>
  </conditionalFormatting>
  <conditionalFormatting sqref="AZ49">
    <cfRule type="cellIs" dxfId="557" priority="1066" operator="greaterThan">
      <formula>20</formula>
    </cfRule>
  </conditionalFormatting>
  <conditionalFormatting sqref="AJ114">
    <cfRule type="cellIs" dxfId="556" priority="1064" operator="greaterThan">
      <formula>20</formula>
    </cfRule>
  </conditionalFormatting>
  <conditionalFormatting sqref="AK76 AR76:AR78 AJ77:AK78">
    <cfRule type="cellIs" dxfId="555" priority="1063" operator="greaterThan">
      <formula>20</formula>
    </cfRule>
  </conditionalFormatting>
  <conditionalFormatting sqref="AL76:AM78">
    <cfRule type="cellIs" dxfId="554" priority="1062" operator="between">
      <formula>80</formula>
      <formula>120</formula>
    </cfRule>
  </conditionalFormatting>
  <conditionalFormatting sqref="AY76 AY73 AY70 AY61 AY58 AY55 AY52 AY49 AY46 AY43 AY40 AY37 AY34 AY31">
    <cfRule type="cellIs" dxfId="553" priority="1004" operator="greaterThan">
      <formula>20</formula>
    </cfRule>
  </conditionalFormatting>
  <conditionalFormatting sqref="AL20:AM24 AV20:AV24">
    <cfRule type="cellIs" dxfId="552" priority="1002" operator="between">
      <formula>80</formula>
      <formula>120</formula>
    </cfRule>
  </conditionalFormatting>
  <conditionalFormatting sqref="AJ29">
    <cfRule type="cellIs" dxfId="551" priority="999" operator="greaterThan">
      <formula>20</formula>
    </cfRule>
  </conditionalFormatting>
  <conditionalFormatting sqref="AV61">
    <cfRule type="cellIs" dxfId="550" priority="1061" operator="between">
      <formula>80</formula>
      <formula>120</formula>
    </cfRule>
  </conditionalFormatting>
  <conditionalFormatting sqref="AV61">
    <cfRule type="cellIs" dxfId="549" priority="1060" operator="between">
      <formula>80</formula>
      <formula>120</formula>
    </cfRule>
  </conditionalFormatting>
  <conditionalFormatting sqref="AT67">
    <cfRule type="cellIs" dxfId="548" priority="1059" operator="greaterThan">
      <formula>20</formula>
    </cfRule>
  </conditionalFormatting>
  <conditionalFormatting sqref="AT67">
    <cfRule type="cellIs" dxfId="547" priority="1058" operator="greaterThan">
      <formula>20</formula>
    </cfRule>
  </conditionalFormatting>
  <conditionalFormatting sqref="AY67">
    <cfRule type="cellIs" dxfId="546" priority="1055" operator="greaterThan">
      <formula>20</formula>
    </cfRule>
  </conditionalFormatting>
  <conditionalFormatting sqref="AY67">
    <cfRule type="cellIs" dxfId="545" priority="1054" operator="greaterThan">
      <formula>20</formula>
    </cfRule>
  </conditionalFormatting>
  <conditionalFormatting sqref="BA62:BA64">
    <cfRule type="cellIs" dxfId="544" priority="1053" operator="between">
      <formula>80</formula>
      <formula>120</formula>
    </cfRule>
  </conditionalFormatting>
  <conditionalFormatting sqref="BA62:BA64">
    <cfRule type="cellIs" dxfId="543" priority="1052" operator="between">
      <formula>80</formula>
      <formula>120</formula>
    </cfRule>
  </conditionalFormatting>
  <conditionalFormatting sqref="BA61">
    <cfRule type="cellIs" dxfId="542" priority="1051" operator="between">
      <formula>80</formula>
      <formula>120</formula>
    </cfRule>
  </conditionalFormatting>
  <conditionalFormatting sqref="BA61">
    <cfRule type="cellIs" dxfId="541" priority="1050" operator="between">
      <formula>80</formula>
      <formula>120</formula>
    </cfRule>
  </conditionalFormatting>
  <conditionalFormatting sqref="AZ76 AY77:AZ78">
    <cfRule type="cellIs" dxfId="540" priority="1049" operator="greaterThan">
      <formula>20</formula>
    </cfRule>
  </conditionalFormatting>
  <conditionalFormatting sqref="BA76:BA78">
    <cfRule type="cellIs" dxfId="539" priority="1048" operator="between">
      <formula>80</formula>
      <formula>120</formula>
    </cfRule>
  </conditionalFormatting>
  <conditionalFormatting sqref="AP31 AO50:AP53 AN114:AP115 AO32:AP41 AP41:AP45 AP53:AP57">
    <cfRule type="cellIs" dxfId="538" priority="1047" operator="greaterThan">
      <formula>20</formula>
    </cfRule>
  </conditionalFormatting>
  <conditionalFormatting sqref="AQ114:AQ115 AQ50:AQ57">
    <cfRule type="cellIs" dxfId="537" priority="1046" operator="between">
      <formula>80</formula>
      <formula>120</formula>
    </cfRule>
  </conditionalFormatting>
  <conditionalFormatting sqref="AN114:AP114">
    <cfRule type="cellIs" dxfId="536" priority="1045" operator="greaterThan">
      <formula>20</formula>
    </cfRule>
  </conditionalFormatting>
  <conditionalFormatting sqref="AQ114">
    <cfRule type="cellIs" dxfId="535" priority="1044" operator="between">
      <formula>80</formula>
      <formula>120</formula>
    </cfRule>
  </conditionalFormatting>
  <conditionalFormatting sqref="AN114:AP114">
    <cfRule type="cellIs" dxfId="534" priority="1043" operator="greaterThan">
      <formula>20</formula>
    </cfRule>
  </conditionalFormatting>
  <conditionalFormatting sqref="AQ114">
    <cfRule type="cellIs" dxfId="533" priority="1042" operator="between">
      <formula>80</formula>
      <formula>120</formula>
    </cfRule>
  </conditionalFormatting>
  <conditionalFormatting sqref="AO59:AP62">
    <cfRule type="cellIs" dxfId="532" priority="1025" operator="greaterThan">
      <formula>20</formula>
    </cfRule>
  </conditionalFormatting>
  <conditionalFormatting sqref="AQ59:AQ62">
    <cfRule type="cellIs" dxfId="531" priority="1024" operator="between">
      <formula>80</formula>
      <formula>120</formula>
    </cfRule>
  </conditionalFormatting>
  <conditionalFormatting sqref="AN114:AP114">
    <cfRule type="cellIs" dxfId="530" priority="1039" operator="greaterThan">
      <formula>20</formula>
    </cfRule>
  </conditionalFormatting>
  <conditionalFormatting sqref="AQ114">
    <cfRule type="cellIs" dxfId="529" priority="1038" operator="between">
      <formula>80</formula>
      <formula>120</formula>
    </cfRule>
  </conditionalFormatting>
  <conditionalFormatting sqref="AZ47">
    <cfRule type="cellIs" dxfId="528" priority="985" operator="greaterThan">
      <formula>20</formula>
    </cfRule>
  </conditionalFormatting>
  <conditionalFormatting sqref="AN114:AP114">
    <cfRule type="cellIs" dxfId="527" priority="1037" operator="greaterThan">
      <formula>20</formula>
    </cfRule>
  </conditionalFormatting>
  <conditionalFormatting sqref="AQ114">
    <cfRule type="cellIs" dxfId="526" priority="1036" operator="between">
      <formula>80</formula>
      <formula>120</formula>
    </cfRule>
  </conditionalFormatting>
  <conditionalFormatting sqref="AP69">
    <cfRule type="cellIs" dxfId="525" priority="852" operator="greaterThan">
      <formula>20</formula>
    </cfRule>
  </conditionalFormatting>
  <conditionalFormatting sqref="AQ61">
    <cfRule type="cellIs" dxfId="524" priority="1012" operator="between">
      <formula>80</formula>
      <formula>120</formula>
    </cfRule>
  </conditionalFormatting>
  <conditionalFormatting sqref="AT68">
    <cfRule type="cellIs" dxfId="523" priority="972" operator="greaterThan">
      <formula>20</formula>
    </cfRule>
  </conditionalFormatting>
  <conditionalFormatting sqref="AN114:AP114">
    <cfRule type="cellIs" dxfId="522" priority="1031" operator="greaterThan">
      <formula>20</formula>
    </cfRule>
  </conditionalFormatting>
  <conditionalFormatting sqref="AQ114">
    <cfRule type="cellIs" dxfId="521" priority="1030" operator="between">
      <formula>80</formula>
      <formula>120</formula>
    </cfRule>
  </conditionalFormatting>
  <conditionalFormatting sqref="AO20:AP24">
    <cfRule type="cellIs" dxfId="520" priority="1001" operator="greaterThan">
      <formula>20</formula>
    </cfRule>
  </conditionalFormatting>
  <conditionalFormatting sqref="AQ20:AQ24">
    <cfRule type="cellIs" dxfId="519" priority="1000" operator="between">
      <formula>80</formula>
      <formula>120</formula>
    </cfRule>
  </conditionalFormatting>
  <conditionalFormatting sqref="AO62:AO64 AP58:AP60 AO66:AP74 AO76:AP77">
    <cfRule type="cellIs" dxfId="518" priority="1029" operator="greaterThan">
      <formula>20</formula>
    </cfRule>
  </conditionalFormatting>
  <conditionalFormatting sqref="AQ58:AQ60 AQ66:AQ74 AQ76:AQ77">
    <cfRule type="cellIs" dxfId="517" priority="1028" operator="between">
      <formula>80</formula>
      <formula>120</formula>
    </cfRule>
  </conditionalFormatting>
  <conditionalFormatting sqref="AO56:AP59">
    <cfRule type="cellIs" dxfId="516" priority="1027" operator="greaterThan">
      <formula>20</formula>
    </cfRule>
  </conditionalFormatting>
  <conditionalFormatting sqref="AQ56:AQ59">
    <cfRule type="cellIs" dxfId="515" priority="1026" operator="between">
      <formula>80</formula>
      <formula>120</formula>
    </cfRule>
  </conditionalFormatting>
  <conditionalFormatting sqref="AO53:AP56">
    <cfRule type="cellIs" dxfId="514" priority="1023" operator="greaterThan">
      <formula>20</formula>
    </cfRule>
  </conditionalFormatting>
  <conditionalFormatting sqref="AQ53:AQ56">
    <cfRule type="cellIs" dxfId="513" priority="1022" operator="between">
      <formula>80</formula>
      <formula>120</formula>
    </cfRule>
  </conditionalFormatting>
  <conditionalFormatting sqref="AP46">
    <cfRule type="cellIs" dxfId="512" priority="1021" operator="greaterThan">
      <formula>20</formula>
    </cfRule>
  </conditionalFormatting>
  <conditionalFormatting sqref="AQ46">
    <cfRule type="cellIs" dxfId="511" priority="1020" operator="between">
      <formula>80</formula>
      <formula>120</formula>
    </cfRule>
  </conditionalFormatting>
  <conditionalFormatting sqref="AP49">
    <cfRule type="cellIs" dxfId="510" priority="1018" operator="greaterThan">
      <formula>20</formula>
    </cfRule>
  </conditionalFormatting>
  <conditionalFormatting sqref="AP76 AO77:AP78">
    <cfRule type="cellIs" dxfId="509" priority="1017" operator="greaterThan">
      <formula>20</formula>
    </cfRule>
  </conditionalFormatting>
  <conditionalFormatting sqref="AQ76:AQ78">
    <cfRule type="cellIs" dxfId="508" priority="1016" operator="between">
      <formula>80</formula>
      <formula>120</formula>
    </cfRule>
  </conditionalFormatting>
  <conditionalFormatting sqref="AO67">
    <cfRule type="cellIs" dxfId="507" priority="1015" operator="greaterThan">
      <formula>20</formula>
    </cfRule>
  </conditionalFormatting>
  <conditionalFormatting sqref="AP61:AP64">
    <cfRule type="cellIs" dxfId="506" priority="1014" operator="greaterThan">
      <formula>20</formula>
    </cfRule>
  </conditionalFormatting>
  <conditionalFormatting sqref="AQ62:AQ64 AQ66">
    <cfRule type="cellIs" dxfId="505" priority="1013" operator="between">
      <formula>80</formula>
      <formula>120</formula>
    </cfRule>
  </conditionalFormatting>
  <conditionalFormatting sqref="AQ61">
    <cfRule type="cellIs" dxfId="504" priority="1011" operator="between">
      <formula>80</formula>
      <formula>120</formula>
    </cfRule>
  </conditionalFormatting>
  <conditionalFormatting sqref="AI20:AI27 AN20:AN27 AS20:AS27 AX20:AX27">
    <cfRule type="cellIs" dxfId="503" priority="1010" operator="lessThan">
      <formula>20</formula>
    </cfRule>
  </conditionalFormatting>
  <conditionalFormatting sqref="AO61 AO58 AO55 AO52 AO49 AO46 AO43 AO40 AO37 AO34 AO31">
    <cfRule type="cellIs" dxfId="502" priority="1007" operator="greaterThan">
      <formula>20</formula>
    </cfRule>
  </conditionalFormatting>
  <conditionalFormatting sqref="AO76 AO73 AO70">
    <cfRule type="cellIs" dxfId="501" priority="1006" operator="greaterThan">
      <formula>20</formula>
    </cfRule>
  </conditionalFormatting>
  <conditionalFormatting sqref="AT76 AT73 AT70 AT61 AT58 AT55 AT52 AT49 AT46 AT43 AT40 AT37 AT34 AT31">
    <cfRule type="cellIs" dxfId="500" priority="1005" operator="greaterThan">
      <formula>20</formula>
    </cfRule>
  </conditionalFormatting>
  <conditionalFormatting sqref="AQ47">
    <cfRule type="cellIs" dxfId="499" priority="964" operator="between">
      <formula>80</formula>
      <formula>120</formula>
    </cfRule>
  </conditionalFormatting>
  <conditionalFormatting sqref="AR20:AR24 AJ20:AK24 AT20:AU24">
    <cfRule type="cellIs" dxfId="498" priority="1003" operator="greaterThan">
      <formula>20</formula>
    </cfRule>
  </conditionalFormatting>
  <conditionalFormatting sqref="AO29">
    <cfRule type="cellIs" dxfId="497" priority="998" operator="greaterThan">
      <formula>20</formula>
    </cfRule>
  </conditionalFormatting>
  <conditionalFormatting sqref="AT29">
    <cfRule type="cellIs" dxfId="496" priority="997" operator="greaterThan">
      <formula>20</formula>
    </cfRule>
  </conditionalFormatting>
  <conditionalFormatting sqref="AY29">
    <cfRule type="cellIs" dxfId="495" priority="996" operator="greaterThan">
      <formula>20</formula>
    </cfRule>
  </conditionalFormatting>
  <conditionalFormatting sqref="AR31 AW31 AJ31:AK31 AT31:AU31 AY31:AZ31">
    <cfRule type="cellIs" dxfId="494" priority="995" operator="greaterThan">
      <formula>20</formula>
    </cfRule>
  </conditionalFormatting>
  <conditionalFormatting sqref="AL31:AM31 BA31 AV31">
    <cfRule type="cellIs" dxfId="493" priority="994" operator="between">
      <formula>80</formula>
      <formula>120</formula>
    </cfRule>
  </conditionalFormatting>
  <conditionalFormatting sqref="AO31:AP31">
    <cfRule type="cellIs" dxfId="492" priority="993" operator="greaterThan">
      <formula>20</formula>
    </cfRule>
  </conditionalFormatting>
  <conditionalFormatting sqref="AQ31">
    <cfRule type="cellIs" dxfId="491" priority="992" operator="between">
      <formula>80</formula>
      <formula>120</formula>
    </cfRule>
  </conditionalFormatting>
  <conditionalFormatting sqref="AO62 AO59 AO56 AO53 AO50 AO47 AO44 AO41 AO38 AO35 AO32">
    <cfRule type="cellIs" dxfId="490" priority="954" operator="greaterThan">
      <formula>20</formula>
    </cfRule>
  </conditionalFormatting>
  <conditionalFormatting sqref="BA47">
    <cfRule type="cellIs" dxfId="489" priority="980" operator="between">
      <formula>80</formula>
      <formula>120</formula>
    </cfRule>
  </conditionalFormatting>
  <conditionalFormatting sqref="BA100:BA103">
    <cfRule type="cellIs" dxfId="488" priority="946" operator="between">
      <formula>80</formula>
      <formula>120</formula>
    </cfRule>
  </conditionalFormatting>
  <conditionalFormatting sqref="AK99">
    <cfRule type="cellIs" dxfId="487" priority="945" operator="greaterThan">
      <formula>20</formula>
    </cfRule>
  </conditionalFormatting>
  <conditionalFormatting sqref="AL99:AM99">
    <cfRule type="cellIs" dxfId="486" priority="944" operator="between">
      <formula>80</formula>
      <formula>120</formula>
    </cfRule>
  </conditionalFormatting>
  <conditionalFormatting sqref="AK102">
    <cfRule type="cellIs" dxfId="485" priority="943" operator="greaterThan">
      <formula>20</formula>
    </cfRule>
  </conditionalFormatting>
  <conditionalFormatting sqref="AL102:AM102">
    <cfRule type="cellIs" dxfId="484" priority="942" operator="between">
      <formula>80</formula>
      <formula>120</formula>
    </cfRule>
  </conditionalFormatting>
  <conditionalFormatting sqref="AV62">
    <cfRule type="cellIs" dxfId="483" priority="973" operator="between">
      <formula>80</formula>
      <formula>120</formula>
    </cfRule>
  </conditionalFormatting>
  <conditionalFormatting sqref="AZ93">
    <cfRule type="cellIs" dxfId="482" priority="931" operator="greaterThan">
      <formula>20</formula>
    </cfRule>
  </conditionalFormatting>
  <conditionalFormatting sqref="AV93">
    <cfRule type="cellIs" dxfId="481" priority="928" operator="between">
      <formula>80</formula>
      <formula>120</formula>
    </cfRule>
  </conditionalFormatting>
  <conditionalFormatting sqref="BA93">
    <cfRule type="cellIs" dxfId="480" priority="926" operator="between">
      <formula>80</formula>
      <formula>120</formula>
    </cfRule>
  </conditionalFormatting>
  <conditionalFormatting sqref="AY68">
    <cfRule type="cellIs" dxfId="479" priority="969" operator="greaterThan">
      <formula>20</formula>
    </cfRule>
  </conditionalFormatting>
  <conditionalFormatting sqref="BA62">
    <cfRule type="cellIs" dxfId="478" priority="966" operator="between">
      <formula>80</formula>
      <formula>120</formula>
    </cfRule>
  </conditionalFormatting>
  <conditionalFormatting sqref="BA108">
    <cfRule type="cellIs" dxfId="477" priority="917" operator="between">
      <formula>80</formula>
      <formula>120</formula>
    </cfRule>
  </conditionalFormatting>
  <conditionalFormatting sqref="AO109:AO111 AP105:AP107 AO113:AP114">
    <cfRule type="cellIs" dxfId="476" priority="914" operator="greaterThan">
      <formula>20</formula>
    </cfRule>
  </conditionalFormatting>
  <conditionalFormatting sqref="AQ105:AQ107 AQ113:AQ114">
    <cfRule type="cellIs" dxfId="475" priority="913" operator="between">
      <formula>80</formula>
      <formula>120</formula>
    </cfRule>
  </conditionalFormatting>
  <conditionalFormatting sqref="AQ108">
    <cfRule type="cellIs" dxfId="474" priority="900" operator="between">
      <formula>80</formula>
      <formula>120</formula>
    </cfRule>
  </conditionalFormatting>
  <conditionalFormatting sqref="AP96">
    <cfRule type="cellIs" dxfId="473" priority="903" operator="greaterThan">
      <formula>20</formula>
    </cfRule>
  </conditionalFormatting>
  <conditionalFormatting sqref="AK53">
    <cfRule type="cellIs" dxfId="472" priority="991" operator="greaterThan">
      <formula>20</formula>
    </cfRule>
  </conditionalFormatting>
  <conditionalFormatting sqref="AL53:AM53">
    <cfRule type="cellIs" dxfId="471" priority="990" operator="between">
      <formula>80</formula>
      <formula>120</formula>
    </cfRule>
  </conditionalFormatting>
  <conditionalFormatting sqref="AK56">
    <cfRule type="cellIs" dxfId="470" priority="989" operator="greaterThan">
      <formula>20</formula>
    </cfRule>
  </conditionalFormatting>
  <conditionalFormatting sqref="AL56:AM56">
    <cfRule type="cellIs" dxfId="469" priority="988" operator="between">
      <formula>80</formula>
      <formula>120</formula>
    </cfRule>
  </conditionalFormatting>
  <conditionalFormatting sqref="AW50">
    <cfRule type="cellIs" dxfId="468" priority="987" operator="greaterThan">
      <formula>20</formula>
    </cfRule>
  </conditionalFormatting>
  <conditionalFormatting sqref="AU94">
    <cfRule type="cellIs" dxfId="467" priority="885" operator="greaterThan">
      <formula>20</formula>
    </cfRule>
  </conditionalFormatting>
  <conditionalFormatting sqref="AW97">
    <cfRule type="cellIs" dxfId="466" priority="886" operator="greaterThan">
      <formula>20</formula>
    </cfRule>
  </conditionalFormatting>
  <conditionalFormatting sqref="AZ94">
    <cfRule type="cellIs" dxfId="465" priority="884" operator="greaterThan">
      <formula>20</formula>
    </cfRule>
  </conditionalFormatting>
  <conditionalFormatting sqref="AU47">
    <cfRule type="cellIs" dxfId="464" priority="986" operator="greaterThan">
      <formula>20</formula>
    </cfRule>
  </conditionalFormatting>
  <conditionalFormatting sqref="AL47:AM47">
    <cfRule type="cellIs" dxfId="463" priority="984" operator="between">
      <formula>80</formula>
      <formula>120</formula>
    </cfRule>
  </conditionalFormatting>
  <conditionalFormatting sqref="AV47">
    <cfRule type="cellIs" dxfId="462" priority="983" operator="between">
      <formula>80</formula>
      <formula>120</formula>
    </cfRule>
  </conditionalFormatting>
  <conditionalFormatting sqref="AV47">
    <cfRule type="cellIs" dxfId="461" priority="982" operator="between">
      <formula>80</formula>
      <formula>120</formula>
    </cfRule>
  </conditionalFormatting>
  <conditionalFormatting sqref="BA47">
    <cfRule type="cellIs" dxfId="460" priority="981" operator="between">
      <formula>80</formula>
      <formula>120</formula>
    </cfRule>
  </conditionalFormatting>
  <conditionalFormatting sqref="AU50">
    <cfRule type="cellIs" dxfId="459" priority="979" operator="greaterThan">
      <formula>20</formula>
    </cfRule>
  </conditionalFormatting>
  <conditionalFormatting sqref="AZ50">
    <cfRule type="cellIs" dxfId="458" priority="978" operator="greaterThan">
      <formula>20</formula>
    </cfRule>
  </conditionalFormatting>
  <conditionalFormatting sqref="AL62:AM62">
    <cfRule type="cellIs" dxfId="457" priority="977" operator="between">
      <formula>80</formula>
      <formula>120</formula>
    </cfRule>
  </conditionalFormatting>
  <conditionalFormatting sqref="BA109">
    <cfRule type="cellIs" dxfId="456" priority="869" operator="between">
      <formula>80</formula>
      <formula>120</formula>
    </cfRule>
  </conditionalFormatting>
  <conditionalFormatting sqref="AQ94">
    <cfRule type="cellIs" dxfId="455" priority="867" operator="between">
      <formula>80</formula>
      <formula>120</formula>
    </cfRule>
  </conditionalFormatting>
  <conditionalFormatting sqref="AV62">
    <cfRule type="cellIs" dxfId="454" priority="974" operator="between">
      <formula>80</formula>
      <formula>120</formula>
    </cfRule>
  </conditionalFormatting>
  <conditionalFormatting sqref="AT68">
    <cfRule type="cellIs" dxfId="453" priority="971" operator="greaterThan">
      <formula>20</formula>
    </cfRule>
  </conditionalFormatting>
  <conditionalFormatting sqref="AO109 AO106 AO103 AO100 AO97 AO94 AO91 AO88 AO85 AO82 AO79">
    <cfRule type="cellIs" dxfId="452" priority="859" operator="greaterThan">
      <formula>20</formula>
    </cfRule>
  </conditionalFormatting>
  <conditionalFormatting sqref="AY68">
    <cfRule type="cellIs" dxfId="451" priority="970" operator="greaterThan">
      <formula>20</formula>
    </cfRule>
  </conditionalFormatting>
  <conditionalFormatting sqref="AT69">
    <cfRule type="cellIs" dxfId="450" priority="844" operator="greaterThan">
      <formula>20</formula>
    </cfRule>
  </conditionalFormatting>
  <conditionalFormatting sqref="BA62">
    <cfRule type="cellIs" dxfId="449" priority="967" operator="between">
      <formula>80</formula>
      <formula>120</formula>
    </cfRule>
  </conditionalFormatting>
  <conditionalFormatting sqref="AV69 BA69 AL69:AM69">
    <cfRule type="cellIs" dxfId="448" priority="853" operator="between">
      <formula>80</formula>
      <formula>120</formula>
    </cfRule>
  </conditionalFormatting>
  <conditionalFormatting sqref="AK69">
    <cfRule type="cellIs" dxfId="447" priority="848" operator="greaterThan">
      <formula>20</formula>
    </cfRule>
  </conditionalFormatting>
  <conditionalFormatting sqref="AL69:AM69">
    <cfRule type="cellIs" dxfId="446" priority="847" operator="between">
      <formula>80</formula>
      <formula>120</formula>
    </cfRule>
  </conditionalFormatting>
  <conditionalFormatting sqref="AJ69">
    <cfRule type="cellIs" dxfId="445" priority="846" operator="greaterThan">
      <formula>20</formula>
    </cfRule>
  </conditionalFormatting>
  <conditionalFormatting sqref="AP50">
    <cfRule type="cellIs" dxfId="444" priority="962" operator="greaterThan">
      <formula>20</formula>
    </cfRule>
  </conditionalFormatting>
  <conditionalFormatting sqref="AW72 AR72 AJ72:AK72 AT72:AU72 AY72:AZ72">
    <cfRule type="cellIs" dxfId="443" priority="840" operator="greaterThan">
      <formula>20</formula>
    </cfRule>
  </conditionalFormatting>
  <conditionalFormatting sqref="AV72 BA72 AL72:AM72">
    <cfRule type="cellIs" dxfId="442" priority="839" operator="between">
      <formula>80</formula>
      <formula>120</formula>
    </cfRule>
  </conditionalFormatting>
  <conditionalFormatting sqref="AP72">
    <cfRule type="cellIs" dxfId="441" priority="838" operator="greaterThan">
      <formula>20</formula>
    </cfRule>
  </conditionalFormatting>
  <conditionalFormatting sqref="AQ72">
    <cfRule type="cellIs" dxfId="440" priority="837" operator="between">
      <formula>80</formula>
      <formula>120</formula>
    </cfRule>
  </conditionalFormatting>
  <conditionalFormatting sqref="AO72:AP72">
    <cfRule type="cellIs" dxfId="439" priority="836" operator="greaterThan">
      <formula>20</formula>
    </cfRule>
  </conditionalFormatting>
  <conditionalFormatting sqref="AQ62">
    <cfRule type="cellIs" dxfId="438" priority="959" operator="between">
      <formula>80</formula>
      <formula>120</formula>
    </cfRule>
  </conditionalFormatting>
  <conditionalFormatting sqref="AK72">
    <cfRule type="cellIs" dxfId="437" priority="834" operator="greaterThan">
      <formula>20</formula>
    </cfRule>
  </conditionalFormatting>
  <conditionalFormatting sqref="AL72:AM72">
    <cfRule type="cellIs" dxfId="436" priority="833" operator="between">
      <formula>80</formula>
      <formula>120</formula>
    </cfRule>
  </conditionalFormatting>
  <conditionalFormatting sqref="AJ72">
    <cfRule type="cellIs" dxfId="435" priority="832" operator="greaterThan">
      <formula>20</formula>
    </cfRule>
  </conditionalFormatting>
  <conditionalFormatting sqref="AY77 AY74 AY71 AY62 AY59 AY56 AY53 AY50 AY47 AY44 AY41 AY38 AY35 AY32">
    <cfRule type="cellIs" dxfId="434" priority="951" operator="greaterThan">
      <formula>20</formula>
    </cfRule>
  </conditionalFormatting>
  <conditionalFormatting sqref="AK115 AR115:AU115 AW115 AY115:AZ115">
    <cfRule type="cellIs" dxfId="433" priority="451" operator="greaterThan">
      <formula>20</formula>
    </cfRule>
  </conditionalFormatting>
  <conditionalFormatting sqref="AL115:AM115 AV115 BA115">
    <cfRule type="cellIs" dxfId="432" priority="450" operator="between">
      <formula>80</formula>
      <formula>120</formula>
    </cfRule>
  </conditionalFormatting>
  <conditionalFormatting sqref="AK115 AR115:AU115 AW115 AY115:AZ115">
    <cfRule type="cellIs" dxfId="431" priority="449" operator="greaterThan">
      <formula>20</formula>
    </cfRule>
  </conditionalFormatting>
  <conditionalFormatting sqref="AL115:AM115 AV115 BA115">
    <cfRule type="cellIs" dxfId="430" priority="448" operator="between">
      <formula>80</formula>
      <formula>120</formula>
    </cfRule>
  </conditionalFormatting>
  <conditionalFormatting sqref="AL106:AM109 BA106:BA109 AV106:AV109">
    <cfRule type="cellIs" dxfId="429" priority="935" operator="between">
      <formula>80</formula>
      <formula>120</formula>
    </cfRule>
  </conditionalFormatting>
  <conditionalFormatting sqref="AJ100:AK103 AR100:AR103 AW100:AW103 AT100:AU103 AY100:AZ103">
    <cfRule type="cellIs" dxfId="428" priority="934" operator="greaterThan">
      <formula>20</formula>
    </cfRule>
  </conditionalFormatting>
  <conditionalFormatting sqref="AL100:AM103 AV100:AV103">
    <cfRule type="cellIs" dxfId="427" priority="933" operator="between">
      <formula>80</formula>
      <formula>120</formula>
    </cfRule>
  </conditionalFormatting>
  <conditionalFormatting sqref="AY68">
    <cfRule type="cellIs" dxfId="426" priority="427" operator="greaterThan">
      <formula>20</formula>
    </cfRule>
  </conditionalFormatting>
  <conditionalFormatting sqref="AV93">
    <cfRule type="cellIs" dxfId="425" priority="929" operator="between">
      <formula>80</formula>
      <formula>120</formula>
    </cfRule>
  </conditionalFormatting>
  <conditionalFormatting sqref="AT68">
    <cfRule type="cellIs" dxfId="424" priority="429" operator="greaterThan">
      <formula>20</formula>
    </cfRule>
  </conditionalFormatting>
  <conditionalFormatting sqref="AV108">
    <cfRule type="cellIs" dxfId="423" priority="921" operator="between">
      <formula>80</formula>
      <formula>120</formula>
    </cfRule>
  </conditionalFormatting>
  <conditionalFormatting sqref="BA109:BA111">
    <cfRule type="cellIs" dxfId="422" priority="919" operator="between">
      <formula>80</formula>
      <formula>120</formula>
    </cfRule>
  </conditionalFormatting>
  <conditionalFormatting sqref="AP47">
    <cfRule type="cellIs" dxfId="421" priority="965" operator="greaterThan">
      <formula>20</formula>
    </cfRule>
  </conditionalFormatting>
  <conditionalFormatting sqref="AQ47">
    <cfRule type="cellIs" dxfId="420" priority="963" operator="between">
      <formula>80</formula>
      <formula>120</formula>
    </cfRule>
  </conditionalFormatting>
  <conditionalFormatting sqref="AO68">
    <cfRule type="cellIs" dxfId="419" priority="961" operator="greaterThan">
      <formula>20</formula>
    </cfRule>
  </conditionalFormatting>
  <conditionalFormatting sqref="AQ62">
    <cfRule type="cellIs" dxfId="418" priority="958" operator="between">
      <formula>80</formula>
      <formula>120</formula>
    </cfRule>
  </conditionalFormatting>
  <conditionalFormatting sqref="AJ62 AJ59 AJ56 AJ53 AJ50 AJ47 AJ44 AJ41 AJ38 AJ35 AJ32">
    <cfRule type="cellIs" dxfId="417" priority="956" operator="greaterThan">
      <formula>20</formula>
    </cfRule>
  </conditionalFormatting>
  <conditionalFormatting sqref="AJ77 AJ74 AJ71">
    <cfRule type="cellIs" dxfId="416" priority="955" operator="greaterThan">
      <formula>20</formula>
    </cfRule>
  </conditionalFormatting>
  <conditionalFormatting sqref="AJ77 AJ74 AJ71">
    <cfRule type="cellIs" dxfId="415" priority="399" operator="greaterThan">
      <formula>20</formula>
    </cfRule>
  </conditionalFormatting>
  <conditionalFormatting sqref="AO77 AO74 AO71">
    <cfRule type="cellIs" dxfId="414" priority="953" operator="greaterThan">
      <formula>20</formula>
    </cfRule>
  </conditionalFormatting>
  <conditionalFormatting sqref="AT77 AT74 AT71 AT62 AT59 AT56 AT53 AT50 AT47 AT44 AT41 AT38 AT35 AT32">
    <cfRule type="cellIs" dxfId="413" priority="952" operator="greaterThan">
      <formula>20</formula>
    </cfRule>
  </conditionalFormatting>
  <conditionalFormatting sqref="AR32 AW32 AJ32:AK32 AT32:AU32 AY32:AZ32">
    <cfRule type="cellIs" dxfId="412" priority="390" operator="greaterThan">
      <formula>20</formula>
    </cfRule>
  </conditionalFormatting>
  <conditionalFormatting sqref="AL32:AM32 BA32 AV32">
    <cfRule type="cellIs" dxfId="411" priority="389" operator="between">
      <formula>80</formula>
      <formula>120</formula>
    </cfRule>
  </conditionalFormatting>
  <conditionalFormatting sqref="AR78:AR101 AW78:AW101 AJ88:AK97 AT88:AU97 AY88:AZ97 AO88:AP97">
    <cfRule type="cellIs" dxfId="410" priority="950" operator="greaterThan">
      <formula>20</formula>
    </cfRule>
  </conditionalFormatting>
  <conditionalFormatting sqref="AL78:AM97 BA78:BA97 AV78:AV97 AQ78:AQ97">
    <cfRule type="cellIs" dxfId="409" priority="949" operator="between">
      <formula>80</formula>
      <formula>120</formula>
    </cfRule>
  </conditionalFormatting>
  <conditionalFormatting sqref="AK78 AU78 AZ78 AW102:AW104 AR102:AR104 AK101 AT97:AU100 AY97:AZ100 AJ79:AK88 AJ97:AK100 AK88:AK97 AT79:AU88 AU88:AU92 AU100:AU104 AY79:AZ88 AZ88:AZ92 AZ100:AZ104">
    <cfRule type="cellIs" dxfId="408" priority="948" operator="greaterThan">
      <formula>20</formula>
    </cfRule>
  </conditionalFormatting>
  <conditionalFormatting sqref="AL97:AM101 AV97:AV104 BA97:BA104">
    <cfRule type="cellIs" dxfId="407" priority="947" operator="between">
      <formula>80</formula>
      <formula>120</formula>
    </cfRule>
  </conditionalFormatting>
  <conditionalFormatting sqref="AW96">
    <cfRule type="cellIs" dxfId="406" priority="941" operator="greaterThan">
      <formula>20</formula>
    </cfRule>
  </conditionalFormatting>
  <conditionalFormatting sqref="AK105:AK108 AU105:AU108 AZ105:AZ108 AJ109:AK111 AY109:AZ111 AT109:AU111 AW105:AW111 AR105:AR111 AR113:AR114 AW113:AW114 AT113:AU114 AY113:AZ114 AJ113:AK114">
    <cfRule type="cellIs" dxfId="405" priority="940" operator="greaterThan">
      <formula>20</formula>
    </cfRule>
  </conditionalFormatting>
  <conditionalFormatting sqref="AV105:AV107 BA105:BA107 AL105:AM107 BA113:BA114 AV109:AV111 AL109:AM111 AL113:AM114 AV113:AV114">
    <cfRule type="cellIs" dxfId="404" priority="939" operator="between">
      <formula>80</formula>
      <formula>120</formula>
    </cfRule>
  </conditionalFormatting>
  <conditionalFormatting sqref="AJ106:AK109 AR106:AR109 AW106:AW109 AT106:AU109 AY106:AZ109">
    <cfRule type="cellIs" dxfId="403" priority="936" operator="greaterThan">
      <formula>20</formula>
    </cfRule>
  </conditionalFormatting>
  <conditionalFormatting sqref="AW103:AW106 AR103:AR106 AJ103:AK106 AT103:AU106 AY103:AZ106">
    <cfRule type="cellIs" dxfId="402" priority="938" operator="greaterThan">
      <formula>20</formula>
    </cfRule>
  </conditionalFormatting>
  <conditionalFormatting sqref="AV103:AV106 BA103:BA106 AL103:AM106">
    <cfRule type="cellIs" dxfId="401" priority="937" operator="between">
      <formula>80</formula>
      <formula>120</formula>
    </cfRule>
  </conditionalFormatting>
  <conditionalFormatting sqref="AU93">
    <cfRule type="cellIs" dxfId="400" priority="932" operator="greaterThan">
      <formula>20</formula>
    </cfRule>
  </conditionalFormatting>
  <conditionalFormatting sqref="AL93:AM93">
    <cfRule type="cellIs" dxfId="399" priority="930" operator="between">
      <formula>80</formula>
      <formula>120</formula>
    </cfRule>
  </conditionalFormatting>
  <conditionalFormatting sqref="BA93">
    <cfRule type="cellIs" dxfId="398" priority="927" operator="between">
      <formula>80</formula>
      <formula>120</formula>
    </cfRule>
  </conditionalFormatting>
  <conditionalFormatting sqref="AU96">
    <cfRule type="cellIs" dxfId="397" priority="925" operator="greaterThan">
      <formula>20</formula>
    </cfRule>
  </conditionalFormatting>
  <conditionalFormatting sqref="AZ96">
    <cfRule type="cellIs" dxfId="396" priority="924" operator="greaterThan">
      <formula>20</formula>
    </cfRule>
  </conditionalFormatting>
  <conditionalFormatting sqref="AL108:AM108">
    <cfRule type="cellIs" dxfId="395" priority="923" operator="between">
      <formula>80</formula>
      <formula>120</formula>
    </cfRule>
  </conditionalFormatting>
  <conditionalFormatting sqref="AV108">
    <cfRule type="cellIs" dxfId="394" priority="922" operator="between">
      <formula>80</formula>
      <formula>120</formula>
    </cfRule>
  </conditionalFormatting>
  <conditionalFormatting sqref="BA109:BA111">
    <cfRule type="cellIs" dxfId="393" priority="920" operator="between">
      <formula>80</formula>
      <formula>120</formula>
    </cfRule>
  </conditionalFormatting>
  <conditionalFormatting sqref="BA108">
    <cfRule type="cellIs" dxfId="392" priority="918" operator="between">
      <formula>80</formula>
      <formula>120</formula>
    </cfRule>
  </conditionalFormatting>
  <conditionalFormatting sqref="AP78 AO97:AP100 AO79:AP88 AP88:AP92 AP100:AP104">
    <cfRule type="cellIs" dxfId="391" priority="916" operator="greaterThan">
      <formula>20</formula>
    </cfRule>
  </conditionalFormatting>
  <conditionalFormatting sqref="AQ97:AQ104">
    <cfRule type="cellIs" dxfId="390" priority="915" operator="between">
      <formula>80</formula>
      <formula>120</formula>
    </cfRule>
  </conditionalFormatting>
  <conditionalFormatting sqref="AO106:AP109">
    <cfRule type="cellIs" dxfId="389" priority="910" operator="greaterThan">
      <formula>20</formula>
    </cfRule>
  </conditionalFormatting>
  <conditionalFormatting sqref="AQ106:AQ109">
    <cfRule type="cellIs" dxfId="388" priority="909" operator="between">
      <formula>80</formula>
      <formula>120</formula>
    </cfRule>
  </conditionalFormatting>
  <conditionalFormatting sqref="AO103:AP106">
    <cfRule type="cellIs" dxfId="387" priority="912" operator="greaterThan">
      <formula>20</formula>
    </cfRule>
  </conditionalFormatting>
  <conditionalFormatting sqref="AQ103:AQ106">
    <cfRule type="cellIs" dxfId="386" priority="911" operator="between">
      <formula>80</formula>
      <formula>120</formula>
    </cfRule>
  </conditionalFormatting>
  <conditionalFormatting sqref="AO100:AP103">
    <cfRule type="cellIs" dxfId="385" priority="908" operator="greaterThan">
      <formula>20</formula>
    </cfRule>
  </conditionalFormatting>
  <conditionalFormatting sqref="AQ100:AQ103">
    <cfRule type="cellIs" dxfId="384" priority="907" operator="between">
      <formula>80</formula>
      <formula>120</formula>
    </cfRule>
  </conditionalFormatting>
  <conditionalFormatting sqref="AP93">
    <cfRule type="cellIs" dxfId="383" priority="906" operator="greaterThan">
      <formula>20</formula>
    </cfRule>
  </conditionalFormatting>
  <conditionalFormatting sqref="AQ93">
    <cfRule type="cellIs" dxfId="382" priority="905" operator="between">
      <formula>80</formula>
      <formula>120</formula>
    </cfRule>
  </conditionalFormatting>
  <conditionalFormatting sqref="AQ93">
    <cfRule type="cellIs" dxfId="381" priority="904" operator="between">
      <formula>80</formula>
      <formula>120</formula>
    </cfRule>
  </conditionalFormatting>
  <conditionalFormatting sqref="AP108:AP111">
    <cfRule type="cellIs" dxfId="380" priority="902" operator="greaterThan">
      <formula>20</formula>
    </cfRule>
  </conditionalFormatting>
  <conditionalFormatting sqref="AQ109:AQ111 AQ113">
    <cfRule type="cellIs" dxfId="379" priority="901" operator="between">
      <formula>80</formula>
      <formula>120</formula>
    </cfRule>
  </conditionalFormatting>
  <conditionalFormatting sqref="AQ108">
    <cfRule type="cellIs" dxfId="378" priority="899" operator="between">
      <formula>80</formula>
      <formula>120</formula>
    </cfRule>
  </conditionalFormatting>
  <conditionalFormatting sqref="AJ108 AJ105 AJ102 AJ99 AJ96 AJ93 AJ90 AJ87 AJ84 AJ81 AJ78">
    <cfRule type="cellIs" dxfId="377" priority="898" operator="greaterThan">
      <formula>20</formula>
    </cfRule>
  </conditionalFormatting>
  <conditionalFormatting sqref="AO108 AO105 AO102 AO99 AO96 AO93 AO90 AO87 AO84 AO81 AO78">
    <cfRule type="cellIs" dxfId="376" priority="897" operator="greaterThan">
      <formula>20</formula>
    </cfRule>
  </conditionalFormatting>
  <conditionalFormatting sqref="AT108 AT105 AT102 AT99 AT96 AT93 AT90 AT87 AT84 AT81 AT78">
    <cfRule type="cellIs" dxfId="375" priority="896" operator="greaterThan">
      <formula>20</formula>
    </cfRule>
  </conditionalFormatting>
  <conditionalFormatting sqref="AY108 AY105 AY102 AY99 AY96 AY93 AY90 AY87 AY84 AY81 AY78">
    <cfRule type="cellIs" dxfId="374" priority="895" operator="greaterThan">
      <formula>20</formula>
    </cfRule>
  </conditionalFormatting>
  <conditionalFormatting sqref="AR78 AW78 AJ78:AK78 AT78:AU78 AY78:AZ78">
    <cfRule type="cellIs" dxfId="373" priority="894" operator="greaterThan">
      <formula>20</formula>
    </cfRule>
  </conditionalFormatting>
  <conditionalFormatting sqref="AL78:AM78 BA78 AV78">
    <cfRule type="cellIs" dxfId="372" priority="893" operator="between">
      <formula>80</formula>
      <formula>120</formula>
    </cfRule>
  </conditionalFormatting>
  <conditionalFormatting sqref="AO78:AP78">
    <cfRule type="cellIs" dxfId="371" priority="892" operator="greaterThan">
      <formula>20</formula>
    </cfRule>
  </conditionalFormatting>
  <conditionalFormatting sqref="AQ78">
    <cfRule type="cellIs" dxfId="370" priority="891" operator="between">
      <formula>80</formula>
      <formula>120</formula>
    </cfRule>
  </conditionalFormatting>
  <conditionalFormatting sqref="AK100">
    <cfRule type="cellIs" dxfId="369" priority="890" operator="greaterThan">
      <formula>20</formula>
    </cfRule>
  </conditionalFormatting>
  <conditionalFormatting sqref="AL100:AM100">
    <cfRule type="cellIs" dxfId="368" priority="889" operator="between">
      <formula>80</formula>
      <formula>120</formula>
    </cfRule>
  </conditionalFormatting>
  <conditionalFormatting sqref="AK103">
    <cfRule type="cellIs" dxfId="367" priority="888" operator="greaterThan">
      <formula>20</formula>
    </cfRule>
  </conditionalFormatting>
  <conditionalFormatting sqref="AL103:AM103">
    <cfRule type="cellIs" dxfId="366" priority="887" operator="between">
      <formula>80</formula>
      <formula>120</formula>
    </cfRule>
  </conditionalFormatting>
  <conditionalFormatting sqref="AL94:AM94">
    <cfRule type="cellIs" dxfId="365" priority="883" operator="between">
      <formula>80</formula>
      <formula>120</formula>
    </cfRule>
  </conditionalFormatting>
  <conditionalFormatting sqref="AV94">
    <cfRule type="cellIs" dxfId="364" priority="882" operator="between">
      <formula>80</formula>
      <formula>120</formula>
    </cfRule>
  </conditionalFormatting>
  <conditionalFormatting sqref="AV94">
    <cfRule type="cellIs" dxfId="363" priority="881" operator="between">
      <formula>80</formula>
      <formula>120</formula>
    </cfRule>
  </conditionalFormatting>
  <conditionalFormatting sqref="BA94">
    <cfRule type="cellIs" dxfId="362" priority="880" operator="between">
      <formula>80</formula>
      <formula>120</formula>
    </cfRule>
  </conditionalFormatting>
  <conditionalFormatting sqref="BA94">
    <cfRule type="cellIs" dxfId="361" priority="879" operator="between">
      <formula>80</formula>
      <formula>120</formula>
    </cfRule>
  </conditionalFormatting>
  <conditionalFormatting sqref="AU97">
    <cfRule type="cellIs" dxfId="360" priority="878" operator="greaterThan">
      <formula>20</formula>
    </cfRule>
  </conditionalFormatting>
  <conditionalFormatting sqref="AZ97">
    <cfRule type="cellIs" dxfId="359" priority="877" operator="greaterThan">
      <formula>20</formula>
    </cfRule>
  </conditionalFormatting>
  <conditionalFormatting sqref="AL109:AM109">
    <cfRule type="cellIs" dxfId="358" priority="876" operator="between">
      <formula>80</formula>
      <formula>120</formula>
    </cfRule>
  </conditionalFormatting>
  <conditionalFormatting sqref="AV109">
    <cfRule type="cellIs" dxfId="357" priority="873" operator="between">
      <formula>80</formula>
      <formula>120</formula>
    </cfRule>
  </conditionalFormatting>
  <conditionalFormatting sqref="AV109">
    <cfRule type="cellIs" dxfId="356" priority="872" operator="between">
      <formula>80</formula>
      <formula>120</formula>
    </cfRule>
  </conditionalFormatting>
  <conditionalFormatting sqref="BA109">
    <cfRule type="cellIs" dxfId="355" priority="870" operator="between">
      <formula>80</formula>
      <formula>120</formula>
    </cfRule>
  </conditionalFormatting>
  <conditionalFormatting sqref="AP94">
    <cfRule type="cellIs" dxfId="354" priority="868" operator="greaterThan">
      <formula>20</formula>
    </cfRule>
  </conditionalFormatting>
  <conditionalFormatting sqref="AQ94">
    <cfRule type="cellIs" dxfId="353" priority="866" operator="between">
      <formula>80</formula>
      <formula>120</formula>
    </cfRule>
  </conditionalFormatting>
  <conditionalFormatting sqref="AP97">
    <cfRule type="cellIs" dxfId="352" priority="865" operator="greaterThan">
      <formula>20</formula>
    </cfRule>
  </conditionalFormatting>
  <conditionalFormatting sqref="AQ109">
    <cfRule type="cellIs" dxfId="351" priority="863" operator="between">
      <formula>80</formula>
      <formula>120</formula>
    </cfRule>
  </conditionalFormatting>
  <conditionalFormatting sqref="AQ109">
    <cfRule type="cellIs" dxfId="350" priority="862" operator="between">
      <formula>80</formula>
      <formula>120</formula>
    </cfRule>
  </conditionalFormatting>
  <conditionalFormatting sqref="AJ109 AJ106 AJ103 AJ100 AJ97 AJ94 AJ91 AJ88 AJ85 AJ82 AJ79">
    <cfRule type="cellIs" dxfId="349" priority="860" operator="greaterThan">
      <formula>20</formula>
    </cfRule>
  </conditionalFormatting>
  <conditionalFormatting sqref="AT109 AT106 AT103 AT100 AT97 AT94 AT91 AT88 AT85 AT82 AT79">
    <cfRule type="cellIs" dxfId="348" priority="858" operator="greaterThan">
      <formula>20</formula>
    </cfRule>
  </conditionalFormatting>
  <conditionalFormatting sqref="AY109 AY106 AY103 AY100 AY97 AY94 AY91 AY88 AY85 AY82 AY79">
    <cfRule type="cellIs" dxfId="347" priority="857" operator="greaterThan">
      <formula>20</formula>
    </cfRule>
  </conditionalFormatting>
  <conditionalFormatting sqref="AN115:AP115">
    <cfRule type="cellIs" dxfId="346" priority="415" operator="greaterThan">
      <formula>20</formula>
    </cfRule>
  </conditionalFormatting>
  <conditionalFormatting sqref="AW69 AR69 AU69 AZ69">
    <cfRule type="cellIs" dxfId="345" priority="856" operator="greaterThan">
      <formula>20</formula>
    </cfRule>
  </conditionalFormatting>
  <conditionalFormatting sqref="AV69 BA69">
    <cfRule type="cellIs" dxfId="344" priority="855" operator="between">
      <formula>80</formula>
      <formula>120</formula>
    </cfRule>
  </conditionalFormatting>
  <conditionalFormatting sqref="AW69 AR69 AJ69:AK69 AT69:AU69 AY69:AZ69">
    <cfRule type="cellIs" dxfId="343" priority="854" operator="greaterThan">
      <formula>20</formula>
    </cfRule>
  </conditionalFormatting>
  <conditionalFormatting sqref="AQ69">
    <cfRule type="cellIs" dxfId="342" priority="851" operator="between">
      <formula>80</formula>
      <formula>120</formula>
    </cfRule>
  </conditionalFormatting>
  <conditionalFormatting sqref="AO69:AP69">
    <cfRule type="cellIs" dxfId="341" priority="850" operator="greaterThan">
      <formula>20</formula>
    </cfRule>
  </conditionalFormatting>
  <conditionalFormatting sqref="AQ69">
    <cfRule type="cellIs" dxfId="340" priority="849" operator="between">
      <formula>80</formula>
      <formula>120</formula>
    </cfRule>
  </conditionalFormatting>
  <conditionalFormatting sqref="AO69">
    <cfRule type="cellIs" dxfId="339" priority="845" operator="greaterThan">
      <formula>20</formula>
    </cfRule>
  </conditionalFormatting>
  <conditionalFormatting sqref="AY69">
    <cfRule type="cellIs" dxfId="338" priority="843" operator="greaterThan">
      <formula>20</formula>
    </cfRule>
  </conditionalFormatting>
  <conditionalFormatting sqref="AW72 AR72 AU72 AZ72">
    <cfRule type="cellIs" dxfId="337" priority="842" operator="greaterThan">
      <formula>20</formula>
    </cfRule>
  </conditionalFormatting>
  <conditionalFormatting sqref="AV72 BA72">
    <cfRule type="cellIs" dxfId="336" priority="841" operator="between">
      <formula>80</formula>
      <formula>120</formula>
    </cfRule>
  </conditionalFormatting>
  <conditionalFormatting sqref="AQ72">
    <cfRule type="cellIs" dxfId="335" priority="835" operator="between">
      <formula>80</formula>
      <formula>120</formula>
    </cfRule>
  </conditionalFormatting>
  <conditionalFormatting sqref="AO72">
    <cfRule type="cellIs" dxfId="334" priority="831" operator="greaterThan">
      <formula>20</formula>
    </cfRule>
  </conditionalFormatting>
  <conditionalFormatting sqref="AT72">
    <cfRule type="cellIs" dxfId="333" priority="830" operator="greaterThan">
      <formula>20</formula>
    </cfRule>
  </conditionalFormatting>
  <conditionalFormatting sqref="AY72">
    <cfRule type="cellIs" dxfId="332" priority="829" operator="greaterThan">
      <formula>20</formula>
    </cfRule>
  </conditionalFormatting>
  <conditionalFormatting sqref="AK53">
    <cfRule type="cellIs" dxfId="331" priority="447" operator="greaterThan">
      <formula>20</formula>
    </cfRule>
  </conditionalFormatting>
  <conditionalFormatting sqref="AL53:AM53">
    <cfRule type="cellIs" dxfId="330" priority="446" operator="between">
      <formula>80</formula>
      <formula>120</formula>
    </cfRule>
  </conditionalFormatting>
  <conditionalFormatting sqref="AK56">
    <cfRule type="cellIs" dxfId="329" priority="445" operator="greaterThan">
      <formula>20</formula>
    </cfRule>
  </conditionalFormatting>
  <conditionalFormatting sqref="AL56:AM56">
    <cfRule type="cellIs" dxfId="328" priority="444" operator="between">
      <formula>80</formula>
      <formula>120</formula>
    </cfRule>
  </conditionalFormatting>
  <conditionalFormatting sqref="AW50">
    <cfRule type="cellIs" dxfId="327" priority="443" operator="greaterThan">
      <formula>20</formula>
    </cfRule>
  </conditionalFormatting>
  <conditionalFormatting sqref="AZ47">
    <cfRule type="cellIs" dxfId="326" priority="441" operator="greaterThan">
      <formula>20</formula>
    </cfRule>
  </conditionalFormatting>
  <conditionalFormatting sqref="AL47:AM47">
    <cfRule type="cellIs" dxfId="325" priority="440" operator="between">
      <formula>80</formula>
      <formula>120</formula>
    </cfRule>
  </conditionalFormatting>
  <conditionalFormatting sqref="AU50">
    <cfRule type="cellIs" dxfId="324" priority="435" operator="greaterThan">
      <formula>20</formula>
    </cfRule>
  </conditionalFormatting>
  <conditionalFormatting sqref="AZ50">
    <cfRule type="cellIs" dxfId="323" priority="434" operator="greaterThan">
      <formula>20</formula>
    </cfRule>
  </conditionalFormatting>
  <conditionalFormatting sqref="AJ115">
    <cfRule type="cellIs" dxfId="322" priority="432" operator="greaterThan">
      <formula>20</formula>
    </cfRule>
  </conditionalFormatting>
  <conditionalFormatting sqref="AT68">
    <cfRule type="cellIs" dxfId="321" priority="428" operator="greaterThan">
      <formula>20</formula>
    </cfRule>
  </conditionalFormatting>
  <conditionalFormatting sqref="AY68">
    <cfRule type="cellIs" dxfId="320" priority="426" operator="greaterThan">
      <formula>20</formula>
    </cfRule>
  </conditionalFormatting>
  <conditionalFormatting sqref="BA62">
    <cfRule type="cellIs" dxfId="319" priority="425" operator="between">
      <formula>80</formula>
      <formula>120</formula>
    </cfRule>
  </conditionalFormatting>
  <conditionalFormatting sqref="AN115:AP115">
    <cfRule type="cellIs" dxfId="318" priority="413" operator="greaterThan">
      <formula>20</formula>
    </cfRule>
  </conditionalFormatting>
  <conditionalFormatting sqref="AQ47">
    <cfRule type="cellIs" dxfId="317" priority="405" operator="between">
      <formula>80</formula>
      <formula>120</formula>
    </cfRule>
  </conditionalFormatting>
  <conditionalFormatting sqref="AP50">
    <cfRule type="cellIs" dxfId="316" priority="404" operator="greaterThan">
      <formula>20</formula>
    </cfRule>
  </conditionalFormatting>
  <conditionalFormatting sqref="AJ62 AJ59 AJ56 AJ53 AJ50 AJ47 AJ44 AJ41 AJ38 AJ35 AJ32">
    <cfRule type="cellIs" dxfId="315" priority="400" operator="greaterThan">
      <formula>20</formula>
    </cfRule>
  </conditionalFormatting>
  <conditionalFormatting sqref="AO62 AO59 AO56 AO53 AO50 AO47 AO44 AO41 AO38 AO35 AO32">
    <cfRule type="cellIs" dxfId="314" priority="398" operator="greaterThan">
      <formula>20</formula>
    </cfRule>
  </conditionalFormatting>
  <conditionalFormatting sqref="AT77 AT74 AT71 AT62 AT59 AT56 AT53 AT50 AT47 AT44 AT41 AT38 AT35 AT32">
    <cfRule type="cellIs" dxfId="313" priority="396" operator="greaterThan">
      <formula>20</formula>
    </cfRule>
  </conditionalFormatting>
  <conditionalFormatting sqref="AJ30">
    <cfRule type="cellIs" dxfId="312" priority="394" operator="greaterThan">
      <formula>20</formula>
    </cfRule>
  </conditionalFormatting>
  <conditionalFormatting sqref="AT30">
    <cfRule type="cellIs" dxfId="311" priority="392" operator="greaterThan">
      <formula>20</formula>
    </cfRule>
  </conditionalFormatting>
  <conditionalFormatting sqref="AO32:AP32">
    <cfRule type="cellIs" dxfId="310" priority="388" operator="greaterThan">
      <formula>20</formula>
    </cfRule>
  </conditionalFormatting>
  <conditionalFormatting sqref="AK54">
    <cfRule type="cellIs" dxfId="309" priority="386" operator="greaterThan">
      <formula>20</formula>
    </cfRule>
  </conditionalFormatting>
  <conditionalFormatting sqref="AQ63">
    <cfRule type="cellIs" dxfId="308" priority="353" operator="between">
      <formula>80</formula>
      <formula>120</formula>
    </cfRule>
  </conditionalFormatting>
  <conditionalFormatting sqref="AZ66">
    <cfRule type="cellIs" dxfId="307" priority="363" operator="greaterThan">
      <formula>20</formula>
    </cfRule>
  </conditionalFormatting>
  <conditionalFormatting sqref="BA63">
    <cfRule type="cellIs" dxfId="306" priority="362" operator="between">
      <formula>80</formula>
      <formula>120</formula>
    </cfRule>
  </conditionalFormatting>
  <conditionalFormatting sqref="AO69">
    <cfRule type="cellIs" dxfId="305" priority="356" operator="greaterThan">
      <formula>20</formula>
    </cfRule>
  </conditionalFormatting>
  <conditionalFormatting sqref="AJ78 AJ72">
    <cfRule type="cellIs" dxfId="304" priority="350" operator="greaterThan">
      <formula>20</formula>
    </cfRule>
  </conditionalFormatting>
  <conditionalFormatting sqref="AO66 AO63 AO60 AO57 AO54 AO51 AO48 AO45 AO42 AO39 AO36 AO33">
    <cfRule type="cellIs" dxfId="303" priority="349" operator="greaterThan">
      <formula>20</formula>
    </cfRule>
  </conditionalFormatting>
  <conditionalFormatting sqref="AL100:AM100">
    <cfRule type="cellIs" dxfId="302" priority="344" operator="between">
      <formula>80</formula>
      <formula>120</formula>
    </cfRule>
  </conditionalFormatting>
  <conditionalFormatting sqref="AK103">
    <cfRule type="cellIs" dxfId="301" priority="343" operator="greaterThan">
      <formula>20</formula>
    </cfRule>
  </conditionalFormatting>
  <conditionalFormatting sqref="AU94">
    <cfRule type="cellIs" dxfId="300" priority="340" operator="greaterThan">
      <formula>20</formula>
    </cfRule>
  </conditionalFormatting>
  <conditionalFormatting sqref="AL94:AM94">
    <cfRule type="cellIs" dxfId="299" priority="338" operator="between">
      <formula>80</formula>
      <formula>120</formula>
    </cfRule>
  </conditionalFormatting>
  <conditionalFormatting sqref="AV94">
    <cfRule type="cellIs" dxfId="298" priority="337" operator="between">
      <formula>80</formula>
      <formula>120</formula>
    </cfRule>
  </conditionalFormatting>
  <conditionalFormatting sqref="AZ97">
    <cfRule type="cellIs" dxfId="297" priority="332" operator="greaterThan">
      <formula>20</formula>
    </cfRule>
  </conditionalFormatting>
  <conditionalFormatting sqref="AV109">
    <cfRule type="cellIs" dxfId="296" priority="330" operator="between">
      <formula>80</formula>
      <formula>120</formula>
    </cfRule>
  </conditionalFormatting>
  <conditionalFormatting sqref="AV109">
    <cfRule type="cellIs" dxfId="295" priority="329" operator="between">
      <formula>80</formula>
      <formula>120</formula>
    </cfRule>
  </conditionalFormatting>
  <conditionalFormatting sqref="BA109">
    <cfRule type="cellIs" dxfId="294" priority="328" operator="between">
      <formula>80</formula>
      <formula>120</formula>
    </cfRule>
  </conditionalFormatting>
  <conditionalFormatting sqref="BA109">
    <cfRule type="cellIs" dxfId="293" priority="327" operator="between">
      <formula>80</formula>
      <formula>120</formula>
    </cfRule>
  </conditionalFormatting>
  <conditionalFormatting sqref="AP94">
    <cfRule type="cellIs" dxfId="292" priority="326" operator="greaterThan">
      <formula>20</formula>
    </cfRule>
  </conditionalFormatting>
  <conditionalFormatting sqref="AQ94">
    <cfRule type="cellIs" dxfId="291" priority="325" operator="between">
      <formula>80</formula>
      <formula>120</formula>
    </cfRule>
  </conditionalFormatting>
  <conditionalFormatting sqref="AT109 AT106 AT103 AT100 AT97 AT94 AT91 AT88 AT85 AT82 AT79">
    <cfRule type="cellIs" dxfId="290" priority="318" operator="greaterThan">
      <formula>20</formula>
    </cfRule>
  </conditionalFormatting>
  <conditionalFormatting sqref="AP70">
    <cfRule type="cellIs" dxfId="289" priority="274" operator="greaterThan">
      <formula>20</formula>
    </cfRule>
  </conditionalFormatting>
  <conditionalFormatting sqref="AL95:AM95">
    <cfRule type="cellIs" dxfId="288" priority="305" operator="between">
      <formula>80</formula>
      <formula>120</formula>
    </cfRule>
  </conditionalFormatting>
  <conditionalFormatting sqref="AK70">
    <cfRule type="cellIs" dxfId="287" priority="270" operator="greaterThan">
      <formula>20</formula>
    </cfRule>
  </conditionalFormatting>
  <conditionalFormatting sqref="AQ109">
    <cfRule type="cellIs" dxfId="286" priority="321" operator="between">
      <formula>80</formula>
      <formula>120</formula>
    </cfRule>
  </conditionalFormatting>
  <conditionalFormatting sqref="AJ109 AJ106 AJ103 AJ100 AJ97 AJ94 AJ91 AJ88 AJ85 AJ82 AJ79">
    <cfRule type="cellIs" dxfId="285" priority="320" operator="greaterThan">
      <formula>20</formula>
    </cfRule>
  </conditionalFormatting>
  <conditionalFormatting sqref="AR79 AW79 AJ79:AK79 AT79:AU79 AY79:AZ79">
    <cfRule type="cellIs" dxfId="284" priority="316" operator="greaterThan">
      <formula>20</formula>
    </cfRule>
  </conditionalFormatting>
  <conditionalFormatting sqref="AL79:AM79 BA79 AV79">
    <cfRule type="cellIs" dxfId="283" priority="315" operator="between">
      <formula>80</formula>
      <formula>120</formula>
    </cfRule>
  </conditionalFormatting>
  <conditionalFormatting sqref="AO79:AP79">
    <cfRule type="cellIs" dxfId="282" priority="314" operator="greaterThan">
      <formula>20</formula>
    </cfRule>
  </conditionalFormatting>
  <conditionalFormatting sqref="AQ79">
    <cfRule type="cellIs" dxfId="281" priority="313" operator="between">
      <formula>80</formula>
      <formula>120</formula>
    </cfRule>
  </conditionalFormatting>
  <conditionalFormatting sqref="AK104">
    <cfRule type="cellIs" dxfId="280" priority="310" operator="greaterThan">
      <formula>20</formula>
    </cfRule>
  </conditionalFormatting>
  <conditionalFormatting sqref="AL104:AM104">
    <cfRule type="cellIs" dxfId="279" priority="309" operator="between">
      <formula>80</formula>
      <formula>120</formula>
    </cfRule>
  </conditionalFormatting>
  <conditionalFormatting sqref="AW98">
    <cfRule type="cellIs" dxfId="278" priority="308" operator="greaterThan">
      <formula>20</formula>
    </cfRule>
  </conditionalFormatting>
  <conditionalFormatting sqref="AU95">
    <cfRule type="cellIs" dxfId="277" priority="307" operator="greaterThan">
      <formula>20</formula>
    </cfRule>
  </conditionalFormatting>
  <conditionalFormatting sqref="AV95">
    <cfRule type="cellIs" dxfId="276" priority="304" operator="between">
      <formula>80</formula>
      <formula>120</formula>
    </cfRule>
  </conditionalFormatting>
  <conditionalFormatting sqref="AU98">
    <cfRule type="cellIs" dxfId="275" priority="300" operator="greaterThan">
      <formula>20</formula>
    </cfRule>
  </conditionalFormatting>
  <conditionalFormatting sqref="AQ70">
    <cfRule type="cellIs" dxfId="274" priority="271" operator="between">
      <formula>80</formula>
      <formula>120</formula>
    </cfRule>
  </conditionalFormatting>
  <conditionalFormatting sqref="AO70">
    <cfRule type="cellIs" dxfId="273" priority="267" operator="greaterThan">
      <formula>20</formula>
    </cfRule>
  </conditionalFormatting>
  <conditionalFormatting sqref="AQ95">
    <cfRule type="cellIs" dxfId="272" priority="288" operator="between">
      <formula>80</formula>
      <formula>120</formula>
    </cfRule>
  </conditionalFormatting>
  <conditionalFormatting sqref="AP98">
    <cfRule type="cellIs" dxfId="271" priority="287" operator="greaterThan">
      <formula>20</formula>
    </cfRule>
  </conditionalFormatting>
  <conditionalFormatting sqref="AW70 AR70 AJ70:AK70 AT70:AU70 AY70:AZ70">
    <cfRule type="cellIs" dxfId="270" priority="276" operator="greaterThan">
      <formula>20</formula>
    </cfRule>
  </conditionalFormatting>
  <conditionalFormatting sqref="AV70 BA70 AL70:AM70">
    <cfRule type="cellIs" dxfId="269" priority="275" operator="between">
      <formula>80</formula>
      <formula>120</formula>
    </cfRule>
  </conditionalFormatting>
  <conditionalFormatting sqref="AJ70">
    <cfRule type="cellIs" dxfId="268" priority="268" operator="greaterThan">
      <formula>20</formula>
    </cfRule>
  </conditionalFormatting>
  <conditionalFormatting sqref="AT70">
    <cfRule type="cellIs" dxfId="267" priority="266" operator="greaterThan">
      <formula>20</formula>
    </cfRule>
  </conditionalFormatting>
  <conditionalFormatting sqref="AP73">
    <cfRule type="cellIs" dxfId="266" priority="260" operator="greaterThan">
      <formula>20</formula>
    </cfRule>
  </conditionalFormatting>
  <conditionalFormatting sqref="AO73:AP73">
    <cfRule type="cellIs" dxfId="265" priority="258" operator="greaterThan">
      <formula>20</formula>
    </cfRule>
  </conditionalFormatting>
  <conditionalFormatting sqref="AQ73">
    <cfRule type="cellIs" dxfId="264" priority="257" operator="between">
      <formula>80</formula>
      <formula>120</formula>
    </cfRule>
  </conditionalFormatting>
  <conditionalFormatting sqref="AV73 BA73 AL73:AM73">
    <cfRule type="cellIs" dxfId="263" priority="261" operator="between">
      <formula>80</formula>
      <formula>120</formula>
    </cfRule>
  </conditionalFormatting>
  <conditionalFormatting sqref="AO73">
    <cfRule type="cellIs" dxfId="262" priority="253" operator="greaterThan">
      <formula>20</formula>
    </cfRule>
  </conditionalFormatting>
  <conditionalFormatting sqref="AY73">
    <cfRule type="cellIs" dxfId="261" priority="251" operator="greaterThan">
      <formula>20</formula>
    </cfRule>
  </conditionalFormatting>
  <conditionalFormatting sqref="AW76 AR76 AJ76:AK76 AT76:AU76 AY76:AZ76">
    <cfRule type="cellIs" dxfId="260" priority="248" operator="greaterThan">
      <formula>20</formula>
    </cfRule>
  </conditionalFormatting>
  <conditionalFormatting sqref="AV76 BA76 AL76:AM76">
    <cfRule type="cellIs" dxfId="259" priority="247" operator="between">
      <formula>80</formula>
      <formula>120</formula>
    </cfRule>
  </conditionalFormatting>
  <conditionalFormatting sqref="AP76">
    <cfRule type="cellIs" dxfId="258" priority="246" operator="greaterThan">
      <formula>20</formula>
    </cfRule>
  </conditionalFormatting>
  <conditionalFormatting sqref="AQ76">
    <cfRule type="cellIs" dxfId="257" priority="245" operator="between">
      <formula>80</formula>
      <formula>120</formula>
    </cfRule>
  </conditionalFormatting>
  <conditionalFormatting sqref="AO76">
    <cfRule type="cellIs" dxfId="256" priority="239" operator="greaterThan">
      <formula>20</formula>
    </cfRule>
  </conditionalFormatting>
  <conditionalFormatting sqref="AT76">
    <cfRule type="cellIs" dxfId="255" priority="238" operator="greaterThan">
      <formula>20</formula>
    </cfRule>
  </conditionalFormatting>
  <conditionalFormatting sqref="AR31 AW31 AJ31:AK31 AT31:AU31 AY31:AZ31">
    <cfRule type="cellIs" dxfId="254" priority="467" operator="greaterThan">
      <formula>20</formula>
    </cfRule>
  </conditionalFormatting>
  <conditionalFormatting sqref="AL31:AM31 BA31 AV31">
    <cfRule type="cellIs" dxfId="253" priority="466" operator="between">
      <formula>80</formula>
      <formula>120</formula>
    </cfRule>
  </conditionalFormatting>
  <conditionalFormatting sqref="AO31:AP31">
    <cfRule type="cellIs" dxfId="252" priority="465" operator="greaterThan">
      <formula>20</formula>
    </cfRule>
  </conditionalFormatting>
  <conditionalFormatting sqref="AQ31">
    <cfRule type="cellIs" dxfId="251" priority="464" operator="between">
      <formula>80</formula>
      <formula>120</formula>
    </cfRule>
  </conditionalFormatting>
  <conditionalFormatting sqref="AL115:AM115 AV115 BA115">
    <cfRule type="cellIs" dxfId="250" priority="454" operator="between">
      <formula>80</formula>
      <formula>120</formula>
    </cfRule>
  </conditionalFormatting>
  <conditionalFormatting sqref="AK115 AR115:AU115 AW115 AY115:AZ115">
    <cfRule type="cellIs" dxfId="249" priority="463" operator="greaterThan">
      <formula>20</formula>
    </cfRule>
  </conditionalFormatting>
  <conditionalFormatting sqref="AL115:AM115 AV115 BA115">
    <cfRule type="cellIs" dxfId="248" priority="462" operator="between">
      <formula>80</formula>
      <formula>120</formula>
    </cfRule>
  </conditionalFormatting>
  <conditionalFormatting sqref="AL115:AM115 AV115 BA115">
    <cfRule type="cellIs" dxfId="247" priority="452" operator="between">
      <formula>80</formula>
      <formula>120</formula>
    </cfRule>
  </conditionalFormatting>
  <conditionalFormatting sqref="AK115 AR115:AU115 AW115 AY115:AZ115">
    <cfRule type="cellIs" dxfId="246" priority="461" operator="greaterThan">
      <formula>20</formula>
    </cfRule>
  </conditionalFormatting>
  <conditionalFormatting sqref="AL115:AM115 AV115 BA115">
    <cfRule type="cellIs" dxfId="245" priority="460" operator="between">
      <formula>80</formula>
      <formula>120</formula>
    </cfRule>
  </conditionalFormatting>
  <conditionalFormatting sqref="AN115:AP115">
    <cfRule type="cellIs" dxfId="244" priority="419" operator="greaterThan">
      <formula>20</formula>
    </cfRule>
  </conditionalFormatting>
  <conditionalFormatting sqref="AQ115">
    <cfRule type="cellIs" dxfId="243" priority="418" operator="between">
      <formula>80</formula>
      <formula>120</formula>
    </cfRule>
  </conditionalFormatting>
  <conditionalFormatting sqref="AK115 AR115:AU115 AW115 AY115:AZ115">
    <cfRule type="cellIs" dxfId="242" priority="459" operator="greaterThan">
      <formula>20</formula>
    </cfRule>
  </conditionalFormatting>
  <conditionalFormatting sqref="AL115:AM115 AV115 BA115">
    <cfRule type="cellIs" dxfId="241" priority="458" operator="between">
      <formula>80</formula>
      <formula>120</formula>
    </cfRule>
  </conditionalFormatting>
  <conditionalFormatting sqref="AK115 AR115:AU115 AW115 AY115:AZ115">
    <cfRule type="cellIs" dxfId="240" priority="457" operator="greaterThan">
      <formula>20</formula>
    </cfRule>
  </conditionalFormatting>
  <conditionalFormatting sqref="AL115:AM115 AV115 BA115">
    <cfRule type="cellIs" dxfId="239" priority="456" operator="between">
      <formula>80</formula>
      <formula>120</formula>
    </cfRule>
  </conditionalFormatting>
  <conditionalFormatting sqref="AK115 AR115:AU115 AW115 AY115:AZ115">
    <cfRule type="cellIs" dxfId="238" priority="455" operator="greaterThan">
      <formula>20</formula>
    </cfRule>
  </conditionalFormatting>
  <conditionalFormatting sqref="AQ115">
    <cfRule type="cellIs" dxfId="237" priority="412" operator="between">
      <formula>80</formula>
      <formula>120</formula>
    </cfRule>
  </conditionalFormatting>
  <conditionalFormatting sqref="AL62:AM62">
    <cfRule type="cellIs" dxfId="236" priority="433" operator="between">
      <formula>80</formula>
      <formula>120</formula>
    </cfRule>
  </conditionalFormatting>
  <conditionalFormatting sqref="AN115:AP115">
    <cfRule type="cellIs" dxfId="235" priority="411" operator="greaterThan">
      <formula>20</formula>
    </cfRule>
  </conditionalFormatting>
  <conditionalFormatting sqref="AQ115">
    <cfRule type="cellIs" dxfId="234" priority="410" operator="between">
      <formula>80</formula>
      <formula>120</formula>
    </cfRule>
  </conditionalFormatting>
  <conditionalFormatting sqref="AK115 AR115:AU115 AW115 AY115:AZ115">
    <cfRule type="cellIs" dxfId="233" priority="453" operator="greaterThan">
      <formula>20</formula>
    </cfRule>
  </conditionalFormatting>
  <conditionalFormatting sqref="AU47">
    <cfRule type="cellIs" dxfId="232" priority="442" operator="greaterThan">
      <formula>20</formula>
    </cfRule>
  </conditionalFormatting>
  <conditionalFormatting sqref="AV47">
    <cfRule type="cellIs" dxfId="231" priority="439" operator="between">
      <formula>80</formula>
      <formula>120</formula>
    </cfRule>
  </conditionalFormatting>
  <conditionalFormatting sqref="AV47">
    <cfRule type="cellIs" dxfId="230" priority="438" operator="between">
      <formula>80</formula>
      <formula>120</formula>
    </cfRule>
  </conditionalFormatting>
  <conditionalFormatting sqref="BA47">
    <cfRule type="cellIs" dxfId="229" priority="437" operator="between">
      <formula>80</formula>
      <formula>120</formula>
    </cfRule>
  </conditionalFormatting>
  <conditionalFormatting sqref="BA47">
    <cfRule type="cellIs" dxfId="228" priority="436" operator="between">
      <formula>80</formula>
      <formula>120</formula>
    </cfRule>
  </conditionalFormatting>
  <conditionalFormatting sqref="AY77 AY74 AY71 AY62 AY59 AY56 AY53 AY50 AY47 AY44 AY41 AY38 AY35 AY32">
    <cfRule type="cellIs" dxfId="227" priority="395" operator="greaterThan">
      <formula>20</formula>
    </cfRule>
  </conditionalFormatting>
  <conditionalFormatting sqref="AV62">
    <cfRule type="cellIs" dxfId="226" priority="431" operator="between">
      <formula>80</formula>
      <formula>120</formula>
    </cfRule>
  </conditionalFormatting>
  <conditionalFormatting sqref="AV62">
    <cfRule type="cellIs" dxfId="225" priority="430" operator="between">
      <formula>80</formula>
      <formula>120</formula>
    </cfRule>
  </conditionalFormatting>
  <conditionalFormatting sqref="BA62">
    <cfRule type="cellIs" dxfId="224" priority="424" operator="between">
      <formula>80</formula>
      <formula>120</formula>
    </cfRule>
  </conditionalFormatting>
  <conditionalFormatting sqref="AN115:AP115">
    <cfRule type="cellIs" dxfId="223" priority="423" operator="greaterThan">
      <formula>20</formula>
    </cfRule>
  </conditionalFormatting>
  <conditionalFormatting sqref="AQ115">
    <cfRule type="cellIs" dxfId="222" priority="422" operator="between">
      <formula>80</formula>
      <formula>120</formula>
    </cfRule>
  </conditionalFormatting>
  <conditionalFormatting sqref="AN115:AP115">
    <cfRule type="cellIs" dxfId="221" priority="421" operator="greaterThan">
      <formula>20</formula>
    </cfRule>
  </conditionalFormatting>
  <conditionalFormatting sqref="AQ115">
    <cfRule type="cellIs" dxfId="220" priority="420" operator="between">
      <formula>80</formula>
      <formula>120</formula>
    </cfRule>
  </conditionalFormatting>
  <conditionalFormatting sqref="AN115:AP115">
    <cfRule type="cellIs" dxfId="219" priority="417" operator="greaterThan">
      <formula>20</formula>
    </cfRule>
  </conditionalFormatting>
  <conditionalFormatting sqref="AQ115">
    <cfRule type="cellIs" dxfId="218" priority="416" operator="between">
      <formula>80</formula>
      <formula>120</formula>
    </cfRule>
  </conditionalFormatting>
  <conditionalFormatting sqref="AZ48">
    <cfRule type="cellIs" dxfId="217" priority="380" operator="greaterThan">
      <formula>20</formula>
    </cfRule>
  </conditionalFormatting>
  <conditionalFormatting sqref="AQ115">
    <cfRule type="cellIs" dxfId="216" priority="414" operator="between">
      <formula>80</formula>
      <formula>120</formula>
    </cfRule>
  </conditionalFormatting>
  <conditionalFormatting sqref="AK66">
    <cfRule type="cellIs" dxfId="215" priority="371" operator="greaterThan">
      <formula>20</formula>
    </cfRule>
  </conditionalFormatting>
  <conditionalFormatting sqref="AQ62">
    <cfRule type="cellIs" dxfId="214" priority="402" operator="between">
      <formula>80</formula>
      <formula>120</formula>
    </cfRule>
  </conditionalFormatting>
  <conditionalFormatting sqref="AT69">
    <cfRule type="cellIs" dxfId="213" priority="367" operator="greaterThan">
      <formula>20</formula>
    </cfRule>
  </conditionalFormatting>
  <conditionalFormatting sqref="AN115:AP115">
    <cfRule type="cellIs" dxfId="212" priority="409" operator="greaterThan">
      <formula>20</formula>
    </cfRule>
  </conditionalFormatting>
  <conditionalFormatting sqref="AQ115">
    <cfRule type="cellIs" dxfId="211" priority="408" operator="between">
      <formula>80</formula>
      <formula>120</formula>
    </cfRule>
  </conditionalFormatting>
  <conditionalFormatting sqref="AP47">
    <cfRule type="cellIs" dxfId="210" priority="407" operator="greaterThan">
      <formula>20</formula>
    </cfRule>
  </conditionalFormatting>
  <conditionalFormatting sqref="AQ47">
    <cfRule type="cellIs" dxfId="209" priority="406" operator="between">
      <formula>80</formula>
      <formula>120</formula>
    </cfRule>
  </conditionalFormatting>
  <conditionalFormatting sqref="AO68">
    <cfRule type="cellIs" dxfId="208" priority="403" operator="greaterThan">
      <formula>20</formula>
    </cfRule>
  </conditionalFormatting>
  <conditionalFormatting sqref="AQ62">
    <cfRule type="cellIs" dxfId="207" priority="401" operator="between">
      <formula>80</formula>
      <formula>120</formula>
    </cfRule>
  </conditionalFormatting>
  <conditionalFormatting sqref="AO77 AO74 AO71">
    <cfRule type="cellIs" dxfId="206" priority="397" operator="greaterThan">
      <formula>20</formula>
    </cfRule>
  </conditionalFormatting>
  <conditionalFormatting sqref="AQ48">
    <cfRule type="cellIs" dxfId="205" priority="359" operator="between">
      <formula>80</formula>
      <formula>120</formula>
    </cfRule>
  </conditionalFormatting>
  <conditionalFormatting sqref="AO30">
    <cfRule type="cellIs" dxfId="204" priority="393" operator="greaterThan">
      <formula>20</formula>
    </cfRule>
  </conditionalFormatting>
  <conditionalFormatting sqref="AY30">
    <cfRule type="cellIs" dxfId="203" priority="391" operator="greaterThan">
      <formula>20</formula>
    </cfRule>
  </conditionalFormatting>
  <conditionalFormatting sqref="AQ32">
    <cfRule type="cellIs" dxfId="202" priority="387" operator="between">
      <formula>80</formula>
      <formula>120</formula>
    </cfRule>
  </conditionalFormatting>
  <conditionalFormatting sqref="BA48">
    <cfRule type="cellIs" dxfId="201" priority="375" operator="between">
      <formula>80</formula>
      <formula>120</formula>
    </cfRule>
  </conditionalFormatting>
  <conditionalFormatting sqref="AK100">
    <cfRule type="cellIs" dxfId="200" priority="345" operator="greaterThan">
      <formula>20</formula>
    </cfRule>
  </conditionalFormatting>
  <conditionalFormatting sqref="AL103:AM103">
    <cfRule type="cellIs" dxfId="199" priority="342" operator="between">
      <formula>80</formula>
      <formula>120</formula>
    </cfRule>
  </conditionalFormatting>
  <conditionalFormatting sqref="AV63">
    <cfRule type="cellIs" dxfId="198" priority="368" operator="between">
      <formula>80</formula>
      <formula>120</formula>
    </cfRule>
  </conditionalFormatting>
  <conditionalFormatting sqref="AZ94">
    <cfRule type="cellIs" dxfId="197" priority="339" operator="greaterThan">
      <formula>20</formula>
    </cfRule>
  </conditionalFormatting>
  <conditionalFormatting sqref="AV94">
    <cfRule type="cellIs" dxfId="196" priority="336" operator="between">
      <formula>80</formula>
      <formula>120</formula>
    </cfRule>
  </conditionalFormatting>
  <conditionalFormatting sqref="BA94">
    <cfRule type="cellIs" dxfId="195" priority="334" operator="between">
      <formula>80</formula>
      <formula>120</formula>
    </cfRule>
  </conditionalFormatting>
  <conditionalFormatting sqref="AY69">
    <cfRule type="cellIs" dxfId="194" priority="364" operator="greaterThan">
      <formula>20</formula>
    </cfRule>
  </conditionalFormatting>
  <conditionalFormatting sqref="BA63">
    <cfRule type="cellIs" dxfId="193" priority="361" operator="between">
      <formula>80</formula>
      <formula>120</formula>
    </cfRule>
  </conditionalFormatting>
  <conditionalFormatting sqref="AQ109">
    <cfRule type="cellIs" dxfId="192" priority="322" operator="between">
      <formula>80</formula>
      <formula>120</formula>
    </cfRule>
  </conditionalFormatting>
  <conditionalFormatting sqref="AP97">
    <cfRule type="cellIs" dxfId="191" priority="323" operator="greaterThan">
      <formula>20</formula>
    </cfRule>
  </conditionalFormatting>
  <conditionalFormatting sqref="AL54:AM54">
    <cfRule type="cellIs" dxfId="190" priority="385" operator="between">
      <formula>80</formula>
      <formula>120</formula>
    </cfRule>
  </conditionalFormatting>
  <conditionalFormatting sqref="AK57">
    <cfRule type="cellIs" dxfId="189" priority="384" operator="greaterThan">
      <formula>20</formula>
    </cfRule>
  </conditionalFormatting>
  <conditionalFormatting sqref="AL57:AM57">
    <cfRule type="cellIs" dxfId="188" priority="383" operator="between">
      <formula>80</formula>
      <formula>120</formula>
    </cfRule>
  </conditionalFormatting>
  <conditionalFormatting sqref="AW51">
    <cfRule type="cellIs" dxfId="187" priority="382" operator="greaterThan">
      <formula>20</formula>
    </cfRule>
  </conditionalFormatting>
  <conditionalFormatting sqref="AZ95">
    <cfRule type="cellIs" dxfId="186" priority="306" operator="greaterThan">
      <formula>20</formula>
    </cfRule>
  </conditionalFormatting>
  <conditionalFormatting sqref="AU48">
    <cfRule type="cellIs" dxfId="185" priority="381" operator="greaterThan">
      <formula>20</formula>
    </cfRule>
  </conditionalFormatting>
  <conditionalFormatting sqref="AL48:AM48">
    <cfRule type="cellIs" dxfId="184" priority="379" operator="between">
      <formula>80</formula>
      <formula>120</formula>
    </cfRule>
  </conditionalFormatting>
  <conditionalFormatting sqref="AV48">
    <cfRule type="cellIs" dxfId="183" priority="378" operator="between">
      <formula>80</formula>
      <formula>120</formula>
    </cfRule>
  </conditionalFormatting>
  <conditionalFormatting sqref="AV48">
    <cfRule type="cellIs" dxfId="182" priority="377" operator="between">
      <formula>80</formula>
      <formula>120</formula>
    </cfRule>
  </conditionalFormatting>
  <conditionalFormatting sqref="BA48">
    <cfRule type="cellIs" dxfId="181" priority="376" operator="between">
      <formula>80</formula>
      <formula>120</formula>
    </cfRule>
  </conditionalFormatting>
  <conditionalFormatting sqref="AU51">
    <cfRule type="cellIs" dxfId="180" priority="374" operator="greaterThan">
      <formula>20</formula>
    </cfRule>
  </conditionalFormatting>
  <conditionalFormatting sqref="AZ51">
    <cfRule type="cellIs" dxfId="179" priority="373" operator="greaterThan">
      <formula>20</formula>
    </cfRule>
  </conditionalFormatting>
  <conditionalFormatting sqref="AL63:AM63">
    <cfRule type="cellIs" dxfId="178" priority="372" operator="between">
      <formula>80</formula>
      <formula>120</formula>
    </cfRule>
  </conditionalFormatting>
  <conditionalFormatting sqref="BA110">
    <cfRule type="cellIs" dxfId="177" priority="291" operator="between">
      <formula>80</formula>
      <formula>120</formula>
    </cfRule>
  </conditionalFormatting>
  <conditionalFormatting sqref="AQ95">
    <cfRule type="cellIs" dxfId="176" priority="289" operator="between">
      <formula>80</formula>
      <formula>120</formula>
    </cfRule>
  </conditionalFormatting>
  <conditionalFormatting sqref="AU66">
    <cfRule type="cellIs" dxfId="175" priority="370" operator="greaterThan">
      <formula>20</formula>
    </cfRule>
  </conditionalFormatting>
  <conditionalFormatting sqref="AV63">
    <cfRule type="cellIs" dxfId="174" priority="369" operator="between">
      <formula>80</formula>
      <formula>120</formula>
    </cfRule>
  </conditionalFormatting>
  <conditionalFormatting sqref="AT69">
    <cfRule type="cellIs" dxfId="173" priority="366" operator="greaterThan">
      <formula>20</formula>
    </cfRule>
  </conditionalFormatting>
  <conditionalFormatting sqref="AO113 AO110 AO107 AO104 AO101 AO98 AO95 AO92 AO89 AO86 AO83 AO80">
    <cfRule type="cellIs" dxfId="172" priority="281" operator="greaterThan">
      <formula>20</formula>
    </cfRule>
  </conditionalFormatting>
  <conditionalFormatting sqref="AY69">
    <cfRule type="cellIs" dxfId="171" priority="365" operator="greaterThan">
      <formula>20</formula>
    </cfRule>
  </conditionalFormatting>
  <conditionalFormatting sqref="AL70:AM70">
    <cfRule type="cellIs" dxfId="170" priority="269" operator="between">
      <formula>80</formula>
      <formula>120</formula>
    </cfRule>
  </conditionalFormatting>
  <conditionalFormatting sqref="AP51">
    <cfRule type="cellIs" dxfId="169" priority="357" operator="greaterThan">
      <formula>20</formula>
    </cfRule>
  </conditionalFormatting>
  <conditionalFormatting sqref="AW73 AR73 AJ73:AK73 AT73:AU73 AY73:AZ73">
    <cfRule type="cellIs" dxfId="168" priority="262" operator="greaterThan">
      <formula>20</formula>
    </cfRule>
  </conditionalFormatting>
  <conditionalFormatting sqref="AQ73">
    <cfRule type="cellIs" dxfId="167" priority="259" operator="between">
      <formula>80</formula>
      <formula>120</formula>
    </cfRule>
  </conditionalFormatting>
  <conditionalFormatting sqref="AP66">
    <cfRule type="cellIs" dxfId="166" priority="355" operator="greaterThan">
      <formula>20</formula>
    </cfRule>
  </conditionalFormatting>
  <conditionalFormatting sqref="AQ63">
    <cfRule type="cellIs" dxfId="165" priority="354" operator="between">
      <formula>80</formula>
      <formula>120</formula>
    </cfRule>
  </conditionalFormatting>
  <conditionalFormatting sqref="AK73">
    <cfRule type="cellIs" dxfId="164" priority="256" operator="greaterThan">
      <formula>20</formula>
    </cfRule>
  </conditionalFormatting>
  <conditionalFormatting sqref="AL73:AM73">
    <cfRule type="cellIs" dxfId="163" priority="255" operator="between">
      <formula>80</formula>
      <formula>120</formula>
    </cfRule>
  </conditionalFormatting>
  <conditionalFormatting sqref="AJ73">
    <cfRule type="cellIs" dxfId="162" priority="254" operator="greaterThan">
      <formula>20</formula>
    </cfRule>
  </conditionalFormatting>
  <conditionalFormatting sqref="AK76">
    <cfRule type="cellIs" dxfId="161" priority="242" operator="greaterThan">
      <formula>20</formula>
    </cfRule>
  </conditionalFormatting>
  <conditionalFormatting sqref="AL76:AM76">
    <cfRule type="cellIs" dxfId="160" priority="241" operator="between">
      <formula>80</formula>
      <formula>120</formula>
    </cfRule>
  </conditionalFormatting>
  <conditionalFormatting sqref="AW76 AR76 AU76 AZ76">
    <cfRule type="cellIs" dxfId="159" priority="250" operator="greaterThan">
      <formula>20</formula>
    </cfRule>
  </conditionalFormatting>
  <conditionalFormatting sqref="AV76 BA76">
    <cfRule type="cellIs" dxfId="158" priority="249" operator="between">
      <formula>80</formula>
      <formula>120</formula>
    </cfRule>
  </conditionalFormatting>
  <conditionalFormatting sqref="AJ76">
    <cfRule type="cellIs" dxfId="157" priority="240" operator="greaterThan">
      <formula>20</formula>
    </cfRule>
  </conditionalFormatting>
  <conditionalFormatting sqref="AY78 AY72 AY66 AY63 AY60 AY57 AY54 AY51 AY48 AY45 AY42 AY39 AY36 AY33">
    <cfRule type="cellIs" dxfId="156" priority="346" operator="greaterThan">
      <formula>20</formula>
    </cfRule>
  </conditionalFormatting>
  <conditionalFormatting sqref="AP48">
    <cfRule type="cellIs" dxfId="155" priority="360" operator="greaterThan">
      <formula>20</formula>
    </cfRule>
  </conditionalFormatting>
  <conditionalFormatting sqref="AQ48">
    <cfRule type="cellIs" dxfId="154" priority="358" operator="between">
      <formula>80</formula>
      <formula>120</formula>
    </cfRule>
  </conditionalFormatting>
  <conditionalFormatting sqref="AK66 AP66 AU66 AZ66">
    <cfRule type="cellIs" dxfId="153" priority="352" operator="lessThan">
      <formula>20</formula>
    </cfRule>
  </conditionalFormatting>
  <conditionalFormatting sqref="AJ66 AJ63 AJ60 AJ57 AJ54 AJ51 AJ48 AJ45 AJ42 AJ39 AJ36 AJ33">
    <cfRule type="cellIs" dxfId="152" priority="351" operator="greaterThan">
      <formula>20</formula>
    </cfRule>
  </conditionalFormatting>
  <conditionalFormatting sqref="AO78 AO72">
    <cfRule type="cellIs" dxfId="151" priority="348" operator="greaterThan">
      <formula>20</formula>
    </cfRule>
  </conditionalFormatting>
  <conditionalFormatting sqref="AT78 AT72 AT66 AT63 AT60 AT57 AT54 AT51 AT48 AT45 AT42 AT39 AT36 AT33">
    <cfRule type="cellIs" dxfId="150" priority="347" operator="greaterThan">
      <formula>20</formula>
    </cfRule>
  </conditionalFormatting>
  <conditionalFormatting sqref="AW97">
    <cfRule type="cellIs" dxfId="149" priority="341" operator="greaterThan">
      <formula>20</formula>
    </cfRule>
  </conditionalFormatting>
  <conditionalFormatting sqref="BA94">
    <cfRule type="cellIs" dxfId="148" priority="335" operator="between">
      <formula>80</formula>
      <formula>120</formula>
    </cfRule>
  </conditionalFormatting>
  <conditionalFormatting sqref="AU97">
    <cfRule type="cellIs" dxfId="147" priority="333" operator="greaterThan">
      <formula>20</formula>
    </cfRule>
  </conditionalFormatting>
  <conditionalFormatting sqref="AL109:AM109">
    <cfRule type="cellIs" dxfId="146" priority="331" operator="between">
      <formula>80</formula>
      <formula>120</formula>
    </cfRule>
  </conditionalFormatting>
  <conditionalFormatting sqref="AQ94">
    <cfRule type="cellIs" dxfId="145" priority="324" operator="between">
      <formula>80</formula>
      <formula>120</formula>
    </cfRule>
  </conditionalFormatting>
  <conditionalFormatting sqref="AO109 AO106 AO103 AO100 AO97 AO94 AO91 AO88 AO85 AO82 AO79">
    <cfRule type="cellIs" dxfId="144" priority="319" operator="greaterThan">
      <formula>20</formula>
    </cfRule>
  </conditionalFormatting>
  <conditionalFormatting sqref="AY109 AY106 AY103 AY100 AY97 AY94 AY91 AY88 AY85 AY82 AY79">
    <cfRule type="cellIs" dxfId="143" priority="317" operator="greaterThan">
      <formula>20</formula>
    </cfRule>
  </conditionalFormatting>
  <conditionalFormatting sqref="AK101">
    <cfRule type="cellIs" dxfId="142" priority="312" operator="greaterThan">
      <formula>20</formula>
    </cfRule>
  </conditionalFormatting>
  <conditionalFormatting sqref="AL101:AM101">
    <cfRule type="cellIs" dxfId="141" priority="311" operator="between">
      <formula>80</formula>
      <formula>120</formula>
    </cfRule>
  </conditionalFormatting>
  <conditionalFormatting sqref="AV95">
    <cfRule type="cellIs" dxfId="140" priority="303" operator="between">
      <formula>80</formula>
      <formula>120</formula>
    </cfRule>
  </conditionalFormatting>
  <conditionalFormatting sqref="BA95">
    <cfRule type="cellIs" dxfId="139" priority="302" operator="between">
      <formula>80</formula>
      <formula>120</formula>
    </cfRule>
  </conditionalFormatting>
  <conditionalFormatting sqref="BA95">
    <cfRule type="cellIs" dxfId="138" priority="301" operator="between">
      <formula>80</formula>
      <formula>120</formula>
    </cfRule>
  </conditionalFormatting>
  <conditionalFormatting sqref="AZ98">
    <cfRule type="cellIs" dxfId="137" priority="299" operator="greaterThan">
      <formula>20</formula>
    </cfRule>
  </conditionalFormatting>
  <conditionalFormatting sqref="AL110:AM110">
    <cfRule type="cellIs" dxfId="136" priority="298" operator="between">
      <formula>80</formula>
      <formula>120</formula>
    </cfRule>
  </conditionalFormatting>
  <conditionalFormatting sqref="AK113">
    <cfRule type="cellIs" dxfId="135" priority="297" operator="greaterThan">
      <formula>20</formula>
    </cfRule>
  </conditionalFormatting>
  <conditionalFormatting sqref="AU113">
    <cfRule type="cellIs" dxfId="134" priority="296" operator="greaterThan">
      <formula>20</formula>
    </cfRule>
  </conditionalFormatting>
  <conditionalFormatting sqref="AV110">
    <cfRule type="cellIs" dxfId="133" priority="295" operator="between">
      <formula>80</formula>
      <formula>120</formula>
    </cfRule>
  </conditionalFormatting>
  <conditionalFormatting sqref="AV110">
    <cfRule type="cellIs" dxfId="132" priority="294" operator="between">
      <formula>80</formula>
      <formula>120</formula>
    </cfRule>
  </conditionalFormatting>
  <conditionalFormatting sqref="AZ113">
    <cfRule type="cellIs" dxfId="131" priority="293" operator="greaterThan">
      <formula>20</formula>
    </cfRule>
  </conditionalFormatting>
  <conditionalFormatting sqref="BA110">
    <cfRule type="cellIs" dxfId="130" priority="292" operator="between">
      <formula>80</formula>
      <formula>120</formula>
    </cfRule>
  </conditionalFormatting>
  <conditionalFormatting sqref="AP95">
    <cfRule type="cellIs" dxfId="129" priority="290" operator="greaterThan">
      <formula>20</formula>
    </cfRule>
  </conditionalFormatting>
  <conditionalFormatting sqref="AP113">
    <cfRule type="cellIs" dxfId="128" priority="286" operator="greaterThan">
      <formula>20</formula>
    </cfRule>
  </conditionalFormatting>
  <conditionalFormatting sqref="AQ110">
    <cfRule type="cellIs" dxfId="127" priority="285" operator="between">
      <formula>80</formula>
      <formula>120</formula>
    </cfRule>
  </conditionalFormatting>
  <conditionalFormatting sqref="AQ110">
    <cfRule type="cellIs" dxfId="126" priority="284" operator="between">
      <formula>80</formula>
      <formula>120</formula>
    </cfRule>
  </conditionalFormatting>
  <conditionalFormatting sqref="AK113 AP113 AU113 AZ113">
    <cfRule type="cellIs" dxfId="125" priority="283" operator="lessThan">
      <formula>20</formula>
    </cfRule>
  </conditionalFormatting>
  <conditionalFormatting sqref="AJ113 AJ110 AJ107 AJ104 AJ101 AJ98 AJ95 AJ92 AJ89 AJ86 AJ83 AJ80">
    <cfRule type="cellIs" dxfId="124" priority="282" operator="greaterThan">
      <formula>20</formula>
    </cfRule>
  </conditionalFormatting>
  <conditionalFormatting sqref="AT113 AT110 AT107 AT104 AT101 AT98 AT95 AT92 AT89 AT86 AT83 AT80">
    <cfRule type="cellIs" dxfId="123" priority="280" operator="greaterThan">
      <formula>20</formula>
    </cfRule>
  </conditionalFormatting>
  <conditionalFormatting sqref="AY113 AY110 AY107 AY104 AY101 AY98 AY95 AY92 AY89 AY86 AY83 AY80">
    <cfRule type="cellIs" dxfId="122" priority="279" operator="greaterThan">
      <formula>20</formula>
    </cfRule>
  </conditionalFormatting>
  <conditionalFormatting sqref="AW70 AR70 AU70 AZ70">
    <cfRule type="cellIs" dxfId="121" priority="278" operator="greaterThan">
      <formula>20</formula>
    </cfRule>
  </conditionalFormatting>
  <conditionalFormatting sqref="AV70 BA70">
    <cfRule type="cellIs" dxfId="120" priority="277" operator="between">
      <formula>80</formula>
      <formula>120</formula>
    </cfRule>
  </conditionalFormatting>
  <conditionalFormatting sqref="AQ70">
    <cfRule type="cellIs" dxfId="119" priority="273" operator="between">
      <formula>80</formula>
      <formula>120</formula>
    </cfRule>
  </conditionalFormatting>
  <conditionalFormatting sqref="AO70:AP70">
    <cfRule type="cellIs" dxfId="118" priority="272" operator="greaterThan">
      <formula>20</formula>
    </cfRule>
  </conditionalFormatting>
  <conditionalFormatting sqref="AY70">
    <cfRule type="cellIs" dxfId="117" priority="265" operator="greaterThan">
      <formula>20</formula>
    </cfRule>
  </conditionalFormatting>
  <conditionalFormatting sqref="AW73 AR73 AU73 AZ73">
    <cfRule type="cellIs" dxfId="116" priority="264" operator="greaterThan">
      <formula>20</formula>
    </cfRule>
  </conditionalFormatting>
  <conditionalFormatting sqref="AV73 BA73">
    <cfRule type="cellIs" dxfId="115" priority="263" operator="between">
      <formula>80</formula>
      <formula>120</formula>
    </cfRule>
  </conditionalFormatting>
  <conditionalFormatting sqref="AT73">
    <cfRule type="cellIs" dxfId="114" priority="252" operator="greaterThan">
      <formula>20</formula>
    </cfRule>
  </conditionalFormatting>
  <conditionalFormatting sqref="AO76:AP76">
    <cfRule type="cellIs" dxfId="113" priority="244" operator="greaterThan">
      <formula>20</formula>
    </cfRule>
  </conditionalFormatting>
  <conditionalFormatting sqref="AQ76">
    <cfRule type="cellIs" dxfId="112" priority="243" operator="between">
      <formula>80</formula>
      <formula>120</formula>
    </cfRule>
  </conditionalFormatting>
  <conditionalFormatting sqref="AY76">
    <cfRule type="cellIs" dxfId="111" priority="237" operator="greaterThan">
      <formula>20</formula>
    </cfRule>
  </conditionalFormatting>
  <conditionalFormatting sqref="AI73">
    <cfRule type="cellIs" dxfId="110" priority="232" operator="lessThan">
      <formula>20</formula>
    </cfRule>
  </conditionalFormatting>
  <conditionalFormatting sqref="AS73">
    <cfRule type="cellIs" dxfId="109" priority="229" operator="lessThan">
      <formula>20</formula>
    </cfRule>
  </conditionalFormatting>
  <conditionalFormatting sqref="AX73">
    <cfRule type="cellIs" dxfId="108" priority="228" operator="lessThan">
      <formula>20</formula>
    </cfRule>
  </conditionalFormatting>
  <conditionalFormatting sqref="AU123 AT124:AU124">
    <cfRule type="cellIs" dxfId="107" priority="104" operator="greaterThan">
      <formula>20</formula>
    </cfRule>
  </conditionalFormatting>
  <conditionalFormatting sqref="AV123:AV124">
    <cfRule type="cellIs" dxfId="106" priority="103" operator="between">
      <formula>80</formula>
      <formula>120</formula>
    </cfRule>
  </conditionalFormatting>
  <conditionalFormatting sqref="AR116:AR121 AW116:AW121 AT116:AU121 AY116:AZ121 AJ116:AK121 AJ123:AK124 AY123:AZ124 AT123:AU124 AW123:AW124 AR123:AR124">
    <cfRule type="cellIs" dxfId="105" priority="108" operator="greaterThan">
      <formula>20</formula>
    </cfRule>
  </conditionalFormatting>
  <conditionalFormatting sqref="BA116:BA121 AL116:AM121 AV116:AV121 AV123:AV124 AL123:AM124 BA123:BA124">
    <cfRule type="cellIs" dxfId="104" priority="107" operator="between">
      <formula>80</formula>
      <formula>120</formula>
    </cfRule>
  </conditionalFormatting>
  <conditionalFormatting sqref="AJ123 AJ120 AJ117">
    <cfRule type="cellIs" dxfId="103" priority="96" operator="greaterThan">
      <formula>20</formula>
    </cfRule>
  </conditionalFormatting>
  <conditionalFormatting sqref="AK123 AR123:AR124 AJ124:AK124">
    <cfRule type="cellIs" dxfId="102" priority="106" operator="greaterThan">
      <formula>20</formula>
    </cfRule>
  </conditionalFormatting>
  <conditionalFormatting sqref="AL123:AM124">
    <cfRule type="cellIs" dxfId="101" priority="105" operator="between">
      <formula>80</formula>
      <formula>120</formula>
    </cfRule>
  </conditionalFormatting>
  <conditionalFormatting sqref="AY123 AY120 AY117">
    <cfRule type="cellIs" dxfId="100" priority="93" operator="greaterThan">
      <formula>20</formula>
    </cfRule>
  </conditionalFormatting>
  <conditionalFormatting sqref="AZ123 AY124:AZ124">
    <cfRule type="cellIs" dxfId="99" priority="102" operator="greaterThan">
      <formula>20</formula>
    </cfRule>
  </conditionalFormatting>
  <conditionalFormatting sqref="BA123:BA124">
    <cfRule type="cellIs" dxfId="98" priority="101" operator="between">
      <formula>80</formula>
      <formula>120</formula>
    </cfRule>
  </conditionalFormatting>
  <conditionalFormatting sqref="AP116">
    <cfRule type="cellIs" dxfId="97" priority="84" operator="greaterThan">
      <formula>20</formula>
    </cfRule>
  </conditionalFormatting>
  <conditionalFormatting sqref="AO116:AP121 AO123:AP124">
    <cfRule type="cellIs" dxfId="96" priority="100" operator="greaterThan">
      <formula>20</formula>
    </cfRule>
  </conditionalFormatting>
  <conditionalFormatting sqref="AQ116:AQ121 AQ123:AQ124">
    <cfRule type="cellIs" dxfId="95" priority="99" operator="between">
      <formula>80</formula>
      <formula>120</formula>
    </cfRule>
  </conditionalFormatting>
  <conditionalFormatting sqref="AP123 AO124:AP124">
    <cfRule type="cellIs" dxfId="94" priority="98" operator="greaterThan">
      <formula>20</formula>
    </cfRule>
  </conditionalFormatting>
  <conditionalFormatting sqref="AQ123:AQ124">
    <cfRule type="cellIs" dxfId="93" priority="97" operator="between">
      <formula>80</formula>
      <formula>120</formula>
    </cfRule>
  </conditionalFormatting>
  <conditionalFormatting sqref="AO123 AO120 AO117">
    <cfRule type="cellIs" dxfId="92" priority="95" operator="greaterThan">
      <formula>20</formula>
    </cfRule>
  </conditionalFormatting>
  <conditionalFormatting sqref="AT123 AT120 AT117">
    <cfRule type="cellIs" dxfId="91" priority="94" operator="greaterThan">
      <formula>20</formula>
    </cfRule>
  </conditionalFormatting>
  <conditionalFormatting sqref="AT116">
    <cfRule type="cellIs" dxfId="90" priority="76" operator="greaterThan">
      <formula>20</formula>
    </cfRule>
  </conditionalFormatting>
  <conditionalFormatting sqref="AV116 BA116 AL116:AM116">
    <cfRule type="cellIs" dxfId="89" priority="85" operator="between">
      <formula>80</formula>
      <formula>120</formula>
    </cfRule>
  </conditionalFormatting>
  <conditionalFormatting sqref="AK116">
    <cfRule type="cellIs" dxfId="88" priority="80" operator="greaterThan">
      <formula>20</formula>
    </cfRule>
  </conditionalFormatting>
  <conditionalFormatting sqref="AL116:AM116">
    <cfRule type="cellIs" dxfId="87" priority="79" operator="between">
      <formula>80</formula>
      <formula>120</formula>
    </cfRule>
  </conditionalFormatting>
  <conditionalFormatting sqref="AJ116">
    <cfRule type="cellIs" dxfId="86" priority="78" operator="greaterThan">
      <formula>20</formula>
    </cfRule>
  </conditionalFormatting>
  <conditionalFormatting sqref="AW119 AR119 AJ119:AK119 AT119:AU119 AY119:AZ119">
    <cfRule type="cellIs" dxfId="85" priority="72" operator="greaterThan">
      <formula>20</formula>
    </cfRule>
  </conditionalFormatting>
  <conditionalFormatting sqref="AV119 BA119 AL119:AM119">
    <cfRule type="cellIs" dxfId="84" priority="71" operator="between">
      <formula>80</formula>
      <formula>120</formula>
    </cfRule>
  </conditionalFormatting>
  <conditionalFormatting sqref="AP119">
    <cfRule type="cellIs" dxfId="83" priority="70" operator="greaterThan">
      <formula>20</formula>
    </cfRule>
  </conditionalFormatting>
  <conditionalFormatting sqref="AQ119">
    <cfRule type="cellIs" dxfId="82" priority="69" operator="between">
      <formula>80</formula>
      <formula>120</formula>
    </cfRule>
  </conditionalFormatting>
  <conditionalFormatting sqref="AO119:AP119">
    <cfRule type="cellIs" dxfId="81" priority="68" operator="greaterThan">
      <formula>20</formula>
    </cfRule>
  </conditionalFormatting>
  <conditionalFormatting sqref="AK119">
    <cfRule type="cellIs" dxfId="80" priority="66" operator="greaterThan">
      <formula>20</formula>
    </cfRule>
  </conditionalFormatting>
  <conditionalFormatting sqref="AL119:AM119">
    <cfRule type="cellIs" dxfId="79" priority="65" operator="between">
      <formula>80</formula>
      <formula>120</formula>
    </cfRule>
  </conditionalFormatting>
  <conditionalFormatting sqref="AJ119">
    <cfRule type="cellIs" dxfId="78" priority="64" operator="greaterThan">
      <formula>20</formula>
    </cfRule>
  </conditionalFormatting>
  <conditionalFormatting sqref="AY124 AY121 AY118">
    <cfRule type="cellIs" dxfId="77" priority="89" operator="greaterThan">
      <formula>20</formula>
    </cfRule>
  </conditionalFormatting>
  <conditionalFormatting sqref="AJ124 AJ121 AJ118">
    <cfRule type="cellIs" dxfId="76" priority="92" operator="greaterThan">
      <formula>20</formula>
    </cfRule>
  </conditionalFormatting>
  <conditionalFormatting sqref="AJ124 AJ121 AJ118">
    <cfRule type="cellIs" dxfId="75" priority="60" operator="greaterThan">
      <formula>20</formula>
    </cfRule>
  </conditionalFormatting>
  <conditionalFormatting sqref="AO124 AO121 AO118">
    <cfRule type="cellIs" dxfId="74" priority="91" operator="greaterThan">
      <formula>20</formula>
    </cfRule>
  </conditionalFormatting>
  <conditionalFormatting sqref="AT124 AT121 AT118">
    <cfRule type="cellIs" dxfId="73" priority="90" operator="greaterThan">
      <formula>20</formula>
    </cfRule>
  </conditionalFormatting>
  <conditionalFormatting sqref="AW116 AR116 AU116 AZ116">
    <cfRule type="cellIs" dxfId="72" priority="88" operator="greaterThan">
      <formula>20</formula>
    </cfRule>
  </conditionalFormatting>
  <conditionalFormatting sqref="AV116 BA116">
    <cfRule type="cellIs" dxfId="71" priority="87" operator="between">
      <formula>80</formula>
      <formula>120</formula>
    </cfRule>
  </conditionalFormatting>
  <conditionalFormatting sqref="AW116 AR116 AJ116:AK116 AT116:AU116 AY116:AZ116">
    <cfRule type="cellIs" dxfId="70" priority="86" operator="greaterThan">
      <formula>20</formula>
    </cfRule>
  </conditionalFormatting>
  <conditionalFormatting sqref="AQ116">
    <cfRule type="cellIs" dxfId="69" priority="83" operator="between">
      <formula>80</formula>
      <formula>120</formula>
    </cfRule>
  </conditionalFormatting>
  <conditionalFormatting sqref="AO116:AP116">
    <cfRule type="cellIs" dxfId="68" priority="82" operator="greaterThan">
      <formula>20</formula>
    </cfRule>
  </conditionalFormatting>
  <conditionalFormatting sqref="AQ116">
    <cfRule type="cellIs" dxfId="67" priority="81" operator="between">
      <formula>80</formula>
      <formula>120</formula>
    </cfRule>
  </conditionalFormatting>
  <conditionalFormatting sqref="AO116">
    <cfRule type="cellIs" dxfId="66" priority="77" operator="greaterThan">
      <formula>20</formula>
    </cfRule>
  </conditionalFormatting>
  <conditionalFormatting sqref="AY116">
    <cfRule type="cellIs" dxfId="65" priority="75" operator="greaterThan">
      <formula>20</formula>
    </cfRule>
  </conditionalFormatting>
  <conditionalFormatting sqref="AW119 AR119 AU119 AZ119">
    <cfRule type="cellIs" dxfId="64" priority="74" operator="greaterThan">
      <formula>20</formula>
    </cfRule>
  </conditionalFormatting>
  <conditionalFormatting sqref="AV119 BA119">
    <cfRule type="cellIs" dxfId="63" priority="73" operator="between">
      <formula>80</formula>
      <formula>120</formula>
    </cfRule>
  </conditionalFormatting>
  <conditionalFormatting sqref="AQ119">
    <cfRule type="cellIs" dxfId="62" priority="67" operator="between">
      <formula>80</formula>
      <formula>120</formula>
    </cfRule>
  </conditionalFormatting>
  <conditionalFormatting sqref="AO119">
    <cfRule type="cellIs" dxfId="61" priority="63" operator="greaterThan">
      <formula>20</formula>
    </cfRule>
  </conditionalFormatting>
  <conditionalFormatting sqref="AT119">
    <cfRule type="cellIs" dxfId="60" priority="62" operator="greaterThan">
      <formula>20</formula>
    </cfRule>
  </conditionalFormatting>
  <conditionalFormatting sqref="AY119">
    <cfRule type="cellIs" dxfId="59" priority="61" operator="greaterThan">
      <formula>20</formula>
    </cfRule>
  </conditionalFormatting>
  <conditionalFormatting sqref="AT124 AT121 AT118">
    <cfRule type="cellIs" dxfId="58" priority="58" operator="greaterThan">
      <formula>20</formula>
    </cfRule>
  </conditionalFormatting>
  <conditionalFormatting sqref="AO116">
    <cfRule type="cellIs" dxfId="57" priority="52" operator="greaterThan">
      <formula>20</formula>
    </cfRule>
  </conditionalFormatting>
  <conditionalFormatting sqref="AJ119">
    <cfRule type="cellIs" dxfId="56" priority="51" operator="greaterThan">
      <formula>20</formula>
    </cfRule>
  </conditionalFormatting>
  <conditionalFormatting sqref="AP117">
    <cfRule type="cellIs" dxfId="55" priority="43" operator="greaterThan">
      <formula>20</formula>
    </cfRule>
  </conditionalFormatting>
  <conditionalFormatting sqref="AK117">
    <cfRule type="cellIs" dxfId="54" priority="39" operator="greaterThan">
      <formula>20</formula>
    </cfRule>
  </conditionalFormatting>
  <conditionalFormatting sqref="AQ117">
    <cfRule type="cellIs" dxfId="53" priority="40" operator="between">
      <formula>80</formula>
      <formula>120</formula>
    </cfRule>
  </conditionalFormatting>
  <conditionalFormatting sqref="AO117">
    <cfRule type="cellIs" dxfId="52" priority="36" operator="greaterThan">
      <formula>20</formula>
    </cfRule>
  </conditionalFormatting>
  <conditionalFormatting sqref="AW117 AR117 AJ117:AK117 AT117:AU117 AY117:AZ117">
    <cfRule type="cellIs" dxfId="51" priority="45" operator="greaterThan">
      <formula>20</formula>
    </cfRule>
  </conditionalFormatting>
  <conditionalFormatting sqref="AV117 BA117 AL117:AM117">
    <cfRule type="cellIs" dxfId="50" priority="44" operator="between">
      <formula>80</formula>
      <formula>120</formula>
    </cfRule>
  </conditionalFormatting>
  <conditionalFormatting sqref="AJ117">
    <cfRule type="cellIs" dxfId="49" priority="37" operator="greaterThan">
      <formula>20</formula>
    </cfRule>
  </conditionalFormatting>
  <conditionalFormatting sqref="AT117">
    <cfRule type="cellIs" dxfId="48" priority="35" operator="greaterThan">
      <formula>20</formula>
    </cfRule>
  </conditionalFormatting>
  <conditionalFormatting sqref="AP120">
    <cfRule type="cellIs" dxfId="47" priority="29" operator="greaterThan">
      <formula>20</formula>
    </cfRule>
  </conditionalFormatting>
  <conditionalFormatting sqref="AO120:AP120">
    <cfRule type="cellIs" dxfId="46" priority="27" operator="greaterThan">
      <formula>20</formula>
    </cfRule>
  </conditionalFormatting>
  <conditionalFormatting sqref="AQ120">
    <cfRule type="cellIs" dxfId="45" priority="26" operator="between">
      <formula>80</formula>
      <formula>120</formula>
    </cfRule>
  </conditionalFormatting>
  <conditionalFormatting sqref="AV120 BA120 AL120:AM120">
    <cfRule type="cellIs" dxfId="44" priority="30" operator="between">
      <formula>80</formula>
      <formula>120</formula>
    </cfRule>
  </conditionalFormatting>
  <conditionalFormatting sqref="AO120">
    <cfRule type="cellIs" dxfId="43" priority="22" operator="greaterThan">
      <formula>20</formula>
    </cfRule>
  </conditionalFormatting>
  <conditionalFormatting sqref="AY120">
    <cfRule type="cellIs" dxfId="42" priority="20" operator="greaterThan">
      <formula>20</formula>
    </cfRule>
  </conditionalFormatting>
  <conditionalFormatting sqref="AW123 AR123 AJ123:AK123 AT123:AU123 AY123:AZ123">
    <cfRule type="cellIs" dxfId="41" priority="17" operator="greaterThan">
      <formula>20</formula>
    </cfRule>
  </conditionalFormatting>
  <conditionalFormatting sqref="AV123 BA123 AL123:AM123">
    <cfRule type="cellIs" dxfId="40" priority="16" operator="between">
      <formula>80</formula>
      <formula>120</formula>
    </cfRule>
  </conditionalFormatting>
  <conditionalFormatting sqref="AP123">
    <cfRule type="cellIs" dxfId="39" priority="15" operator="greaterThan">
      <formula>20</formula>
    </cfRule>
  </conditionalFormatting>
  <conditionalFormatting sqref="AQ123">
    <cfRule type="cellIs" dxfId="38" priority="14" operator="between">
      <formula>80</formula>
      <formula>120</formula>
    </cfRule>
  </conditionalFormatting>
  <conditionalFormatting sqref="AO123">
    <cfRule type="cellIs" dxfId="37" priority="8" operator="greaterThan">
      <formula>20</formula>
    </cfRule>
  </conditionalFormatting>
  <conditionalFormatting sqref="AT123">
    <cfRule type="cellIs" dxfId="36" priority="7" operator="greaterThan">
      <formula>20</formula>
    </cfRule>
  </conditionalFormatting>
  <conditionalFormatting sqref="AY124 AY121 AY118">
    <cfRule type="cellIs" dxfId="35" priority="57" operator="greaterThan">
      <formula>20</formula>
    </cfRule>
  </conditionalFormatting>
  <conditionalFormatting sqref="AT116">
    <cfRule type="cellIs" dxfId="34" priority="56" operator="greaterThan">
      <formula>20</formula>
    </cfRule>
  </conditionalFormatting>
  <conditionalFormatting sqref="AO124 AO121 AO118">
    <cfRule type="cellIs" dxfId="33" priority="59" operator="greaterThan">
      <formula>20</formula>
    </cfRule>
  </conditionalFormatting>
  <conditionalFormatting sqref="AY116">
    <cfRule type="cellIs" dxfId="32" priority="53" operator="greaterThan">
      <formula>20</formula>
    </cfRule>
  </conditionalFormatting>
  <conditionalFormatting sqref="AT116">
    <cfRule type="cellIs" dxfId="31" priority="55" operator="greaterThan">
      <formula>20</formula>
    </cfRule>
  </conditionalFormatting>
  <conditionalFormatting sqref="AY116">
    <cfRule type="cellIs" dxfId="30" priority="54" operator="greaterThan">
      <formula>20</formula>
    </cfRule>
  </conditionalFormatting>
  <conditionalFormatting sqref="AL117:AM117">
    <cfRule type="cellIs" dxfId="29" priority="38" operator="between">
      <formula>80</formula>
      <formula>120</formula>
    </cfRule>
  </conditionalFormatting>
  <conditionalFormatting sqref="AW120 AR120 AJ120:AK120 AT120:AU120 AY120:AZ120">
    <cfRule type="cellIs" dxfId="28" priority="31" operator="greaterThan">
      <formula>20</formula>
    </cfRule>
  </conditionalFormatting>
  <conditionalFormatting sqref="AQ120">
    <cfRule type="cellIs" dxfId="27" priority="28" operator="between">
      <formula>80</formula>
      <formula>120</formula>
    </cfRule>
  </conditionalFormatting>
  <conditionalFormatting sqref="AK120">
    <cfRule type="cellIs" dxfId="26" priority="25" operator="greaterThan">
      <formula>20</formula>
    </cfRule>
  </conditionalFormatting>
  <conditionalFormatting sqref="AL120:AM120">
    <cfRule type="cellIs" dxfId="25" priority="24" operator="between">
      <formula>80</formula>
      <formula>120</formula>
    </cfRule>
  </conditionalFormatting>
  <conditionalFormatting sqref="AJ120">
    <cfRule type="cellIs" dxfId="24" priority="23" operator="greaterThan">
      <formula>20</formula>
    </cfRule>
  </conditionalFormatting>
  <conditionalFormatting sqref="AK123">
    <cfRule type="cellIs" dxfId="23" priority="11" operator="greaterThan">
      <formula>20</formula>
    </cfRule>
  </conditionalFormatting>
  <conditionalFormatting sqref="AL123:AM123">
    <cfRule type="cellIs" dxfId="22" priority="10" operator="between">
      <formula>80</formula>
      <formula>120</formula>
    </cfRule>
  </conditionalFormatting>
  <conditionalFormatting sqref="AW123 AR123 AU123 AZ123">
    <cfRule type="cellIs" dxfId="21" priority="19" operator="greaterThan">
      <formula>20</formula>
    </cfRule>
  </conditionalFormatting>
  <conditionalFormatting sqref="AV123 BA123">
    <cfRule type="cellIs" dxfId="20" priority="18" operator="between">
      <formula>80</formula>
      <formula>120</formula>
    </cfRule>
  </conditionalFormatting>
  <conditionalFormatting sqref="AJ123">
    <cfRule type="cellIs" dxfId="19" priority="9" operator="greaterThan">
      <formula>20</formula>
    </cfRule>
  </conditionalFormatting>
  <conditionalFormatting sqref="AY119">
    <cfRule type="cellIs" dxfId="18" priority="48" operator="greaterThan">
      <formula>20</formula>
    </cfRule>
  </conditionalFormatting>
  <conditionalFormatting sqref="AO119">
    <cfRule type="cellIs" dxfId="17" priority="50" operator="greaterThan">
      <formula>20</formula>
    </cfRule>
  </conditionalFormatting>
  <conditionalFormatting sqref="AT119">
    <cfRule type="cellIs" dxfId="16" priority="49" operator="greaterThan">
      <formula>20</formula>
    </cfRule>
  </conditionalFormatting>
  <conditionalFormatting sqref="AW117 AR117 AU117 AZ117">
    <cfRule type="cellIs" dxfId="15" priority="47" operator="greaterThan">
      <formula>20</formula>
    </cfRule>
  </conditionalFormatting>
  <conditionalFormatting sqref="AV117 BA117">
    <cfRule type="cellIs" dxfId="14" priority="46" operator="between">
      <formula>80</formula>
      <formula>120</formula>
    </cfRule>
  </conditionalFormatting>
  <conditionalFormatting sqref="AQ117">
    <cfRule type="cellIs" dxfId="13" priority="42" operator="between">
      <formula>80</formula>
      <formula>120</formula>
    </cfRule>
  </conditionalFormatting>
  <conditionalFormatting sqref="AO117:AP117">
    <cfRule type="cellIs" dxfId="12" priority="41" operator="greaterThan">
      <formula>20</formula>
    </cfRule>
  </conditionalFormatting>
  <conditionalFormatting sqref="AY117">
    <cfRule type="cellIs" dxfId="11" priority="34" operator="greaterThan">
      <formula>20</formula>
    </cfRule>
  </conditionalFormatting>
  <conditionalFormatting sqref="AW120 AR120 AU120 AZ120">
    <cfRule type="cellIs" dxfId="10" priority="33" operator="greaterThan">
      <formula>20</formula>
    </cfRule>
  </conditionalFormatting>
  <conditionalFormatting sqref="AV120 BA120">
    <cfRule type="cellIs" dxfId="9" priority="32" operator="between">
      <formula>80</formula>
      <formula>120</formula>
    </cfRule>
  </conditionalFormatting>
  <conditionalFormatting sqref="AT120">
    <cfRule type="cellIs" dxfId="8" priority="21" operator="greaterThan">
      <formula>20</formula>
    </cfRule>
  </conditionalFormatting>
  <conditionalFormatting sqref="AO123:AP123">
    <cfRule type="cellIs" dxfId="7" priority="13" operator="greaterThan">
      <formula>20</formula>
    </cfRule>
  </conditionalFormatting>
  <conditionalFormatting sqref="AQ123">
    <cfRule type="cellIs" dxfId="6" priority="12" operator="between">
      <formula>80</formula>
      <formula>120</formula>
    </cfRule>
  </conditionalFormatting>
  <conditionalFormatting sqref="AY123">
    <cfRule type="cellIs" dxfId="5" priority="6" operator="greaterThan">
      <formula>20</formula>
    </cfRule>
  </conditionalFormatting>
  <conditionalFormatting sqref="AI120">
    <cfRule type="cellIs" dxfId="4" priority="5" operator="lessThan">
      <formula>20</formula>
    </cfRule>
  </conditionalFormatting>
  <conditionalFormatting sqref="AN120">
    <cfRule type="cellIs" dxfId="3" priority="4" operator="lessThan">
      <formula>20</formula>
    </cfRule>
  </conditionalFormatting>
  <conditionalFormatting sqref="AS120">
    <cfRule type="cellIs" dxfId="2" priority="3" operator="lessThan">
      <formula>20</formula>
    </cfRule>
  </conditionalFormatting>
  <conditionalFormatting sqref="AX120">
    <cfRule type="cellIs" dxfId="1" priority="2" operator="lessThan">
      <formula>20</formula>
    </cfRule>
  </conditionalFormatting>
  <conditionalFormatting sqref="AN73">
    <cfRule type="cellIs" dxfId="0" priority="1" operator="lessThan">
      <formula>20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0"/>
  <sheetViews>
    <sheetView workbookViewId="0">
      <selection activeCell="I46" sqref="I46"/>
    </sheetView>
  </sheetViews>
  <sheetFormatPr defaultRowHeight="14.5" x14ac:dyDescent="0.35"/>
  <sheetData>
    <row r="2" spans="1:7" ht="29" x14ac:dyDescent="0.35">
      <c r="A2" t="s">
        <v>24</v>
      </c>
      <c r="B2" t="s">
        <v>33</v>
      </c>
      <c r="C2" s="3" t="s">
        <v>8</v>
      </c>
      <c r="D2" t="s">
        <v>34</v>
      </c>
      <c r="E2" s="3" t="s">
        <v>9</v>
      </c>
      <c r="F2" t="s">
        <v>35</v>
      </c>
      <c r="G2" s="3" t="s">
        <v>11</v>
      </c>
    </row>
    <row r="3" spans="1:7" x14ac:dyDescent="0.35">
      <c r="A3" s="8">
        <v>44075</v>
      </c>
      <c r="B3">
        <v>0</v>
      </c>
      <c r="C3">
        <v>38</v>
      </c>
      <c r="D3">
        <v>0</v>
      </c>
      <c r="E3" s="3">
        <v>105</v>
      </c>
      <c r="F3">
        <v>0</v>
      </c>
      <c r="G3" s="3">
        <v>0</v>
      </c>
    </row>
    <row r="4" spans="1:7" x14ac:dyDescent="0.35">
      <c r="A4" s="8">
        <v>44075</v>
      </c>
      <c r="B4">
        <v>0</v>
      </c>
      <c r="C4">
        <v>63</v>
      </c>
      <c r="D4">
        <v>0</v>
      </c>
      <c r="E4" s="3">
        <v>126</v>
      </c>
      <c r="F4">
        <v>0</v>
      </c>
      <c r="G4" s="3">
        <v>660</v>
      </c>
    </row>
    <row r="5" spans="1:7" x14ac:dyDescent="0.35">
      <c r="A5" s="8">
        <v>44075</v>
      </c>
      <c r="B5">
        <v>6.0000000000000006E-4</v>
      </c>
      <c r="C5">
        <v>586</v>
      </c>
      <c r="D5">
        <v>1.2000000000000001E-3</v>
      </c>
      <c r="E5" s="3">
        <v>1591</v>
      </c>
      <c r="F5">
        <v>5.9999999999999995E-5</v>
      </c>
      <c r="G5" s="3">
        <v>986</v>
      </c>
    </row>
    <row r="6" spans="1:7" x14ac:dyDescent="0.35">
      <c r="A6" s="8">
        <v>44075</v>
      </c>
      <c r="B6">
        <v>1.7999999999999997E-3</v>
      </c>
      <c r="C6">
        <v>1842</v>
      </c>
      <c r="D6">
        <v>3.5999999999999995E-3</v>
      </c>
      <c r="E6" s="3">
        <v>5222</v>
      </c>
      <c r="F6">
        <v>1.7999999999999998E-4</v>
      </c>
      <c r="G6" s="3">
        <v>3105</v>
      </c>
    </row>
    <row r="7" spans="1:7" x14ac:dyDescent="0.35">
      <c r="A7" s="8">
        <v>44075</v>
      </c>
      <c r="B7">
        <v>3.0000000000000001E-3</v>
      </c>
      <c r="C7">
        <v>3027</v>
      </c>
      <c r="D7">
        <v>6.0000000000000001E-3</v>
      </c>
      <c r="E7" s="3">
        <v>8723</v>
      </c>
      <c r="F7">
        <v>2.9999999999999997E-4</v>
      </c>
      <c r="G7" s="3">
        <v>4706</v>
      </c>
    </row>
    <row r="8" spans="1:7" x14ac:dyDescent="0.35">
      <c r="A8" s="8">
        <v>44075</v>
      </c>
      <c r="B8">
        <v>4.1999999999999989E-3</v>
      </c>
      <c r="C8">
        <v>4274</v>
      </c>
      <c r="D8">
        <v>8.3999999999999977E-3</v>
      </c>
      <c r="E8" s="3">
        <v>11532</v>
      </c>
      <c r="F8">
        <v>4.1999999999999996E-4</v>
      </c>
      <c r="G8" s="3">
        <v>6103</v>
      </c>
    </row>
    <row r="9" spans="1:7" x14ac:dyDescent="0.35">
      <c r="A9" s="8">
        <v>44075</v>
      </c>
      <c r="B9">
        <v>5.4000000000000003E-3</v>
      </c>
      <c r="C9">
        <v>5447</v>
      </c>
      <c r="D9">
        <v>1.0800000000000001E-2</v>
      </c>
      <c r="E9" s="3">
        <v>13307</v>
      </c>
      <c r="F9">
        <v>5.4000000000000001E-4</v>
      </c>
      <c r="G9" s="3">
        <v>6512</v>
      </c>
    </row>
    <row r="10" spans="1:7" x14ac:dyDescent="0.35">
      <c r="A10" s="8">
        <v>44076</v>
      </c>
      <c r="B10">
        <v>0</v>
      </c>
      <c r="C10">
        <v>50</v>
      </c>
      <c r="D10">
        <v>0</v>
      </c>
      <c r="E10">
        <v>98</v>
      </c>
      <c r="F10">
        <v>0</v>
      </c>
      <c r="G10">
        <v>111</v>
      </c>
    </row>
    <row r="11" spans="1:7" x14ac:dyDescent="0.35">
      <c r="A11" s="8">
        <v>44076</v>
      </c>
      <c r="B11">
        <v>0</v>
      </c>
      <c r="C11">
        <v>35</v>
      </c>
      <c r="D11">
        <v>0</v>
      </c>
      <c r="E11">
        <v>155</v>
      </c>
      <c r="F11">
        <v>0</v>
      </c>
      <c r="G11">
        <v>115</v>
      </c>
    </row>
    <row r="12" spans="1:7" x14ac:dyDescent="0.35">
      <c r="A12" s="8">
        <v>44076</v>
      </c>
      <c r="B12">
        <v>6.0000000000000006E-4</v>
      </c>
      <c r="C12">
        <v>615</v>
      </c>
      <c r="D12">
        <v>1.2000000000000001E-3</v>
      </c>
      <c r="E12">
        <v>1632</v>
      </c>
      <c r="F12">
        <v>5.9999999999999995E-5</v>
      </c>
      <c r="G12">
        <v>830</v>
      </c>
    </row>
    <row r="13" spans="1:7" x14ac:dyDescent="0.35">
      <c r="A13" s="8">
        <v>44076</v>
      </c>
      <c r="B13">
        <v>1.7999999999999997E-3</v>
      </c>
      <c r="C13">
        <v>1913</v>
      </c>
      <c r="D13">
        <v>3.5999999999999995E-3</v>
      </c>
      <c r="E13">
        <v>5130</v>
      </c>
      <c r="F13">
        <v>1.7999999999999998E-4</v>
      </c>
      <c r="G13">
        <v>2878</v>
      </c>
    </row>
    <row r="14" spans="1:7" x14ac:dyDescent="0.35">
      <c r="A14" s="8">
        <v>44076</v>
      </c>
      <c r="B14">
        <v>3.0000000000000001E-3</v>
      </c>
      <c r="C14">
        <v>3218</v>
      </c>
      <c r="D14">
        <v>6.0000000000000001E-3</v>
      </c>
      <c r="E14">
        <v>9092</v>
      </c>
      <c r="F14">
        <v>2.9999999999999997E-4</v>
      </c>
      <c r="G14">
        <v>5032</v>
      </c>
    </row>
    <row r="15" spans="1:7" x14ac:dyDescent="0.35">
      <c r="A15" s="8">
        <v>44076</v>
      </c>
      <c r="B15">
        <v>4.1999999999999989E-3</v>
      </c>
      <c r="C15">
        <v>4525</v>
      </c>
      <c r="D15">
        <v>8.3999999999999977E-3</v>
      </c>
      <c r="E15">
        <v>12713</v>
      </c>
      <c r="F15">
        <v>4.1999999999999996E-4</v>
      </c>
      <c r="G15">
        <v>7365</v>
      </c>
    </row>
    <row r="16" spans="1:7" x14ac:dyDescent="0.35">
      <c r="A16" s="8">
        <v>44076</v>
      </c>
      <c r="B16">
        <v>5.4000000000000003E-3</v>
      </c>
      <c r="C16">
        <v>5849</v>
      </c>
      <c r="D16">
        <v>1.0800000000000001E-2</v>
      </c>
      <c r="E16">
        <v>14470</v>
      </c>
      <c r="F16">
        <v>5.4000000000000001E-4</v>
      </c>
      <c r="G16">
        <v>7512</v>
      </c>
    </row>
    <row r="17" spans="1:7" x14ac:dyDescent="0.35">
      <c r="A17" s="8">
        <v>44077</v>
      </c>
      <c r="B17">
        <v>0</v>
      </c>
      <c r="C17">
        <v>10</v>
      </c>
      <c r="D17">
        <v>0</v>
      </c>
      <c r="E17">
        <v>121</v>
      </c>
      <c r="F17">
        <v>0</v>
      </c>
      <c r="G17">
        <v>28</v>
      </c>
    </row>
    <row r="18" spans="1:7" x14ac:dyDescent="0.35">
      <c r="A18" s="8">
        <v>44077</v>
      </c>
      <c r="B18">
        <v>0</v>
      </c>
      <c r="C18">
        <v>7</v>
      </c>
      <c r="D18">
        <v>0</v>
      </c>
      <c r="E18">
        <v>142</v>
      </c>
      <c r="F18">
        <v>0</v>
      </c>
      <c r="G18">
        <v>69</v>
      </c>
    </row>
    <row r="19" spans="1:7" x14ac:dyDescent="0.35">
      <c r="A19" s="8">
        <v>44077</v>
      </c>
      <c r="B19">
        <v>6.0000000000000006E-4</v>
      </c>
      <c r="C19">
        <v>472</v>
      </c>
      <c r="D19">
        <v>1.2000000000000001E-3</v>
      </c>
      <c r="E19">
        <v>1707</v>
      </c>
      <c r="F19">
        <v>5.9999999999999995E-5</v>
      </c>
      <c r="G19">
        <v>950</v>
      </c>
    </row>
    <row r="20" spans="1:7" x14ac:dyDescent="0.35">
      <c r="A20" s="8">
        <v>44077</v>
      </c>
      <c r="B20">
        <v>1.7999999999999997E-3</v>
      </c>
      <c r="C20">
        <v>1573</v>
      </c>
      <c r="D20">
        <v>3.5999999999999995E-3</v>
      </c>
      <c r="E20">
        <v>5786</v>
      </c>
      <c r="F20">
        <v>1.7999999999999998E-4</v>
      </c>
      <c r="G20">
        <v>3576</v>
      </c>
    </row>
    <row r="21" spans="1:7" x14ac:dyDescent="0.35">
      <c r="A21" s="8">
        <v>44077</v>
      </c>
      <c r="B21">
        <v>3.0000000000000001E-3</v>
      </c>
      <c r="C21">
        <v>2557</v>
      </c>
      <c r="D21">
        <v>6.0000000000000001E-3</v>
      </c>
      <c r="E21">
        <v>9310</v>
      </c>
      <c r="F21">
        <v>2.9999999999999997E-4</v>
      </c>
      <c r="G21">
        <v>5133</v>
      </c>
    </row>
    <row r="22" spans="1:7" x14ac:dyDescent="0.35">
      <c r="A22" s="8">
        <v>44077</v>
      </c>
      <c r="B22">
        <v>4.1999999999999989E-3</v>
      </c>
      <c r="C22">
        <v>3562</v>
      </c>
      <c r="D22">
        <v>8.3999999999999977E-3</v>
      </c>
      <c r="E22">
        <v>12423</v>
      </c>
      <c r="F22">
        <v>4.1999999999999996E-4</v>
      </c>
      <c r="G22">
        <v>6677</v>
      </c>
    </row>
    <row r="23" spans="1:7" x14ac:dyDescent="0.35">
      <c r="A23" s="8">
        <v>44077</v>
      </c>
      <c r="B23">
        <v>5.4000000000000003E-3</v>
      </c>
      <c r="C23">
        <v>4680</v>
      </c>
      <c r="D23">
        <v>1.0800000000000001E-2</v>
      </c>
      <c r="E23">
        <v>14818</v>
      </c>
      <c r="F23">
        <v>5.4000000000000001E-4</v>
      </c>
      <c r="G23">
        <v>8019</v>
      </c>
    </row>
    <row r="24" spans="1:7" x14ac:dyDescent="0.35">
      <c r="A24" s="8">
        <v>44078</v>
      </c>
      <c r="B24">
        <v>0</v>
      </c>
      <c r="C24">
        <v>41</v>
      </c>
      <c r="D24">
        <v>0</v>
      </c>
      <c r="E24">
        <v>183</v>
      </c>
      <c r="F24">
        <v>0</v>
      </c>
      <c r="G24">
        <v>149</v>
      </c>
    </row>
    <row r="25" spans="1:7" x14ac:dyDescent="0.35">
      <c r="A25" s="8">
        <v>44078</v>
      </c>
      <c r="B25">
        <v>0</v>
      </c>
      <c r="C25">
        <v>19</v>
      </c>
      <c r="D25">
        <v>0</v>
      </c>
      <c r="E25">
        <v>191</v>
      </c>
      <c r="F25">
        <v>0</v>
      </c>
      <c r="G25">
        <v>140</v>
      </c>
    </row>
    <row r="26" spans="1:7" x14ac:dyDescent="0.35">
      <c r="A26" s="8">
        <v>44078</v>
      </c>
      <c r="B26">
        <v>6.0000000000000006E-4</v>
      </c>
      <c r="C26">
        <v>461</v>
      </c>
      <c r="D26">
        <v>1.2000000000000001E-3</v>
      </c>
      <c r="E26">
        <v>1801</v>
      </c>
      <c r="F26">
        <v>5.9999999999999995E-5</v>
      </c>
      <c r="G26">
        <v>906</v>
      </c>
    </row>
    <row r="27" spans="1:7" x14ac:dyDescent="0.35">
      <c r="A27" s="8">
        <v>44078</v>
      </c>
      <c r="B27">
        <v>1.7999999999999997E-3</v>
      </c>
      <c r="C27">
        <v>1509</v>
      </c>
      <c r="D27">
        <v>3.5999999999999995E-3</v>
      </c>
      <c r="E27">
        <v>5779</v>
      </c>
      <c r="F27">
        <v>1.7999999999999998E-4</v>
      </c>
      <c r="G27">
        <v>3434</v>
      </c>
    </row>
    <row r="28" spans="1:7" x14ac:dyDescent="0.35">
      <c r="A28" s="8">
        <v>44078</v>
      </c>
      <c r="B28">
        <v>3.0000000000000001E-3</v>
      </c>
      <c r="C28">
        <v>2495</v>
      </c>
      <c r="D28">
        <v>6.0000000000000001E-3</v>
      </c>
      <c r="E28">
        <v>9682</v>
      </c>
      <c r="F28">
        <v>2.9999999999999997E-4</v>
      </c>
      <c r="G28">
        <v>5596</v>
      </c>
    </row>
    <row r="29" spans="1:7" x14ac:dyDescent="0.35">
      <c r="A29" s="8">
        <v>44078</v>
      </c>
      <c r="B29">
        <v>4.1999999999999989E-3</v>
      </c>
      <c r="C29">
        <v>3488</v>
      </c>
      <c r="D29">
        <v>8.3999999999999977E-3</v>
      </c>
      <c r="E29">
        <v>12956</v>
      </c>
      <c r="F29">
        <v>4.1999999999999996E-4</v>
      </c>
      <c r="G29">
        <v>6993</v>
      </c>
    </row>
    <row r="30" spans="1:7" x14ac:dyDescent="0.35">
      <c r="A30" s="8">
        <v>44078</v>
      </c>
      <c r="B30">
        <v>5.4000000000000003E-3</v>
      </c>
      <c r="C30">
        <v>4473</v>
      </c>
      <c r="D30">
        <v>1.0800000000000001E-2</v>
      </c>
      <c r="E30">
        <v>16992</v>
      </c>
      <c r="F30">
        <v>5.4000000000000001E-4</v>
      </c>
      <c r="G30">
        <v>7943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for export</vt:lpstr>
      <vt:lpstr>notes</vt:lpstr>
      <vt:lpstr>BRN31aug20</vt:lpstr>
      <vt:lpstr>BRN01sep20</vt:lpstr>
      <vt:lpstr>BRN02sep20</vt:lpstr>
      <vt:lpstr>BRN03sep20</vt:lpstr>
      <vt:lpstr>BRN04sep20</vt:lpstr>
      <vt:lpstr>overlayed 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Niederlehner, Barbara</cp:lastModifiedBy>
  <dcterms:created xsi:type="dcterms:W3CDTF">2020-03-18T14:50:00Z</dcterms:created>
  <dcterms:modified xsi:type="dcterms:W3CDTF">2020-11-05T16:27:44Z</dcterms:modified>
</cp:coreProperties>
</file>