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TIC TOC/2020/"/>
    </mc:Choice>
  </mc:AlternateContent>
  <xr:revisionPtr revIDLastSave="0" documentId="13_ncr:1_{C55F10D3-4B11-3E47-B5F6-928F6733F91A}" xr6:coauthVersionLast="46" xr6:coauthVersionMax="46" xr10:uidLastSave="{00000000-0000-0000-0000-000000000000}"/>
  <bookViews>
    <workbookView xWindow="3480" yWindow="500" windowWidth="23280" windowHeight="15980" xr2:uid="{00000000-000D-0000-FFFF-FFFF00000000}"/>
  </bookViews>
  <sheets>
    <sheet name="data for export" sheetId="23" r:id="rId1"/>
    <sheet name="notes" sheetId="24" r:id="rId2"/>
    <sheet name="BRN09nov20" sheetId="17" r:id="rId3"/>
    <sheet name="TIC only 10nov20" sheetId="18" r:id="rId4"/>
    <sheet name="BRN11nov20" sheetId="19" r:id="rId5"/>
    <sheet name="BRN12nov20" sheetId="20" r:id="rId6"/>
    <sheet name="BRN13nov20" sheetId="21" r:id="rId7"/>
    <sheet name="BRN17nov20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20" l="1"/>
  <c r="AG36" i="20"/>
  <c r="AE37" i="20"/>
  <c r="AE36" i="20"/>
  <c r="AD37" i="20"/>
  <c r="AD36" i="20"/>
  <c r="AG34" i="20"/>
  <c r="AG33" i="20"/>
  <c r="AF33" i="20"/>
  <c r="AF34" i="20"/>
  <c r="AE34" i="20"/>
  <c r="AE33" i="20"/>
  <c r="AD33" i="20"/>
  <c r="AD34" i="20"/>
  <c r="BC80" i="22"/>
  <c r="AJ117" i="17" l="1"/>
  <c r="I8" i="22" l="1"/>
  <c r="H8" i="22"/>
  <c r="G8" i="22"/>
  <c r="F8" i="22"/>
  <c r="D8" i="22"/>
  <c r="I7" i="22"/>
  <c r="H7" i="22"/>
  <c r="G7" i="22"/>
  <c r="F7" i="22"/>
  <c r="E7" i="22"/>
  <c r="D7" i="22"/>
  <c r="I6" i="22"/>
  <c r="H6" i="22"/>
  <c r="G6" i="22"/>
  <c r="F6" i="22"/>
  <c r="E6" i="22"/>
  <c r="D6" i="22"/>
  <c r="I5" i="22"/>
  <c r="H5" i="22"/>
  <c r="G5" i="22"/>
  <c r="F5" i="22"/>
  <c r="E5" i="22"/>
  <c r="D5" i="22"/>
  <c r="I4" i="22"/>
  <c r="H4" i="22"/>
  <c r="G4" i="22"/>
  <c r="F4" i="22"/>
  <c r="E4" i="22"/>
  <c r="D4" i="22"/>
  <c r="I3" i="22"/>
  <c r="G3" i="22"/>
  <c r="E3" i="22"/>
  <c r="E9" i="22" s="1"/>
  <c r="I2" i="22"/>
  <c r="G2" i="22"/>
  <c r="G10" i="22" s="1"/>
  <c r="E2" i="22"/>
  <c r="E11" i="22" l="1"/>
  <c r="G9" i="22"/>
  <c r="AE124" i="22" s="1"/>
  <c r="I11" i="22"/>
  <c r="G11" i="22"/>
  <c r="AE123" i="22"/>
  <c r="AE119" i="22"/>
  <c r="AE117" i="22"/>
  <c r="AE115" i="22"/>
  <c r="AE112" i="22"/>
  <c r="AE109" i="22"/>
  <c r="AE107" i="22"/>
  <c r="AE105" i="22"/>
  <c r="AE103" i="22"/>
  <c r="AE101" i="22"/>
  <c r="AE99" i="22"/>
  <c r="AE97" i="22"/>
  <c r="AE95" i="22"/>
  <c r="AE93" i="22"/>
  <c r="AE91" i="22"/>
  <c r="AE89" i="22"/>
  <c r="AE87" i="22"/>
  <c r="AE85" i="22"/>
  <c r="AE83" i="22"/>
  <c r="AE81" i="22"/>
  <c r="AE79" i="22"/>
  <c r="AE77" i="22"/>
  <c r="AE76" i="22"/>
  <c r="AE74" i="22"/>
  <c r="AE72" i="22"/>
  <c r="AE70" i="22"/>
  <c r="AE68" i="22"/>
  <c r="AE122" i="22"/>
  <c r="AE120" i="22"/>
  <c r="AE118" i="22"/>
  <c r="AE116" i="22"/>
  <c r="AE114" i="22"/>
  <c r="AE113" i="22"/>
  <c r="AE111" i="22"/>
  <c r="AE110" i="22"/>
  <c r="AE108" i="22"/>
  <c r="AE106" i="22"/>
  <c r="AE104" i="22"/>
  <c r="AE102" i="22"/>
  <c r="AE100" i="22"/>
  <c r="AE98" i="22"/>
  <c r="AE96" i="22"/>
  <c r="AE94" i="22"/>
  <c r="AE92" i="22"/>
  <c r="AE90" i="22"/>
  <c r="AE88" i="22"/>
  <c r="AE86" i="22"/>
  <c r="AE84" i="22"/>
  <c r="AE82" i="22"/>
  <c r="AE80" i="22"/>
  <c r="AE78" i="22"/>
  <c r="AE75" i="22"/>
  <c r="AE73" i="22"/>
  <c r="AE71" i="22"/>
  <c r="AE69" i="22"/>
  <c r="AE67" i="22"/>
  <c r="AE66" i="22"/>
  <c r="AE64" i="22"/>
  <c r="AE63" i="22"/>
  <c r="AE61" i="22"/>
  <c r="AE59" i="22"/>
  <c r="AE57" i="22"/>
  <c r="AE55" i="22"/>
  <c r="AE53" i="22"/>
  <c r="AE51" i="22"/>
  <c r="AE49" i="22"/>
  <c r="AE47" i="22"/>
  <c r="AE45" i="22"/>
  <c r="AE43" i="22"/>
  <c r="AE41" i="22"/>
  <c r="AE39" i="22"/>
  <c r="AE37" i="22"/>
  <c r="AE35" i="22"/>
  <c r="AE33" i="22"/>
  <c r="AE31" i="22"/>
  <c r="AE29" i="22"/>
  <c r="AE58" i="22"/>
  <c r="AE28" i="22"/>
  <c r="AE25" i="22"/>
  <c r="AE21" i="22"/>
  <c r="AE52" i="22"/>
  <c r="AE65" i="22"/>
  <c r="AE56" i="22"/>
  <c r="AE46" i="22"/>
  <c r="AE30" i="22"/>
  <c r="AE23" i="22"/>
  <c r="AE18" i="22"/>
  <c r="AE60" i="22"/>
  <c r="AE50" i="22"/>
  <c r="AE40" i="22"/>
  <c r="AE20" i="22"/>
  <c r="AE54" i="22"/>
  <c r="AE44" i="22"/>
  <c r="AE34" i="22"/>
  <c r="AE26" i="22"/>
  <c r="AE48" i="22"/>
  <c r="AE38" i="22"/>
  <c r="AE24" i="22"/>
  <c r="AE14" i="22"/>
  <c r="AE62" i="22"/>
  <c r="AE22" i="22"/>
  <c r="AE42" i="22"/>
  <c r="AE32" i="22"/>
  <c r="AE27" i="22"/>
  <c r="AE19" i="22"/>
  <c r="AE17" i="22"/>
  <c r="AE15" i="22"/>
  <c r="AE13" i="22"/>
  <c r="AE36" i="22"/>
  <c r="AE16" i="22"/>
  <c r="I9" i="22"/>
  <c r="E10" i="22"/>
  <c r="AD124" i="22" s="1"/>
  <c r="I10" i="22"/>
  <c r="AD123" i="20"/>
  <c r="AI123" i="20" s="1"/>
  <c r="AD124" i="20"/>
  <c r="I8" i="21"/>
  <c r="H8" i="21"/>
  <c r="G8" i="21"/>
  <c r="F8" i="21"/>
  <c r="E8" i="21"/>
  <c r="D8" i="21"/>
  <c r="I7" i="21"/>
  <c r="H7" i="21"/>
  <c r="G7" i="21"/>
  <c r="F7" i="21"/>
  <c r="E7" i="21"/>
  <c r="D7" i="21"/>
  <c r="I6" i="21"/>
  <c r="H6" i="21"/>
  <c r="G6" i="21"/>
  <c r="F6" i="21"/>
  <c r="E6" i="21"/>
  <c r="D6" i="21"/>
  <c r="I5" i="21"/>
  <c r="H5" i="21"/>
  <c r="G5" i="21"/>
  <c r="F5" i="21"/>
  <c r="E5" i="21"/>
  <c r="D5" i="21"/>
  <c r="I4" i="21"/>
  <c r="H4" i="21"/>
  <c r="G4" i="21"/>
  <c r="F4" i="21"/>
  <c r="E4" i="21"/>
  <c r="D4" i="21"/>
  <c r="I3" i="21"/>
  <c r="G3" i="21"/>
  <c r="E3" i="21"/>
  <c r="I2" i="21"/>
  <c r="G2" i="21"/>
  <c r="E2" i="21"/>
  <c r="AE121" i="22" l="1"/>
  <c r="BD51" i="22"/>
  <c r="AO51" i="22"/>
  <c r="AO113" i="22"/>
  <c r="BD113" i="22"/>
  <c r="AP113" i="22"/>
  <c r="AD26" i="22"/>
  <c r="AI26" i="22" s="1"/>
  <c r="AD75" i="22"/>
  <c r="AF75" i="22" s="1"/>
  <c r="AD87" i="22"/>
  <c r="AN27" i="22"/>
  <c r="BD89" i="22"/>
  <c r="AO89" i="22"/>
  <c r="AO42" i="22"/>
  <c r="BD42" i="22"/>
  <c r="AO104" i="22"/>
  <c r="BD104" i="22"/>
  <c r="AD88" i="22"/>
  <c r="AF88" i="22" s="1"/>
  <c r="AD18" i="22"/>
  <c r="AD104" i="22"/>
  <c r="AD77" i="22"/>
  <c r="AF77" i="22" s="1"/>
  <c r="AN22" i="22"/>
  <c r="AO30" i="22"/>
  <c r="BD30" i="22"/>
  <c r="AO73" i="22"/>
  <c r="BD73" i="22"/>
  <c r="AO120" i="22"/>
  <c r="BD120" i="22"/>
  <c r="BD95" i="22"/>
  <c r="AO95" i="22"/>
  <c r="AD27" i="22"/>
  <c r="AI27" i="22" s="1"/>
  <c r="AD98" i="22"/>
  <c r="AF98" i="22" s="1"/>
  <c r="AD120" i="22"/>
  <c r="AD118" i="22"/>
  <c r="AF118" i="22" s="1"/>
  <c r="AD64" i="22"/>
  <c r="AD20" i="22"/>
  <c r="AI20" i="22" s="1"/>
  <c r="AD61" i="22"/>
  <c r="AF61" i="22" s="1"/>
  <c r="AD31" i="22"/>
  <c r="AD113" i="22"/>
  <c r="AF113" i="22" s="1"/>
  <c r="AD46" i="22"/>
  <c r="AF46" i="22" s="1"/>
  <c r="AD62" i="22"/>
  <c r="AF62" i="22" s="1"/>
  <c r="AD79" i="22"/>
  <c r="AF79" i="22" s="1"/>
  <c r="AD95" i="22"/>
  <c r="AD112" i="22"/>
  <c r="AF112" i="22" s="1"/>
  <c r="AO60" i="22"/>
  <c r="BD60" i="22"/>
  <c r="AN23" i="22"/>
  <c r="AD92" i="22"/>
  <c r="AF92" i="22" s="1"/>
  <c r="AD55" i="22"/>
  <c r="AF55" i="22" s="1"/>
  <c r="AD114" i="22"/>
  <c r="AD93" i="22"/>
  <c r="AF93" i="22" s="1"/>
  <c r="AO54" i="22"/>
  <c r="BD54" i="22"/>
  <c r="BD45" i="22"/>
  <c r="AO45" i="22"/>
  <c r="AO92" i="22"/>
  <c r="BD92" i="22"/>
  <c r="AD32" i="22"/>
  <c r="AF32" i="22" s="1"/>
  <c r="AD116" i="22"/>
  <c r="AF116" i="22" s="1"/>
  <c r="AD28" i="22"/>
  <c r="AD13" i="22"/>
  <c r="AF13" i="22" s="1"/>
  <c r="AD80" i="22"/>
  <c r="AF80" i="22" s="1"/>
  <c r="AD21" i="22"/>
  <c r="AI21" i="22" s="1"/>
  <c r="AD102" i="22"/>
  <c r="AF102" i="22" s="1"/>
  <c r="AD41" i="22"/>
  <c r="AF41" i="22" s="1"/>
  <c r="AD122" i="22"/>
  <c r="AF122" i="22" s="1"/>
  <c r="AD48" i="22"/>
  <c r="AD65" i="22"/>
  <c r="AD81" i="22"/>
  <c r="AF81" i="22" s="1"/>
  <c r="AD97" i="22"/>
  <c r="AF97" i="22" s="1"/>
  <c r="AD115" i="22"/>
  <c r="AF115" i="22" s="1"/>
  <c r="AO98" i="22"/>
  <c r="BD98" i="22"/>
  <c r="AD71" i="22"/>
  <c r="AF71" i="22" s="1"/>
  <c r="AD67" i="22"/>
  <c r="AF67" i="22" s="1"/>
  <c r="AD54" i="22"/>
  <c r="AF54" i="22" s="1"/>
  <c r="AD103" i="22"/>
  <c r="AF103" i="22" s="1"/>
  <c r="AF28" i="22"/>
  <c r="BD57" i="22"/>
  <c r="AO57" i="22"/>
  <c r="AD15" i="22"/>
  <c r="AF15" i="22" s="1"/>
  <c r="AD110" i="22"/>
  <c r="AF110" i="22" s="1"/>
  <c r="AD33" i="22"/>
  <c r="AD44" i="22"/>
  <c r="AF44" i="22" s="1"/>
  <c r="AD109" i="22"/>
  <c r="AF20" i="22"/>
  <c r="AS20" i="22" s="1"/>
  <c r="AN20" i="22"/>
  <c r="AF31" i="22"/>
  <c r="AQ63" i="22"/>
  <c r="AO63" i="22"/>
  <c r="BD63" i="22"/>
  <c r="AO110" i="22"/>
  <c r="BD110" i="22"/>
  <c r="AQ110" i="22"/>
  <c r="BD83" i="22"/>
  <c r="AO83" i="22"/>
  <c r="BD117" i="22"/>
  <c r="AO117" i="22"/>
  <c r="AD37" i="22"/>
  <c r="AF37" i="22" s="1"/>
  <c r="AD43" i="22"/>
  <c r="AF43" i="22" s="1"/>
  <c r="AD35" i="22"/>
  <c r="AF35" i="22" s="1"/>
  <c r="AD19" i="22"/>
  <c r="AF19" i="22" s="1"/>
  <c r="AD108" i="22"/>
  <c r="AF108" i="22" s="1"/>
  <c r="AD22" i="22"/>
  <c r="AI22" i="22" s="1"/>
  <c r="AD111" i="22"/>
  <c r="AF111" i="22" s="1"/>
  <c r="AD51" i="22"/>
  <c r="AD34" i="22"/>
  <c r="AF34" i="22" s="1"/>
  <c r="AD50" i="22"/>
  <c r="AF50" i="22" s="1"/>
  <c r="AD68" i="22"/>
  <c r="AF68" i="22" s="1"/>
  <c r="AD83" i="22"/>
  <c r="AF83" i="22" s="1"/>
  <c r="AD99" i="22"/>
  <c r="AF99" i="22" s="1"/>
  <c r="AD117" i="22"/>
  <c r="AO66" i="22"/>
  <c r="BD66" i="22"/>
  <c r="AP66" i="22"/>
  <c r="AD57" i="22"/>
  <c r="AF57" i="22" s="1"/>
  <c r="AD24" i="22"/>
  <c r="AI24" i="22" s="1"/>
  <c r="AD72" i="22"/>
  <c r="AF72" i="22" s="1"/>
  <c r="AN21" i="22"/>
  <c r="AF109" i="22"/>
  <c r="AD60" i="22"/>
  <c r="AO36" i="22"/>
  <c r="BD36" i="22"/>
  <c r="AN24" i="22"/>
  <c r="AF65" i="22"/>
  <c r="BD33" i="22"/>
  <c r="AF33" i="22"/>
  <c r="AO33" i="22"/>
  <c r="AF64" i="22"/>
  <c r="AO80" i="22"/>
  <c r="BD80" i="22"/>
  <c r="BD70" i="22"/>
  <c r="AO70" i="22"/>
  <c r="BD101" i="22"/>
  <c r="AO101" i="22"/>
  <c r="AD47" i="22"/>
  <c r="AF47" i="22" s="1"/>
  <c r="AD53" i="22"/>
  <c r="AF53" i="22" s="1"/>
  <c r="AD45" i="22"/>
  <c r="AD59" i="22"/>
  <c r="AF59" i="22" s="1"/>
  <c r="AD17" i="22"/>
  <c r="AF17" i="22" s="1"/>
  <c r="AD23" i="22"/>
  <c r="AI23" i="22" s="1"/>
  <c r="AD39" i="22"/>
  <c r="AF39" i="22" s="1"/>
  <c r="AD66" i="22"/>
  <c r="AF66" i="22" s="1"/>
  <c r="AD36" i="22"/>
  <c r="AD52" i="22"/>
  <c r="AF52" i="22" s="1"/>
  <c r="AD70" i="22"/>
  <c r="AD85" i="22"/>
  <c r="AF85" i="22" s="1"/>
  <c r="AD101" i="22"/>
  <c r="AD119" i="22"/>
  <c r="AF119" i="22" s="1"/>
  <c r="AF87" i="22"/>
  <c r="AD63" i="22"/>
  <c r="AD49" i="22"/>
  <c r="AF49" i="22" s="1"/>
  <c r="AD38" i="22"/>
  <c r="AF38" i="22" s="1"/>
  <c r="AD121" i="22"/>
  <c r="AF121" i="22" s="1"/>
  <c r="AO48" i="22"/>
  <c r="BD48" i="22"/>
  <c r="AF114" i="22"/>
  <c r="AO123" i="22"/>
  <c r="BD123" i="22"/>
  <c r="AN123" i="22"/>
  <c r="AD69" i="22"/>
  <c r="AF69" i="22" s="1"/>
  <c r="AD73" i="22"/>
  <c r="AF73" i="22" s="1"/>
  <c r="AD90" i="22"/>
  <c r="AF90" i="22" s="1"/>
  <c r="AD29" i="22"/>
  <c r="AF29" i="22" s="1"/>
  <c r="AD14" i="22"/>
  <c r="AF14" i="22" s="1"/>
  <c r="AD25" i="22"/>
  <c r="AI25" i="22" s="1"/>
  <c r="AD96" i="22"/>
  <c r="AF96" i="22" s="1"/>
  <c r="AD84" i="22"/>
  <c r="AF84" i="22" s="1"/>
  <c r="AD40" i="22"/>
  <c r="AF40" i="22" s="1"/>
  <c r="AD56" i="22"/>
  <c r="AF56" i="22" s="1"/>
  <c r="AD74" i="22"/>
  <c r="AF74" i="22" s="1"/>
  <c r="AD89" i="22"/>
  <c r="AD105" i="22"/>
  <c r="AF105" i="22" s="1"/>
  <c r="AD123" i="22"/>
  <c r="AF123" i="22" s="1"/>
  <c r="AG122" i="22"/>
  <c r="AG120" i="22"/>
  <c r="AG118" i="22"/>
  <c r="AG116" i="22"/>
  <c r="AG114" i="22"/>
  <c r="AG113" i="22"/>
  <c r="AG111" i="22"/>
  <c r="AG110" i="22"/>
  <c r="AG108" i="22"/>
  <c r="AG106" i="22"/>
  <c r="AG104" i="22"/>
  <c r="AG102" i="22"/>
  <c r="AG100" i="22"/>
  <c r="AG98" i="22"/>
  <c r="AG96" i="22"/>
  <c r="AG94" i="22"/>
  <c r="AG92" i="22"/>
  <c r="AG90" i="22"/>
  <c r="AG88" i="22"/>
  <c r="AG86" i="22"/>
  <c r="AG84" i="22"/>
  <c r="AG82" i="22"/>
  <c r="AG80" i="22"/>
  <c r="AG78" i="22"/>
  <c r="AG75" i="22"/>
  <c r="AG73" i="22"/>
  <c r="AG71" i="22"/>
  <c r="AG69" i="22"/>
  <c r="AG67" i="22"/>
  <c r="AG66" i="22"/>
  <c r="AG64" i="22"/>
  <c r="AG63" i="22"/>
  <c r="AG61" i="22"/>
  <c r="AG59" i="22"/>
  <c r="AG57" i="22"/>
  <c r="AG55" i="22"/>
  <c r="AG53" i="22"/>
  <c r="AG51" i="22"/>
  <c r="AG49" i="22"/>
  <c r="AG47" i="22"/>
  <c r="AG45" i="22"/>
  <c r="AG43" i="22"/>
  <c r="AG41" i="22"/>
  <c r="AG39" i="22"/>
  <c r="AG37" i="22"/>
  <c r="AG35" i="22"/>
  <c r="AG33" i="22"/>
  <c r="AG31" i="22"/>
  <c r="AG29" i="22"/>
  <c r="AG124" i="22"/>
  <c r="AG115" i="22"/>
  <c r="AG107" i="22"/>
  <c r="AG97" i="22"/>
  <c r="AG87" i="22"/>
  <c r="AG77" i="22"/>
  <c r="AG68" i="22"/>
  <c r="AG56" i="22"/>
  <c r="AG46" i="22"/>
  <c r="AG30" i="22"/>
  <c r="AG25" i="22"/>
  <c r="AX25" i="22" s="1"/>
  <c r="AG24" i="22"/>
  <c r="AX24" i="22" s="1"/>
  <c r="AG23" i="22"/>
  <c r="AX23" i="22" s="1"/>
  <c r="AG22" i="22"/>
  <c r="AX22" i="22" s="1"/>
  <c r="AG21" i="22"/>
  <c r="AX21" i="22" s="1"/>
  <c r="AG20" i="22"/>
  <c r="AX20" i="22" s="1"/>
  <c r="AG18" i="22"/>
  <c r="AG16" i="22"/>
  <c r="AG14" i="22"/>
  <c r="AG112" i="22"/>
  <c r="AG60" i="22"/>
  <c r="AG109" i="22"/>
  <c r="AG99" i="22"/>
  <c r="AG54" i="22"/>
  <c r="AG44" i="22"/>
  <c r="AG34" i="22"/>
  <c r="AG105" i="22"/>
  <c r="AG48" i="22"/>
  <c r="AG38" i="22"/>
  <c r="AG26" i="22"/>
  <c r="AX26" i="22" s="1"/>
  <c r="AG83" i="22"/>
  <c r="AG42" i="22"/>
  <c r="AG32" i="22"/>
  <c r="AG27" i="22"/>
  <c r="AX27" i="22" s="1"/>
  <c r="AG19" i="22"/>
  <c r="AG17" i="22"/>
  <c r="AG15" i="22"/>
  <c r="AG13" i="22"/>
  <c r="AG117" i="22"/>
  <c r="AG89" i="22"/>
  <c r="AG79" i="22"/>
  <c r="AG70" i="22"/>
  <c r="AG36" i="22"/>
  <c r="AG121" i="22"/>
  <c r="AG103" i="22"/>
  <c r="AG93" i="22"/>
  <c r="AG74" i="22"/>
  <c r="AG65" i="22"/>
  <c r="AG50" i="22"/>
  <c r="AG40" i="22"/>
  <c r="AG123" i="22"/>
  <c r="AG95" i="22"/>
  <c r="AG85" i="22"/>
  <c r="AG76" i="22"/>
  <c r="AG58" i="22"/>
  <c r="AG28" i="22"/>
  <c r="AG119" i="22"/>
  <c r="AG101" i="22"/>
  <c r="AG91" i="22"/>
  <c r="AG81" i="22"/>
  <c r="AG72" i="22"/>
  <c r="AG62" i="22"/>
  <c r="AG52" i="22"/>
  <c r="AN26" i="22"/>
  <c r="AF18" i="22"/>
  <c r="AN25" i="22"/>
  <c r="BD39" i="22"/>
  <c r="AO39" i="22"/>
  <c r="AO86" i="22"/>
  <c r="BD86" i="22"/>
  <c r="AO76" i="22"/>
  <c r="BD76" i="22"/>
  <c r="AN76" i="22"/>
  <c r="BD107" i="22"/>
  <c r="AO107" i="22"/>
  <c r="AF124" i="22"/>
  <c r="AD78" i="22"/>
  <c r="AF78" i="22" s="1"/>
  <c r="AD82" i="22"/>
  <c r="AF82" i="22" s="1"/>
  <c r="AD100" i="22"/>
  <c r="AF100" i="22" s="1"/>
  <c r="AD86" i="22"/>
  <c r="AF86" i="22" s="1"/>
  <c r="AD16" i="22"/>
  <c r="AF16" i="22" s="1"/>
  <c r="AD30" i="22"/>
  <c r="AD106" i="22"/>
  <c r="AF106" i="22" s="1"/>
  <c r="AD94" i="22"/>
  <c r="AF94" i="22" s="1"/>
  <c r="AD42" i="22"/>
  <c r="AD58" i="22"/>
  <c r="AF58" i="22" s="1"/>
  <c r="AD76" i="22"/>
  <c r="AF76" i="22" s="1"/>
  <c r="AD91" i="22"/>
  <c r="AF91" i="22" s="1"/>
  <c r="AD107" i="22"/>
  <c r="E11" i="21"/>
  <c r="I9" i="21"/>
  <c r="G11" i="21"/>
  <c r="E9" i="21"/>
  <c r="G9" i="21"/>
  <c r="I11" i="21"/>
  <c r="E10" i="21"/>
  <c r="AD67" i="21" s="1"/>
  <c r="AD121" i="21"/>
  <c r="AD72" i="21"/>
  <c r="AD25" i="21"/>
  <c r="AI25" i="21" s="1"/>
  <c r="G10" i="21"/>
  <c r="AE29" i="21" s="1"/>
  <c r="AE59" i="21"/>
  <c r="I10" i="21"/>
  <c r="AG118" i="21" s="1"/>
  <c r="AD64" i="21"/>
  <c r="AE21" i="21"/>
  <c r="AE69" i="21"/>
  <c r="AE35" i="21"/>
  <c r="AD80" i="21"/>
  <c r="AE75" i="21"/>
  <c r="AE121" i="21"/>
  <c r="AF121" i="21" s="1"/>
  <c r="AE103" i="21"/>
  <c r="AE87" i="21"/>
  <c r="AE72" i="21"/>
  <c r="AF72" i="21" s="1"/>
  <c r="AE54" i="21"/>
  <c r="AE38" i="21"/>
  <c r="AE25" i="21"/>
  <c r="AD49" i="21"/>
  <c r="AE53" i="21"/>
  <c r="AG124" i="21" l="1"/>
  <c r="AE124" i="21"/>
  <c r="AF124" i="21" s="1"/>
  <c r="AD103" i="21"/>
  <c r="AD124" i="21"/>
  <c r="AF25" i="22"/>
  <c r="AS25" i="22" s="1"/>
  <c r="AF26" i="22"/>
  <c r="AS26" i="22" s="1"/>
  <c r="AF24" i="22"/>
  <c r="AS24" i="22" s="1"/>
  <c r="AF21" i="22"/>
  <c r="AS21" i="22" s="1"/>
  <c r="AT57" i="22"/>
  <c r="BE57" i="22"/>
  <c r="AY60" i="22"/>
  <c r="BF60" i="22"/>
  <c r="AZ66" i="22"/>
  <c r="BF66" i="22"/>
  <c r="AY66" i="22"/>
  <c r="BC89" i="22"/>
  <c r="AJ89" i="22"/>
  <c r="AJ45" i="22"/>
  <c r="BC45" i="22"/>
  <c r="BE66" i="22"/>
  <c r="AT66" i="22"/>
  <c r="BC48" i="22"/>
  <c r="AJ48" i="22"/>
  <c r="AY30" i="22"/>
  <c r="BF30" i="22"/>
  <c r="AF48" i="22"/>
  <c r="AJ51" i="22"/>
  <c r="BC51" i="22"/>
  <c r="BE113" i="22"/>
  <c r="AT113" i="22"/>
  <c r="BF73" i="22"/>
  <c r="AY73" i="22"/>
  <c r="BF120" i="22"/>
  <c r="AY120" i="22"/>
  <c r="AJ39" i="22"/>
  <c r="BC39" i="22"/>
  <c r="BE110" i="22"/>
  <c r="AV110" i="22"/>
  <c r="AT110" i="22"/>
  <c r="BC54" i="22"/>
  <c r="AJ54" i="22"/>
  <c r="AF45" i="22"/>
  <c r="AJ120" i="22"/>
  <c r="BC120" i="22"/>
  <c r="AF120" i="22"/>
  <c r="AF22" i="22"/>
  <c r="AS22" i="22" s="1"/>
  <c r="AT86" i="22"/>
  <c r="BE86" i="22"/>
  <c r="BF51" i="22"/>
  <c r="AY51" i="22"/>
  <c r="AZ113" i="22"/>
  <c r="BF113" i="22"/>
  <c r="AY113" i="22"/>
  <c r="AY48" i="22"/>
  <c r="BF48" i="22"/>
  <c r="AY101" i="22"/>
  <c r="BF101" i="22"/>
  <c r="AY70" i="22"/>
  <c r="BF70" i="22"/>
  <c r="AK66" i="22"/>
  <c r="BC66" i="22"/>
  <c r="AJ66" i="22"/>
  <c r="AF89" i="22"/>
  <c r="BE39" i="22"/>
  <c r="AT39" i="22"/>
  <c r="AY89" i="22"/>
  <c r="BF89" i="22"/>
  <c r="AY42" i="22"/>
  <c r="BF42" i="22"/>
  <c r="AY54" i="22"/>
  <c r="BF54" i="22"/>
  <c r="BF45" i="22"/>
  <c r="AY45" i="22"/>
  <c r="BF92" i="22"/>
  <c r="AY92" i="22"/>
  <c r="AT80" i="22"/>
  <c r="BE80" i="22"/>
  <c r="BC60" i="22"/>
  <c r="AJ60" i="22"/>
  <c r="BC117" i="22"/>
  <c r="AJ117" i="22"/>
  <c r="AF117" i="22"/>
  <c r="AJ80" i="22"/>
  <c r="AJ98" i="22"/>
  <c r="BC98" i="22"/>
  <c r="AF27" i="22"/>
  <c r="AS27" i="22" s="1"/>
  <c r="BC107" i="22"/>
  <c r="AJ107" i="22"/>
  <c r="BF98" i="22"/>
  <c r="AY98" i="22"/>
  <c r="AT54" i="22"/>
  <c r="BE54" i="22"/>
  <c r="AJ86" i="22"/>
  <c r="BC86" i="22"/>
  <c r="BF104" i="22"/>
  <c r="AY104" i="22"/>
  <c r="BC42" i="22"/>
  <c r="AJ42" i="22"/>
  <c r="AT76" i="22"/>
  <c r="AS76" i="22"/>
  <c r="BE76" i="22"/>
  <c r="AY117" i="22"/>
  <c r="BF117" i="22"/>
  <c r="AY83" i="22"/>
  <c r="BF83" i="22"/>
  <c r="BA63" i="22"/>
  <c r="AY63" i="22"/>
  <c r="BF63" i="22"/>
  <c r="BA110" i="22"/>
  <c r="BF110" i="22"/>
  <c r="AY110" i="22"/>
  <c r="AJ123" i="22"/>
  <c r="BC123" i="22"/>
  <c r="AI123" i="22"/>
  <c r="BC101" i="22"/>
  <c r="AJ101" i="22"/>
  <c r="AF101" i="22"/>
  <c r="AJ57" i="22"/>
  <c r="BC57" i="22"/>
  <c r="AJ92" i="22"/>
  <c r="BC92" i="22"/>
  <c r="AF60" i="22"/>
  <c r="AK113" i="22"/>
  <c r="BC113" i="22"/>
  <c r="AJ113" i="22"/>
  <c r="AJ104" i="22"/>
  <c r="BC104" i="22"/>
  <c r="AF42" i="22"/>
  <c r="AF107" i="22"/>
  <c r="AU113" i="22" s="1"/>
  <c r="BC70" i="22"/>
  <c r="AJ70" i="22"/>
  <c r="AT98" i="22"/>
  <c r="BE98" i="22"/>
  <c r="BF57" i="22"/>
  <c r="AY57" i="22"/>
  <c r="AT33" i="22"/>
  <c r="BE33" i="22"/>
  <c r="AJ30" i="22"/>
  <c r="BC30" i="22"/>
  <c r="AX76" i="22"/>
  <c r="BF76" i="22"/>
  <c r="AY76" i="22"/>
  <c r="BF33" i="22"/>
  <c r="AY33" i="22"/>
  <c r="BF80" i="22"/>
  <c r="AY80" i="22"/>
  <c r="AT123" i="22"/>
  <c r="AS123" i="22"/>
  <c r="BE123" i="22"/>
  <c r="BC83" i="22"/>
  <c r="AJ83" i="22"/>
  <c r="AT92" i="22"/>
  <c r="BE92" i="22"/>
  <c r="AF30" i="22"/>
  <c r="AF51" i="22"/>
  <c r="AY95" i="22"/>
  <c r="BF95" i="22"/>
  <c r="BC63" i="22"/>
  <c r="AJ63" i="22"/>
  <c r="AL63" i="22"/>
  <c r="BE83" i="22"/>
  <c r="AT83" i="22"/>
  <c r="AJ33" i="22"/>
  <c r="BC33" i="22"/>
  <c r="AT73" i="22"/>
  <c r="BE73" i="22"/>
  <c r="AJ76" i="22"/>
  <c r="BC76" i="22"/>
  <c r="AI76" i="22"/>
  <c r="AX123" i="22"/>
  <c r="BF123" i="22"/>
  <c r="AY123" i="22"/>
  <c r="AY36" i="22"/>
  <c r="BF36" i="22"/>
  <c r="AY107" i="22"/>
  <c r="BF107" i="22"/>
  <c r="BF39" i="22"/>
  <c r="AY39" i="22"/>
  <c r="BF86" i="22"/>
  <c r="AY86" i="22"/>
  <c r="AJ73" i="22"/>
  <c r="BC73" i="22"/>
  <c r="BC36" i="22"/>
  <c r="AJ36" i="22"/>
  <c r="AF70" i="22"/>
  <c r="AF36" i="22"/>
  <c r="AF63" i="22"/>
  <c r="AL110" i="22"/>
  <c r="BC110" i="22"/>
  <c r="AJ110" i="22"/>
  <c r="AF23" i="22"/>
  <c r="AS23" i="22" s="1"/>
  <c r="BC95" i="22"/>
  <c r="AJ95" i="22"/>
  <c r="AF95" i="22"/>
  <c r="AF104" i="22"/>
  <c r="AG13" i="21"/>
  <c r="AG40" i="21"/>
  <c r="AG75" i="21"/>
  <c r="AG44" i="21"/>
  <c r="AG120" i="21"/>
  <c r="AE19" i="21"/>
  <c r="AE42" i="21"/>
  <c r="AE76" i="21"/>
  <c r="AE91" i="21"/>
  <c r="AE113" i="21"/>
  <c r="AE49" i="21"/>
  <c r="AG19" i="21"/>
  <c r="AG20" i="21"/>
  <c r="AX20" i="21" s="1"/>
  <c r="AG46" i="21"/>
  <c r="BA63" i="21" s="1"/>
  <c r="AG70" i="21"/>
  <c r="AG89" i="21"/>
  <c r="AG112" i="21"/>
  <c r="AG61" i="21"/>
  <c r="AG80" i="21"/>
  <c r="AG102" i="21"/>
  <c r="AG122" i="21"/>
  <c r="AE100" i="21"/>
  <c r="AE17" i="21"/>
  <c r="AE28" i="21"/>
  <c r="AE44" i="21"/>
  <c r="AE60" i="21"/>
  <c r="AF60" i="21" s="1"/>
  <c r="AE77" i="21"/>
  <c r="AF77" i="21" s="1"/>
  <c r="AE93" i="21"/>
  <c r="AE109" i="21"/>
  <c r="AE108" i="21"/>
  <c r="AE57" i="21"/>
  <c r="AE111" i="21"/>
  <c r="AE51" i="21"/>
  <c r="AE16" i="21"/>
  <c r="AE106" i="21"/>
  <c r="AD38" i="21"/>
  <c r="AE43" i="21"/>
  <c r="AG31" i="21"/>
  <c r="AG21" i="21"/>
  <c r="AX21" i="21" s="1"/>
  <c r="AG28" i="21"/>
  <c r="AG50" i="21"/>
  <c r="AG72" i="21"/>
  <c r="AG93" i="21"/>
  <c r="AG117" i="21"/>
  <c r="AG63" i="21"/>
  <c r="AG84" i="21"/>
  <c r="AY83" i="21" s="1"/>
  <c r="AG106" i="21"/>
  <c r="AG45" i="21"/>
  <c r="AG105" i="21"/>
  <c r="AG96" i="21"/>
  <c r="AE26" i="21"/>
  <c r="AE105" i="21"/>
  <c r="AE20" i="21"/>
  <c r="AG18" i="21"/>
  <c r="AG100" i="21"/>
  <c r="AE27" i="21"/>
  <c r="AE58" i="21"/>
  <c r="AE107" i="21"/>
  <c r="AE61" i="21"/>
  <c r="AE116" i="21"/>
  <c r="AE55" i="21"/>
  <c r="BD54" i="21" s="1"/>
  <c r="AE18" i="21"/>
  <c r="AE114" i="21"/>
  <c r="AG26" i="21"/>
  <c r="AX26" i="21" s="1"/>
  <c r="AE90" i="21"/>
  <c r="AE15" i="21"/>
  <c r="AE30" i="21"/>
  <c r="AO30" i="21" s="1"/>
  <c r="AE46" i="21"/>
  <c r="AE62" i="21"/>
  <c r="AE79" i="21"/>
  <c r="AE95" i="21"/>
  <c r="AE112" i="21"/>
  <c r="AE104" i="21"/>
  <c r="AO104" i="21" s="1"/>
  <c r="AD94" i="21"/>
  <c r="AE102" i="21"/>
  <c r="AD33" i="21"/>
  <c r="AE14" i="21"/>
  <c r="AE96" i="21"/>
  <c r="AD54" i="21"/>
  <c r="AF54" i="21" s="1"/>
  <c r="AE39" i="21"/>
  <c r="AG39" i="21"/>
  <c r="AG22" i="21"/>
  <c r="AX22" i="21" s="1"/>
  <c r="AG30" i="21"/>
  <c r="AG52" i="21"/>
  <c r="AG74" i="21"/>
  <c r="AG95" i="21"/>
  <c r="AG119" i="21"/>
  <c r="AG64" i="21"/>
  <c r="AG86" i="21"/>
  <c r="AG108" i="21"/>
  <c r="AF103" i="21"/>
  <c r="AE56" i="21"/>
  <c r="AE89" i="21"/>
  <c r="AE66" i="21"/>
  <c r="AE33" i="21"/>
  <c r="BD33" i="21" s="1"/>
  <c r="AE120" i="21"/>
  <c r="AG17" i="21"/>
  <c r="AG68" i="21"/>
  <c r="AG78" i="21"/>
  <c r="AE110" i="21"/>
  <c r="AO110" i="21" s="1"/>
  <c r="AE86" i="21"/>
  <c r="AE32" i="21"/>
  <c r="AE65" i="21"/>
  <c r="AF65" i="21" s="1"/>
  <c r="AE97" i="21"/>
  <c r="AE92" i="21"/>
  <c r="BD92" i="21" s="1"/>
  <c r="AG41" i="21"/>
  <c r="AG34" i="21"/>
  <c r="AG77" i="21"/>
  <c r="AG121" i="21"/>
  <c r="BF120" i="21" s="1"/>
  <c r="AG67" i="21"/>
  <c r="AG90" i="21"/>
  <c r="AY89" i="21" s="1"/>
  <c r="AG110" i="21"/>
  <c r="AE71" i="21"/>
  <c r="AE34" i="21"/>
  <c r="AE68" i="21"/>
  <c r="AE83" i="21"/>
  <c r="AE99" i="21"/>
  <c r="AE117" i="21"/>
  <c r="BD117" i="21" s="1"/>
  <c r="AE84" i="21"/>
  <c r="AE45" i="21"/>
  <c r="AE88" i="21"/>
  <c r="AE23" i="21"/>
  <c r="AN23" i="21" s="1"/>
  <c r="AE47" i="21"/>
  <c r="AE82" i="21"/>
  <c r="AD87" i="21"/>
  <c r="AD59" i="21"/>
  <c r="AF59" i="21" s="1"/>
  <c r="AG43" i="21"/>
  <c r="AG33" i="21"/>
  <c r="AG36" i="21"/>
  <c r="AG56" i="21"/>
  <c r="AG79" i="21"/>
  <c r="AG101" i="21"/>
  <c r="BF101" i="21" s="1"/>
  <c r="AG123" i="21"/>
  <c r="BF123" i="21" s="1"/>
  <c r="AG69" i="21"/>
  <c r="AG92" i="21"/>
  <c r="AY92" i="21" s="1"/>
  <c r="AG111" i="21"/>
  <c r="AF38" i="21"/>
  <c r="AG14" i="21"/>
  <c r="AG62" i="21"/>
  <c r="AG85" i="21"/>
  <c r="AG55" i="21"/>
  <c r="AG116" i="21"/>
  <c r="AE118" i="21"/>
  <c r="AO117" i="21" s="1"/>
  <c r="AE40" i="21"/>
  <c r="AE74" i="21"/>
  <c r="AE123" i="21"/>
  <c r="AE64" i="21"/>
  <c r="AF64" i="21" s="1"/>
  <c r="AG25" i="21"/>
  <c r="AX25" i="21" s="1"/>
  <c r="AG87" i="21"/>
  <c r="BF86" i="21" s="1"/>
  <c r="AG109" i="21"/>
  <c r="AG59" i="21"/>
  <c r="AE13" i="21"/>
  <c r="AE48" i="21"/>
  <c r="AE81" i="21"/>
  <c r="AE115" i="21"/>
  <c r="AE94" i="21"/>
  <c r="AE98" i="21"/>
  <c r="AE24" i="21"/>
  <c r="AF24" i="21" s="1"/>
  <c r="AS24" i="21" s="1"/>
  <c r="AE31" i="21"/>
  <c r="BD30" i="21" s="1"/>
  <c r="AG24" i="21"/>
  <c r="AX24" i="21" s="1"/>
  <c r="AG54" i="21"/>
  <c r="AY54" i="21" s="1"/>
  <c r="AG99" i="21"/>
  <c r="AD86" i="21"/>
  <c r="AE50" i="21"/>
  <c r="AE63" i="21"/>
  <c r="AD63" i="21"/>
  <c r="BC63" i="21" s="1"/>
  <c r="AE36" i="21"/>
  <c r="AO36" i="21" s="1"/>
  <c r="AE52" i="21"/>
  <c r="AE70" i="21"/>
  <c r="BD70" i="21" s="1"/>
  <c r="AE85" i="21"/>
  <c r="AE101" i="21"/>
  <c r="AE119" i="21"/>
  <c r="AE80" i="21"/>
  <c r="AE37" i="21"/>
  <c r="AE78" i="21"/>
  <c r="AE22" i="21"/>
  <c r="AD20" i="21"/>
  <c r="AI20" i="21" s="1"/>
  <c r="AE73" i="21"/>
  <c r="AO73" i="21" s="1"/>
  <c r="AE122" i="21"/>
  <c r="AG47" i="21"/>
  <c r="AG37" i="21"/>
  <c r="AY36" i="21" s="1"/>
  <c r="AG38" i="21"/>
  <c r="AG60" i="21"/>
  <c r="BF60" i="21" s="1"/>
  <c r="AG83" i="21"/>
  <c r="AG103" i="21"/>
  <c r="AG53" i="21"/>
  <c r="AG73" i="21"/>
  <c r="AG94" i="21"/>
  <c r="AG114" i="21"/>
  <c r="AN25" i="21"/>
  <c r="AF25" i="21"/>
  <c r="AS25" i="21" s="1"/>
  <c r="AN27" i="21"/>
  <c r="AO76" i="21"/>
  <c r="BD76" i="21"/>
  <c r="AO113" i="21"/>
  <c r="AD51" i="21"/>
  <c r="AF51" i="21" s="1"/>
  <c r="AD27" i="21"/>
  <c r="AI27" i="21" s="1"/>
  <c r="AD76" i="21"/>
  <c r="AD107" i="21"/>
  <c r="AY110" i="21"/>
  <c r="BF110" i="21"/>
  <c r="AD53" i="21"/>
  <c r="AF53" i="21" s="1"/>
  <c r="BD57" i="21"/>
  <c r="AN22" i="21"/>
  <c r="AD102" i="21"/>
  <c r="AF102" i="21" s="1"/>
  <c r="AD14" i="21"/>
  <c r="AD28" i="21"/>
  <c r="AF28" i="21" s="1"/>
  <c r="AD44" i="21"/>
  <c r="AF44" i="21" s="1"/>
  <c r="AD60" i="21"/>
  <c r="AD77" i="21"/>
  <c r="AD93" i="21"/>
  <c r="AD109" i="21"/>
  <c r="AF109" i="21" s="1"/>
  <c r="AD106" i="21"/>
  <c r="AD41" i="21"/>
  <c r="AD118" i="21"/>
  <c r="AD19" i="21"/>
  <c r="BD95" i="21"/>
  <c r="AO95" i="21"/>
  <c r="BD104" i="21"/>
  <c r="AD122" i="21"/>
  <c r="AD66" i="21"/>
  <c r="AF66" i="21" s="1"/>
  <c r="AO51" i="21"/>
  <c r="BD51" i="21"/>
  <c r="AN21" i="21"/>
  <c r="AD98" i="21"/>
  <c r="AD24" i="21"/>
  <c r="AI24" i="21" s="1"/>
  <c r="AE67" i="21"/>
  <c r="AF67" i="21" s="1"/>
  <c r="AD30" i="21"/>
  <c r="AD46" i="21"/>
  <c r="AD62" i="21"/>
  <c r="AD79" i="21"/>
  <c r="AD95" i="21"/>
  <c r="AD112" i="21"/>
  <c r="AF112" i="21" s="1"/>
  <c r="AD96" i="21"/>
  <c r="AF96" i="21" s="1"/>
  <c r="AE41" i="21"/>
  <c r="AG15" i="21"/>
  <c r="AG49" i="21"/>
  <c r="AG23" i="21"/>
  <c r="AX23" i="21" s="1"/>
  <c r="AG27" i="21"/>
  <c r="AX27" i="21" s="1"/>
  <c r="AG42" i="21"/>
  <c r="AG58" i="21"/>
  <c r="AG76" i="21"/>
  <c r="AG91" i="21"/>
  <c r="AG107" i="21"/>
  <c r="AG51" i="21"/>
  <c r="AG66" i="21"/>
  <c r="AG82" i="21"/>
  <c r="AG98" i="21"/>
  <c r="AG113" i="21"/>
  <c r="AF33" i="21"/>
  <c r="AD58" i="21"/>
  <c r="AD91" i="21"/>
  <c r="AF91" i="21" s="1"/>
  <c r="AD114" i="21"/>
  <c r="AD120" i="21"/>
  <c r="AQ110" i="21"/>
  <c r="BD110" i="21"/>
  <c r="AD43" i="21"/>
  <c r="AO60" i="21"/>
  <c r="AF93" i="21"/>
  <c r="AD75" i="21"/>
  <c r="AF75" i="21" s="1"/>
  <c r="AD39" i="21"/>
  <c r="AF39" i="21" s="1"/>
  <c r="AD110" i="21"/>
  <c r="AF110" i="21" s="1"/>
  <c r="AD17" i="21"/>
  <c r="AF17" i="21" s="1"/>
  <c r="BD48" i="21"/>
  <c r="AO48" i="21"/>
  <c r="AD113" i="21"/>
  <c r="AD61" i="21"/>
  <c r="AD45" i="21"/>
  <c r="AL63" i="21" s="1"/>
  <c r="AN20" i="21"/>
  <c r="AD88" i="21"/>
  <c r="AF88" i="21" s="1"/>
  <c r="AD23" i="21"/>
  <c r="AI23" i="21" s="1"/>
  <c r="AF120" i="21"/>
  <c r="AO120" i="21"/>
  <c r="BD120" i="21"/>
  <c r="AD32" i="21"/>
  <c r="AF32" i="21" s="1"/>
  <c r="AD48" i="21"/>
  <c r="AD65" i="21"/>
  <c r="AD81" i="21"/>
  <c r="AD97" i="21"/>
  <c r="AF97" i="21" s="1"/>
  <c r="AD115" i="21"/>
  <c r="AF115" i="21" s="1"/>
  <c r="AD92" i="21"/>
  <c r="AO39" i="21"/>
  <c r="BD39" i="21"/>
  <c r="AY60" i="21"/>
  <c r="AJ63" i="21"/>
  <c r="AO42" i="21"/>
  <c r="AF61" i="21"/>
  <c r="AD111" i="21"/>
  <c r="AF111" i="21" s="1"/>
  <c r="AD16" i="21"/>
  <c r="AD42" i="21"/>
  <c r="AF49" i="21"/>
  <c r="AO86" i="21"/>
  <c r="AD31" i="21"/>
  <c r="AD100" i="21"/>
  <c r="AD15" i="21"/>
  <c r="AF15" i="21" s="1"/>
  <c r="AF83" i="21"/>
  <c r="BD83" i="21"/>
  <c r="AD108" i="21"/>
  <c r="AD57" i="21"/>
  <c r="AF57" i="21" s="1"/>
  <c r="BD98" i="21"/>
  <c r="AD37" i="21"/>
  <c r="AD78" i="21"/>
  <c r="AD22" i="21"/>
  <c r="AI22" i="21" s="1"/>
  <c r="AF114" i="21"/>
  <c r="AD47" i="21"/>
  <c r="AD34" i="21"/>
  <c r="AD50" i="21"/>
  <c r="AD68" i="21"/>
  <c r="AF68" i="21" s="1"/>
  <c r="AD83" i="21"/>
  <c r="AD99" i="21"/>
  <c r="AD117" i="21"/>
  <c r="AD82" i="21"/>
  <c r="AF82" i="21" s="1"/>
  <c r="AY33" i="21"/>
  <c r="BF33" i="21"/>
  <c r="BF30" i="21"/>
  <c r="AY95" i="21"/>
  <c r="BF95" i="21"/>
  <c r="AD29" i="21"/>
  <c r="AF29" i="21" s="1"/>
  <c r="AD90" i="21"/>
  <c r="AF90" i="21" s="1"/>
  <c r="AD13" i="21"/>
  <c r="AF13" i="21" s="1"/>
  <c r="AO70" i="21"/>
  <c r="BD101" i="21"/>
  <c r="AO101" i="21"/>
  <c r="AD104" i="21"/>
  <c r="AF104" i="21" s="1"/>
  <c r="AD35" i="21"/>
  <c r="AF35" i="21" s="1"/>
  <c r="AD69" i="21"/>
  <c r="AF69" i="21" s="1"/>
  <c r="AD21" i="21"/>
  <c r="AI21" i="21" s="1"/>
  <c r="AD36" i="21"/>
  <c r="AD52" i="21"/>
  <c r="AF52" i="21" s="1"/>
  <c r="AD70" i="21"/>
  <c r="AD85" i="21"/>
  <c r="AF85" i="21" s="1"/>
  <c r="AD101" i="21"/>
  <c r="AD119" i="21"/>
  <c r="AF119" i="21" s="1"/>
  <c r="AD73" i="21"/>
  <c r="AF73" i="21" s="1"/>
  <c r="AG29" i="21"/>
  <c r="AG16" i="21"/>
  <c r="AG35" i="21"/>
  <c r="AG32" i="21"/>
  <c r="AG48" i="21"/>
  <c r="AG65" i="21"/>
  <c r="AG81" i="21"/>
  <c r="AY80" i="21" s="1"/>
  <c r="AG97" i="21"/>
  <c r="AG115" i="21"/>
  <c r="AG57" i="21"/>
  <c r="AG71" i="21"/>
  <c r="BF70" i="21" s="1"/>
  <c r="AG88" i="21"/>
  <c r="AG104" i="21"/>
  <c r="AF14" i="21"/>
  <c r="AY117" i="21"/>
  <c r="BF117" i="21"/>
  <c r="AY120" i="21"/>
  <c r="AD71" i="21"/>
  <c r="AN26" i="21"/>
  <c r="AO89" i="21"/>
  <c r="AO123" i="21"/>
  <c r="AN123" i="21"/>
  <c r="BD123" i="21"/>
  <c r="BD66" i="21"/>
  <c r="AD84" i="21"/>
  <c r="AF84" i="21" s="1"/>
  <c r="AN24" i="21"/>
  <c r="AD116" i="21"/>
  <c r="AF116" i="21" s="1"/>
  <c r="AD55" i="21"/>
  <c r="AD18" i="21"/>
  <c r="AF18" i="21" s="1"/>
  <c r="AF92" i="21"/>
  <c r="AO92" i="21"/>
  <c r="AD26" i="21"/>
  <c r="AI26" i="21" s="1"/>
  <c r="AD40" i="21"/>
  <c r="AF40" i="21" s="1"/>
  <c r="AD56" i="21"/>
  <c r="AF56" i="21" s="1"/>
  <c r="AD74" i="21"/>
  <c r="AD89" i="21"/>
  <c r="AD105" i="21"/>
  <c r="AF105" i="21" s="1"/>
  <c r="AD123" i="21"/>
  <c r="AF122" i="21"/>
  <c r="AY39" i="21"/>
  <c r="AY45" i="21"/>
  <c r="AY101" i="21"/>
  <c r="BF92" i="21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5" i="20"/>
  <c r="AD38" i="20"/>
  <c r="AD39" i="20"/>
  <c r="AD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AD73" i="20"/>
  <c r="AD74" i="20"/>
  <c r="AD75" i="20"/>
  <c r="AD76" i="20"/>
  <c r="AD77" i="20"/>
  <c r="AD78" i="20"/>
  <c r="AD79" i="20"/>
  <c r="AD80" i="20"/>
  <c r="AD81" i="20"/>
  <c r="AD82" i="20"/>
  <c r="AD83" i="20"/>
  <c r="AD84" i="20"/>
  <c r="AD85" i="20"/>
  <c r="AD86" i="20"/>
  <c r="AD87" i="20"/>
  <c r="AD88" i="20"/>
  <c r="AD89" i="20"/>
  <c r="AD90" i="20"/>
  <c r="AD91" i="20"/>
  <c r="AD92" i="20"/>
  <c r="AD93" i="20"/>
  <c r="AD94" i="20"/>
  <c r="AD95" i="20"/>
  <c r="AD96" i="20"/>
  <c r="AD97" i="20"/>
  <c r="AD98" i="20"/>
  <c r="AD99" i="20"/>
  <c r="AD100" i="20"/>
  <c r="AD101" i="20"/>
  <c r="AD102" i="20"/>
  <c r="AD103" i="20"/>
  <c r="AD104" i="20"/>
  <c r="AD105" i="20"/>
  <c r="AD106" i="20"/>
  <c r="AD107" i="20"/>
  <c r="AD108" i="20"/>
  <c r="AD109" i="20"/>
  <c r="AD110" i="20"/>
  <c r="AD111" i="20"/>
  <c r="AD112" i="20"/>
  <c r="AD113" i="20"/>
  <c r="AD114" i="20"/>
  <c r="AD115" i="20"/>
  <c r="AD116" i="20"/>
  <c r="AD117" i="20"/>
  <c r="AD118" i="20"/>
  <c r="AD119" i="20"/>
  <c r="AD120" i="20"/>
  <c r="AD121" i="20"/>
  <c r="AD122" i="20"/>
  <c r="AD13" i="20"/>
  <c r="C8" i="20"/>
  <c r="E8" i="20"/>
  <c r="I8" i="20"/>
  <c r="H8" i="20"/>
  <c r="G8" i="20"/>
  <c r="F8" i="20"/>
  <c r="D8" i="20"/>
  <c r="I7" i="20"/>
  <c r="H7" i="20"/>
  <c r="G7" i="20"/>
  <c r="F7" i="20"/>
  <c r="E7" i="20"/>
  <c r="C7" i="20" s="1"/>
  <c r="D7" i="20"/>
  <c r="I6" i="20"/>
  <c r="H6" i="20"/>
  <c r="G6" i="20"/>
  <c r="F6" i="20"/>
  <c r="E6" i="20"/>
  <c r="C6" i="20" s="1"/>
  <c r="D6" i="20"/>
  <c r="I5" i="20"/>
  <c r="H5" i="20"/>
  <c r="G5" i="20"/>
  <c r="F5" i="20"/>
  <c r="E5" i="20"/>
  <c r="C5" i="20" s="1"/>
  <c r="D5" i="20"/>
  <c r="I4" i="20"/>
  <c r="H4" i="20"/>
  <c r="G4" i="20"/>
  <c r="F4" i="20"/>
  <c r="E4" i="20"/>
  <c r="C4" i="20" s="1"/>
  <c r="D4" i="20"/>
  <c r="I3" i="20"/>
  <c r="G3" i="20"/>
  <c r="E3" i="20"/>
  <c r="I2" i="20"/>
  <c r="G2" i="20"/>
  <c r="G9" i="20" s="1"/>
  <c r="E2" i="20"/>
  <c r="BC30" i="20" l="1"/>
  <c r="AJ30" i="20"/>
  <c r="AF101" i="21"/>
  <c r="AF47" i="21"/>
  <c r="AF37" i="21"/>
  <c r="AF118" i="21"/>
  <c r="AF79" i="21"/>
  <c r="AF106" i="21"/>
  <c r="AF107" i="21"/>
  <c r="AF50" i="21"/>
  <c r="AF94" i="21"/>
  <c r="AO83" i="21"/>
  <c r="AO45" i="21"/>
  <c r="BF89" i="21"/>
  <c r="AN76" i="21"/>
  <c r="BD36" i="21"/>
  <c r="AO33" i="21"/>
  <c r="AY30" i="21"/>
  <c r="AO107" i="21"/>
  <c r="AF100" i="21"/>
  <c r="AP113" i="21"/>
  <c r="AF19" i="21"/>
  <c r="AF78" i="21"/>
  <c r="AF81" i="21"/>
  <c r="AF30" i="21"/>
  <c r="BD80" i="21"/>
  <c r="AO63" i="21"/>
  <c r="AF98" i="21"/>
  <c r="AF48" i="21"/>
  <c r="BD73" i="21"/>
  <c r="BF54" i="21"/>
  <c r="BF36" i="21"/>
  <c r="AJ86" i="21"/>
  <c r="AF86" i="21"/>
  <c r="AF89" i="21"/>
  <c r="AY86" i="21"/>
  <c r="BF73" i="21"/>
  <c r="BF39" i="21"/>
  <c r="AF62" i="21"/>
  <c r="AO57" i="21"/>
  <c r="AF20" i="21"/>
  <c r="AS20" i="21" s="1"/>
  <c r="AY63" i="21"/>
  <c r="BD42" i="21"/>
  <c r="BE101" i="22"/>
  <c r="AT101" i="22"/>
  <c r="AT120" i="22"/>
  <c r="BE120" i="22"/>
  <c r="AT104" i="22"/>
  <c r="BE104" i="22"/>
  <c r="BE51" i="22"/>
  <c r="AT51" i="22"/>
  <c r="BE95" i="22"/>
  <c r="AT95" i="22"/>
  <c r="BE36" i="22"/>
  <c r="AT36" i="22"/>
  <c r="BE30" i="22"/>
  <c r="AT30" i="22"/>
  <c r="BE60" i="22"/>
  <c r="AT60" i="22"/>
  <c r="AU66" i="22"/>
  <c r="BE70" i="22"/>
  <c r="AT70" i="22"/>
  <c r="BE107" i="22"/>
  <c r="AT107" i="22"/>
  <c r="BE117" i="22"/>
  <c r="AT117" i="22"/>
  <c r="BE45" i="22"/>
  <c r="AT45" i="22"/>
  <c r="AV63" i="22"/>
  <c r="AT63" i="22"/>
  <c r="BE63" i="22"/>
  <c r="BE42" i="22"/>
  <c r="AT42" i="22"/>
  <c r="AT48" i="22"/>
  <c r="BE48" i="22"/>
  <c r="BE89" i="22"/>
  <c r="AT89" i="22"/>
  <c r="BF83" i="21"/>
  <c r="AO80" i="21"/>
  <c r="AF99" i="21"/>
  <c r="AQ63" i="21"/>
  <c r="AF87" i="21"/>
  <c r="AF80" i="21"/>
  <c r="BE80" i="21" s="1"/>
  <c r="BD86" i="21"/>
  <c r="AF16" i="21"/>
  <c r="AF21" i="21"/>
  <c r="AS21" i="21" s="1"/>
  <c r="AF43" i="21"/>
  <c r="AF76" i="21"/>
  <c r="AF63" i="21"/>
  <c r="BD89" i="21"/>
  <c r="AO98" i="21"/>
  <c r="AO54" i="21"/>
  <c r="AO66" i="21"/>
  <c r="AY73" i="21"/>
  <c r="BD45" i="21"/>
  <c r="AJ33" i="21"/>
  <c r="BF63" i="21"/>
  <c r="BD60" i="21"/>
  <c r="BD107" i="21"/>
  <c r="AF46" i="21"/>
  <c r="AX123" i="21"/>
  <c r="BF45" i="21"/>
  <c r="AF74" i="21"/>
  <c r="BE73" i="21" s="1"/>
  <c r="AF55" i="21"/>
  <c r="AP66" i="21"/>
  <c r="AF70" i="21"/>
  <c r="AF31" i="21"/>
  <c r="AT30" i="21" s="1"/>
  <c r="AF34" i="21"/>
  <c r="BE33" i="21" s="1"/>
  <c r="AY123" i="21"/>
  <c r="BA110" i="21"/>
  <c r="BD113" i="21"/>
  <c r="AF108" i="21"/>
  <c r="AF41" i="21"/>
  <c r="BD63" i="21"/>
  <c r="BC86" i="21"/>
  <c r="AF71" i="21"/>
  <c r="AF36" i="21"/>
  <c r="AT36" i="21" s="1"/>
  <c r="AF58" i="21"/>
  <c r="BE57" i="21"/>
  <c r="AT57" i="21"/>
  <c r="BE30" i="21"/>
  <c r="BE104" i="21"/>
  <c r="AT104" i="21"/>
  <c r="AT73" i="21"/>
  <c r="BE76" i="21"/>
  <c r="AT76" i="21"/>
  <c r="AS76" i="21"/>
  <c r="BC123" i="21"/>
  <c r="AJ123" i="21"/>
  <c r="AI123" i="21"/>
  <c r="BE39" i="21"/>
  <c r="AT39" i="21"/>
  <c r="BC95" i="21"/>
  <c r="AJ95" i="21"/>
  <c r="BE92" i="21"/>
  <c r="AT92" i="21"/>
  <c r="BC89" i="21"/>
  <c r="AJ89" i="21"/>
  <c r="AF26" i="21"/>
  <c r="AS26" i="21" s="1"/>
  <c r="BF104" i="21"/>
  <c r="AY104" i="21"/>
  <c r="BF48" i="21"/>
  <c r="AY48" i="21"/>
  <c r="AT54" i="21"/>
  <c r="BE54" i="21"/>
  <c r="BC33" i="21"/>
  <c r="AZ66" i="21"/>
  <c r="AY66" i="21"/>
  <c r="BF66" i="21"/>
  <c r="BF80" i="21"/>
  <c r="AF23" i="21"/>
  <c r="AS23" i="21" s="1"/>
  <c r="AY70" i="21"/>
  <c r="AT107" i="21"/>
  <c r="BE107" i="21"/>
  <c r="BC70" i="21"/>
  <c r="AJ70" i="21"/>
  <c r="BE98" i="21"/>
  <c r="AT98" i="21"/>
  <c r="BC42" i="21"/>
  <c r="AJ42" i="21"/>
  <c r="BE120" i="21"/>
  <c r="AT120" i="21"/>
  <c r="AK113" i="21"/>
  <c r="BC113" i="21"/>
  <c r="AJ113" i="21"/>
  <c r="AT48" i="21"/>
  <c r="BE48" i="21"/>
  <c r="BF51" i="21"/>
  <c r="AY51" i="21"/>
  <c r="AY107" i="21"/>
  <c r="BF107" i="21"/>
  <c r="BC30" i="21"/>
  <c r="AJ30" i="21"/>
  <c r="BE51" i="21"/>
  <c r="AT51" i="21"/>
  <c r="BC80" i="21"/>
  <c r="AT89" i="21"/>
  <c r="BE89" i="21"/>
  <c r="BE110" i="21"/>
  <c r="AV110" i="21"/>
  <c r="AT110" i="21"/>
  <c r="BC60" i="21"/>
  <c r="AJ60" i="21"/>
  <c r="AJ80" i="21"/>
  <c r="AJ57" i="21"/>
  <c r="BC57" i="21"/>
  <c r="BC117" i="21"/>
  <c r="AJ117" i="21"/>
  <c r="AF123" i="21"/>
  <c r="AJ54" i="21"/>
  <c r="AF45" i="21"/>
  <c r="AT101" i="21"/>
  <c r="BE101" i="21"/>
  <c r="BE86" i="21"/>
  <c r="AT86" i="21"/>
  <c r="BC48" i="21"/>
  <c r="AJ48" i="21"/>
  <c r="AL110" i="21"/>
  <c r="BC110" i="21"/>
  <c r="AJ110" i="21"/>
  <c r="AJ120" i="21"/>
  <c r="BC120" i="21"/>
  <c r="BF76" i="21"/>
  <c r="AY76" i="21"/>
  <c r="AX76" i="21"/>
  <c r="AK66" i="21"/>
  <c r="BC66" i="21"/>
  <c r="AJ66" i="21"/>
  <c r="AF95" i="21"/>
  <c r="AF22" i="21"/>
  <c r="AS22" i="21" s="1"/>
  <c r="BC107" i="21"/>
  <c r="AJ107" i="21"/>
  <c r="AF27" i="21"/>
  <c r="AS27" i="21" s="1"/>
  <c r="BE66" i="21"/>
  <c r="AU66" i="21"/>
  <c r="AT66" i="21"/>
  <c r="BF57" i="21"/>
  <c r="AY57" i="21"/>
  <c r="BC36" i="21"/>
  <c r="AJ36" i="21"/>
  <c r="AT83" i="21"/>
  <c r="BE83" i="21"/>
  <c r="BC54" i="21"/>
  <c r="AJ73" i="21"/>
  <c r="BC73" i="21"/>
  <c r="AJ104" i="21"/>
  <c r="BC104" i="21"/>
  <c r="BC83" i="21"/>
  <c r="AJ83" i="21"/>
  <c r="AJ39" i="21"/>
  <c r="BC39" i="21"/>
  <c r="AT60" i="21"/>
  <c r="BE60" i="21"/>
  <c r="AZ113" i="21"/>
  <c r="AY113" i="21"/>
  <c r="BF113" i="21"/>
  <c r="AJ98" i="21"/>
  <c r="BC98" i="21"/>
  <c r="AJ76" i="21"/>
  <c r="AI76" i="21"/>
  <c r="BC76" i="21"/>
  <c r="AJ45" i="21"/>
  <c r="BC45" i="21"/>
  <c r="BF98" i="21"/>
  <c r="AY98" i="21"/>
  <c r="BF42" i="21"/>
  <c r="AY42" i="21"/>
  <c r="BE63" i="21"/>
  <c r="AT63" i="21"/>
  <c r="BC101" i="21"/>
  <c r="AJ101" i="21"/>
  <c r="AF117" i="21"/>
  <c r="AF42" i="21"/>
  <c r="AJ92" i="21"/>
  <c r="BC92" i="21"/>
  <c r="AJ51" i="21"/>
  <c r="BC51" i="21"/>
  <c r="AF113" i="21"/>
  <c r="I9" i="20"/>
  <c r="AG124" i="20" s="1"/>
  <c r="E10" i="20"/>
  <c r="I10" i="20"/>
  <c r="AG121" i="20" s="1"/>
  <c r="AG123" i="20"/>
  <c r="AG91" i="20"/>
  <c r="AG32" i="20"/>
  <c r="AG62" i="20"/>
  <c r="AG63" i="20"/>
  <c r="AG30" i="20"/>
  <c r="AG73" i="20"/>
  <c r="E9" i="20"/>
  <c r="E11" i="20"/>
  <c r="G10" i="20"/>
  <c r="AE122" i="20" s="1"/>
  <c r="G11" i="20"/>
  <c r="I11" i="20"/>
  <c r="I8" i="19"/>
  <c r="H8" i="19"/>
  <c r="G8" i="19"/>
  <c r="F8" i="19"/>
  <c r="E8" i="19"/>
  <c r="D8" i="19"/>
  <c r="I7" i="19"/>
  <c r="H7" i="19"/>
  <c r="G7" i="19"/>
  <c r="F7" i="19"/>
  <c r="E7" i="19"/>
  <c r="D7" i="19"/>
  <c r="I6" i="19"/>
  <c r="H6" i="19"/>
  <c r="G6" i="19"/>
  <c r="F6" i="19"/>
  <c r="E6" i="19"/>
  <c r="D6" i="19"/>
  <c r="I5" i="19"/>
  <c r="H5" i="19"/>
  <c r="G5" i="19"/>
  <c r="F5" i="19"/>
  <c r="E5" i="19"/>
  <c r="D5" i="19"/>
  <c r="I4" i="19"/>
  <c r="H4" i="19"/>
  <c r="G4" i="19"/>
  <c r="F4" i="19"/>
  <c r="E4" i="19"/>
  <c r="D4" i="19"/>
  <c r="I3" i="19"/>
  <c r="G3" i="19"/>
  <c r="E3" i="19"/>
  <c r="I2" i="19"/>
  <c r="G2" i="19"/>
  <c r="E2" i="19"/>
  <c r="AT70" i="21" l="1"/>
  <c r="AV63" i="21"/>
  <c r="AE124" i="20"/>
  <c r="AF124" i="20" s="1"/>
  <c r="BE36" i="21"/>
  <c r="BE70" i="21"/>
  <c r="AT33" i="21"/>
  <c r="AT80" i="21"/>
  <c r="AT42" i="21"/>
  <c r="BE42" i="21"/>
  <c r="BE113" i="21"/>
  <c r="AU113" i="21"/>
  <c r="AT113" i="21"/>
  <c r="AT95" i="21"/>
  <c r="BE95" i="21"/>
  <c r="BE45" i="21"/>
  <c r="AT45" i="21"/>
  <c r="AT117" i="21"/>
  <c r="BE117" i="21"/>
  <c r="BE123" i="21"/>
  <c r="AT123" i="21"/>
  <c r="AS123" i="21"/>
  <c r="AG29" i="20"/>
  <c r="AG50" i="20"/>
  <c r="AG45" i="20"/>
  <c r="AG15" i="20"/>
  <c r="AG78" i="20"/>
  <c r="AG107" i="20"/>
  <c r="AG74" i="20"/>
  <c r="AY73" i="20" s="1"/>
  <c r="AG75" i="20"/>
  <c r="AG99" i="20"/>
  <c r="AG61" i="20"/>
  <c r="AG51" i="20"/>
  <c r="AG56" i="20"/>
  <c r="AG23" i="20"/>
  <c r="AX23" i="20" s="1"/>
  <c r="AG83" i="20"/>
  <c r="AG115" i="20"/>
  <c r="AG119" i="20"/>
  <c r="AG39" i="20"/>
  <c r="AG38" i="20"/>
  <c r="AG20" i="20"/>
  <c r="AX20" i="20" s="1"/>
  <c r="AG64" i="20"/>
  <c r="BF63" i="20" s="1"/>
  <c r="AG47" i="20"/>
  <c r="AG65" i="20"/>
  <c r="AG16" i="20"/>
  <c r="AY33" i="20"/>
  <c r="AG79" i="20"/>
  <c r="AG87" i="20"/>
  <c r="AG95" i="20"/>
  <c r="AG103" i="20"/>
  <c r="AG111" i="20"/>
  <c r="AG86" i="20"/>
  <c r="AG94" i="20"/>
  <c r="AG102" i="20"/>
  <c r="AG110" i="20"/>
  <c r="AG118" i="20"/>
  <c r="AG59" i="20"/>
  <c r="AG26" i="20"/>
  <c r="AX26" i="20" s="1"/>
  <c r="AG41" i="20"/>
  <c r="AG19" i="20"/>
  <c r="AG54" i="20"/>
  <c r="BF54" i="20" s="1"/>
  <c r="AG72" i="20"/>
  <c r="AG21" i="20"/>
  <c r="AX21" i="20" s="1"/>
  <c r="AG46" i="20"/>
  <c r="AG82" i="20"/>
  <c r="AG90" i="20"/>
  <c r="AG98" i="20"/>
  <c r="AG106" i="20"/>
  <c r="AG114" i="20"/>
  <c r="AG122" i="20"/>
  <c r="AE14" i="20"/>
  <c r="AE115" i="20"/>
  <c r="AE32" i="20"/>
  <c r="AE64" i="20"/>
  <c r="AE86" i="20"/>
  <c r="AE116" i="20"/>
  <c r="AE101" i="20"/>
  <c r="AG66" i="20"/>
  <c r="AG24" i="20"/>
  <c r="AX24" i="20" s="1"/>
  <c r="AG35" i="20"/>
  <c r="AG13" i="20"/>
  <c r="AG100" i="20"/>
  <c r="AE48" i="20"/>
  <c r="AE20" i="20"/>
  <c r="AE52" i="20"/>
  <c r="AE68" i="20"/>
  <c r="AE94" i="20"/>
  <c r="AG43" i="20"/>
  <c r="AY42" i="20" s="1"/>
  <c r="AG48" i="20"/>
  <c r="AG53" i="20"/>
  <c r="AG69" i="20"/>
  <c r="AG49" i="20"/>
  <c r="AG58" i="20"/>
  <c r="AG68" i="20"/>
  <c r="AG17" i="20"/>
  <c r="AG25" i="20"/>
  <c r="AX25" i="20" s="1"/>
  <c r="AG42" i="20"/>
  <c r="AG76" i="20"/>
  <c r="AG80" i="20"/>
  <c r="BF80" i="20" s="1"/>
  <c r="AG84" i="20"/>
  <c r="BF83" i="20" s="1"/>
  <c r="AG88" i="20"/>
  <c r="AG92" i="20"/>
  <c r="AG96" i="20"/>
  <c r="AY95" i="20" s="1"/>
  <c r="AG104" i="20"/>
  <c r="AG108" i="20"/>
  <c r="AG112" i="20"/>
  <c r="AG116" i="20"/>
  <c r="AG120" i="20"/>
  <c r="AY120" i="20" s="1"/>
  <c r="AE79" i="20"/>
  <c r="AE83" i="20"/>
  <c r="AE24" i="20"/>
  <c r="AN24" i="20" s="1"/>
  <c r="AE40" i="20"/>
  <c r="AE56" i="20"/>
  <c r="AE72" i="20"/>
  <c r="AE102" i="20"/>
  <c r="AG28" i="20"/>
  <c r="AG57" i="20"/>
  <c r="AG67" i="20"/>
  <c r="AG22" i="20"/>
  <c r="AX22" i="20" s="1"/>
  <c r="AG40" i="20"/>
  <c r="AY39" i="20" s="1"/>
  <c r="AG31" i="20"/>
  <c r="BF30" i="20" s="1"/>
  <c r="AG55" i="20"/>
  <c r="AG71" i="20"/>
  <c r="BF36" i="20"/>
  <c r="AG52" i="20"/>
  <c r="AG60" i="20"/>
  <c r="BF60" i="20" s="1"/>
  <c r="AG70" i="20"/>
  <c r="BF70" i="20" s="1"/>
  <c r="AG14" i="20"/>
  <c r="AG18" i="20"/>
  <c r="AG27" i="20"/>
  <c r="AX27" i="20" s="1"/>
  <c r="AG44" i="20"/>
  <c r="AG77" i="20"/>
  <c r="BF76" i="20" s="1"/>
  <c r="AG81" i="20"/>
  <c r="AG85" i="20"/>
  <c r="AG89" i="20"/>
  <c r="AG93" i="20"/>
  <c r="BA110" i="20" s="1"/>
  <c r="AG97" i="20"/>
  <c r="AG101" i="20"/>
  <c r="AG105" i="20"/>
  <c r="AG109" i="20"/>
  <c r="AG113" i="20"/>
  <c r="AG117" i="20"/>
  <c r="AY117" i="20" s="1"/>
  <c r="AE112" i="20"/>
  <c r="AE97" i="20"/>
  <c r="AF97" i="20" s="1"/>
  <c r="AE28" i="20"/>
  <c r="AE44" i="20"/>
  <c r="AE60" i="20"/>
  <c r="AE78" i="20"/>
  <c r="AE110" i="20"/>
  <c r="AF122" i="20"/>
  <c r="AF116" i="20"/>
  <c r="AF110" i="20"/>
  <c r="AF94" i="20"/>
  <c r="AF72" i="20"/>
  <c r="AF56" i="20"/>
  <c r="AF79" i="20"/>
  <c r="AF48" i="20"/>
  <c r="AF28" i="20"/>
  <c r="AI26" i="20"/>
  <c r="AI24" i="20"/>
  <c r="AI22" i="20"/>
  <c r="AI20" i="20"/>
  <c r="AF44" i="20"/>
  <c r="AI25" i="20"/>
  <c r="AI21" i="20"/>
  <c r="AF14" i="20"/>
  <c r="AI27" i="20"/>
  <c r="AI23" i="20"/>
  <c r="AF83" i="20"/>
  <c r="AY80" i="20"/>
  <c r="BF92" i="20"/>
  <c r="AE13" i="20"/>
  <c r="AE89" i="20"/>
  <c r="AE117" i="20"/>
  <c r="AE18" i="20"/>
  <c r="AE105" i="20"/>
  <c r="AE85" i="20"/>
  <c r="AF85" i="20" s="1"/>
  <c r="AE99" i="20"/>
  <c r="AE123" i="20"/>
  <c r="AE21" i="20"/>
  <c r="AE25" i="20"/>
  <c r="AE29" i="20"/>
  <c r="AE41" i="20"/>
  <c r="AE45" i="20"/>
  <c r="AE49" i="20"/>
  <c r="AE53" i="20"/>
  <c r="AE57" i="20"/>
  <c r="AE61" i="20"/>
  <c r="AE65" i="20"/>
  <c r="AE69" i="20"/>
  <c r="AE73" i="20"/>
  <c r="AE80" i="20"/>
  <c r="AE88" i="20"/>
  <c r="AE96" i="20"/>
  <c r="AE104" i="20"/>
  <c r="AE111" i="20"/>
  <c r="AE118" i="20"/>
  <c r="BF107" i="20"/>
  <c r="AY107" i="20"/>
  <c r="BF123" i="20"/>
  <c r="AY123" i="20"/>
  <c r="AX123" i="20"/>
  <c r="AF36" i="20"/>
  <c r="AF68" i="20"/>
  <c r="AY57" i="20"/>
  <c r="BF57" i="20"/>
  <c r="AY60" i="20"/>
  <c r="AY70" i="20"/>
  <c r="AY113" i="20"/>
  <c r="BF117" i="20"/>
  <c r="AE17" i="20"/>
  <c r="AE93" i="20"/>
  <c r="AE121" i="20"/>
  <c r="AF121" i="20" s="1"/>
  <c r="AE81" i="20"/>
  <c r="AE119" i="20"/>
  <c r="AE87" i="20"/>
  <c r="BD86" i="20" s="1"/>
  <c r="AE107" i="20"/>
  <c r="AE76" i="20"/>
  <c r="AE22" i="20"/>
  <c r="AE26" i="20"/>
  <c r="AE30" i="20"/>
  <c r="AE38" i="20"/>
  <c r="AE42" i="20"/>
  <c r="AE46" i="20"/>
  <c r="AF46" i="20" s="1"/>
  <c r="AE50" i="20"/>
  <c r="AE54" i="20"/>
  <c r="AE58" i="20"/>
  <c r="AE62" i="20"/>
  <c r="AE66" i="20"/>
  <c r="AE70" i="20"/>
  <c r="AE74" i="20"/>
  <c r="AE82" i="20"/>
  <c r="AE90" i="20"/>
  <c r="AE98" i="20"/>
  <c r="AE106" i="20"/>
  <c r="AE113" i="20"/>
  <c r="AE120" i="20"/>
  <c r="AF101" i="20"/>
  <c r="AO101" i="20"/>
  <c r="AN20" i="20"/>
  <c r="BF45" i="20"/>
  <c r="BF86" i="20"/>
  <c r="AY86" i="20"/>
  <c r="BF98" i="20"/>
  <c r="AY98" i="20"/>
  <c r="BF110" i="20"/>
  <c r="AY110" i="20"/>
  <c r="AE16" i="20"/>
  <c r="AE103" i="20"/>
  <c r="AE15" i="20"/>
  <c r="AE91" i="20"/>
  <c r="AF91" i="20" s="1"/>
  <c r="AE77" i="20"/>
  <c r="AF77" i="20" s="1"/>
  <c r="AE95" i="20"/>
  <c r="AE109" i="20"/>
  <c r="AE19" i="20"/>
  <c r="AE23" i="20"/>
  <c r="AE27" i="20"/>
  <c r="AE31" i="20"/>
  <c r="AE35" i="20"/>
  <c r="AE39" i="20"/>
  <c r="AE43" i="20"/>
  <c r="AE47" i="20"/>
  <c r="AE51" i="20"/>
  <c r="AE55" i="20"/>
  <c r="AE59" i="20"/>
  <c r="AE63" i="20"/>
  <c r="AE67" i="20"/>
  <c r="AF67" i="20" s="1"/>
  <c r="AE71" i="20"/>
  <c r="AE75" i="20"/>
  <c r="AE84" i="20"/>
  <c r="AE92" i="20"/>
  <c r="AE100" i="20"/>
  <c r="AE108" i="20"/>
  <c r="AE114" i="20"/>
  <c r="G11" i="19"/>
  <c r="E10" i="19"/>
  <c r="I11" i="19"/>
  <c r="E11" i="19"/>
  <c r="I10" i="19"/>
  <c r="G10" i="19"/>
  <c r="G9" i="19"/>
  <c r="AE124" i="19" s="1"/>
  <c r="I9" i="19"/>
  <c r="E9" i="19"/>
  <c r="I8" i="18"/>
  <c r="H8" i="18"/>
  <c r="G8" i="18"/>
  <c r="F8" i="18"/>
  <c r="E8" i="18"/>
  <c r="D8" i="18"/>
  <c r="I7" i="18"/>
  <c r="H7" i="18"/>
  <c r="G7" i="18"/>
  <c r="F7" i="18"/>
  <c r="E7" i="18"/>
  <c r="D7" i="18"/>
  <c r="I6" i="18"/>
  <c r="H6" i="18"/>
  <c r="G6" i="18"/>
  <c r="F6" i="18"/>
  <c r="E6" i="18"/>
  <c r="D6" i="18"/>
  <c r="I5" i="18"/>
  <c r="H5" i="18"/>
  <c r="G5" i="18"/>
  <c r="F5" i="18"/>
  <c r="E5" i="18"/>
  <c r="D5" i="18"/>
  <c r="I4" i="18"/>
  <c r="H4" i="18"/>
  <c r="G4" i="18"/>
  <c r="F4" i="18"/>
  <c r="E4" i="18"/>
  <c r="D4" i="18"/>
  <c r="I3" i="18"/>
  <c r="G3" i="18"/>
  <c r="E3" i="18"/>
  <c r="I2" i="18"/>
  <c r="G2" i="18"/>
  <c r="E2" i="18"/>
  <c r="G10" i="18" l="1"/>
  <c r="AG124" i="19"/>
  <c r="BF104" i="20"/>
  <c r="BF48" i="20"/>
  <c r="AY66" i="20"/>
  <c r="AY101" i="20"/>
  <c r="AY30" i="20"/>
  <c r="BD30" i="20"/>
  <c r="AO30" i="20"/>
  <c r="BF113" i="20"/>
  <c r="AY51" i="20"/>
  <c r="AY45" i="20"/>
  <c r="AD124" i="19"/>
  <c r="AF124" i="19" s="1"/>
  <c r="AF40" i="20"/>
  <c r="AF20" i="20"/>
  <c r="AS20" i="20" s="1"/>
  <c r="AF81" i="20"/>
  <c r="AF100" i="20"/>
  <c r="AF71" i="20"/>
  <c r="AF55" i="20"/>
  <c r="AF16" i="20"/>
  <c r="AF111" i="20"/>
  <c r="AT110" i="20" s="1"/>
  <c r="AF61" i="20"/>
  <c r="AF99" i="20"/>
  <c r="AF82" i="20"/>
  <c r="BF95" i="20"/>
  <c r="BF73" i="20"/>
  <c r="BF51" i="20"/>
  <c r="AZ113" i="20"/>
  <c r="AZ66" i="20"/>
  <c r="AY63" i="20"/>
  <c r="AF62" i="20"/>
  <c r="AF30" i="20"/>
  <c r="BF101" i="20"/>
  <c r="BF33" i="20"/>
  <c r="AY54" i="20"/>
  <c r="BA63" i="20"/>
  <c r="AY76" i="20"/>
  <c r="AY92" i="20"/>
  <c r="AX76" i="20"/>
  <c r="BF89" i="20"/>
  <c r="BF120" i="20"/>
  <c r="AY36" i="20"/>
  <c r="BD60" i="20"/>
  <c r="BD36" i="20"/>
  <c r="BD101" i="20"/>
  <c r="AF64" i="20"/>
  <c r="AF32" i="20"/>
  <c r="AF47" i="20"/>
  <c r="AF15" i="20"/>
  <c r="AF96" i="20"/>
  <c r="AF69" i="20"/>
  <c r="AF53" i="20"/>
  <c r="AF37" i="20"/>
  <c r="AT36" i="20" s="1"/>
  <c r="AF35" i="20"/>
  <c r="AF38" i="20"/>
  <c r="AF118" i="20"/>
  <c r="AF88" i="20"/>
  <c r="AF65" i="20"/>
  <c r="AF19" i="20"/>
  <c r="AF106" i="20"/>
  <c r="AF58" i="20"/>
  <c r="AF87" i="20"/>
  <c r="AY83" i="20"/>
  <c r="AY104" i="20"/>
  <c r="BF39" i="20"/>
  <c r="AF74" i="20"/>
  <c r="AF41" i="20"/>
  <c r="BF66" i="20"/>
  <c r="AF114" i="20"/>
  <c r="AF84" i="20"/>
  <c r="BE83" i="20" s="1"/>
  <c r="AF31" i="20"/>
  <c r="AF119" i="20"/>
  <c r="AF17" i="20"/>
  <c r="AY89" i="20"/>
  <c r="AF105" i="20"/>
  <c r="BF42" i="20"/>
  <c r="AY48" i="20"/>
  <c r="AF112" i="20"/>
  <c r="AF52" i="20"/>
  <c r="AF78" i="20"/>
  <c r="AF102" i="20"/>
  <c r="BE101" i="20" s="1"/>
  <c r="AF108" i="20"/>
  <c r="AF75" i="20"/>
  <c r="AF59" i="20"/>
  <c r="AF43" i="20"/>
  <c r="AF103" i="20"/>
  <c r="AO86" i="20"/>
  <c r="AF90" i="20"/>
  <c r="AF50" i="20"/>
  <c r="AO110" i="20"/>
  <c r="AF49" i="20"/>
  <c r="AT48" i="20" s="1"/>
  <c r="AF115" i="20"/>
  <c r="AF98" i="20"/>
  <c r="BD98" i="20"/>
  <c r="AO98" i="20"/>
  <c r="AN22" i="20"/>
  <c r="AF22" i="20"/>
  <c r="AS22" i="20" s="1"/>
  <c r="BD66" i="20"/>
  <c r="AF66" i="20"/>
  <c r="AP66" i="20"/>
  <c r="AO66" i="20"/>
  <c r="AN21" i="20"/>
  <c r="AF21" i="20"/>
  <c r="AS21" i="20" s="1"/>
  <c r="AJ107" i="20"/>
  <c r="BC107" i="20"/>
  <c r="BD54" i="20"/>
  <c r="AO54" i="20"/>
  <c r="AF54" i="20"/>
  <c r="AO76" i="20"/>
  <c r="BD76" i="20"/>
  <c r="AF76" i="20"/>
  <c r="AN76" i="20"/>
  <c r="BC51" i="20"/>
  <c r="AJ51" i="20"/>
  <c r="BC86" i="20"/>
  <c r="AJ86" i="20"/>
  <c r="AJ110" i="20"/>
  <c r="AL110" i="20"/>
  <c r="BC110" i="20"/>
  <c r="BD63" i="20"/>
  <c r="AF63" i="20"/>
  <c r="AQ63" i="20"/>
  <c r="AO63" i="20"/>
  <c r="AF109" i="20"/>
  <c r="AF86" i="20"/>
  <c r="BD83" i="20"/>
  <c r="AP113" i="20"/>
  <c r="AO113" i="20"/>
  <c r="AF113" i="20"/>
  <c r="BD113" i="20"/>
  <c r="AF107" i="20"/>
  <c r="AO107" i="20"/>
  <c r="BD107" i="20"/>
  <c r="BD33" i="20"/>
  <c r="AO33" i="20"/>
  <c r="AO123" i="20"/>
  <c r="AN123" i="20"/>
  <c r="AF123" i="20"/>
  <c r="BD123" i="20"/>
  <c r="AF18" i="20"/>
  <c r="AJ83" i="20"/>
  <c r="BC83" i="20"/>
  <c r="AJ123" i="20"/>
  <c r="BC123" i="20"/>
  <c r="AJ45" i="20"/>
  <c r="BC45" i="20"/>
  <c r="BC39" i="20"/>
  <c r="AJ39" i="20"/>
  <c r="AJ101" i="20"/>
  <c r="BC101" i="20"/>
  <c r="AJ117" i="20"/>
  <c r="BC117" i="20"/>
  <c r="BC57" i="20"/>
  <c r="AJ57" i="20"/>
  <c r="BC73" i="20"/>
  <c r="AJ73" i="20"/>
  <c r="BC80" i="20"/>
  <c r="AJ80" i="20"/>
  <c r="BC104" i="20"/>
  <c r="AJ104" i="20"/>
  <c r="AF24" i="20"/>
  <c r="AS24" i="20" s="1"/>
  <c r="BD39" i="20"/>
  <c r="AO39" i="20"/>
  <c r="AF39" i="20"/>
  <c r="AN23" i="20"/>
  <c r="AF23" i="20"/>
  <c r="AS23" i="20" s="1"/>
  <c r="BD70" i="20"/>
  <c r="AO70" i="20"/>
  <c r="AF70" i="20"/>
  <c r="AF92" i="20"/>
  <c r="BD92" i="20"/>
  <c r="AO92" i="20"/>
  <c r="BD51" i="20"/>
  <c r="AO51" i="20"/>
  <c r="AF51" i="20"/>
  <c r="AF120" i="20"/>
  <c r="BD120" i="20"/>
  <c r="AO120" i="20"/>
  <c r="BC60" i="20"/>
  <c r="AJ60" i="20"/>
  <c r="AN27" i="20"/>
  <c r="AF27" i="20"/>
  <c r="AS27" i="20" s="1"/>
  <c r="AF95" i="20"/>
  <c r="AO95" i="20"/>
  <c r="BD95" i="20"/>
  <c r="AO83" i="20"/>
  <c r="BD42" i="20"/>
  <c r="AO42" i="20"/>
  <c r="AF42" i="20"/>
  <c r="AN26" i="20"/>
  <c r="AF26" i="20"/>
  <c r="AS26" i="20" s="1"/>
  <c r="AF93" i="20"/>
  <c r="AQ110" i="20"/>
  <c r="AF80" i="20"/>
  <c r="BD80" i="20"/>
  <c r="AO80" i="20"/>
  <c r="BD45" i="20"/>
  <c r="AO45" i="20"/>
  <c r="AF45" i="20"/>
  <c r="AF29" i="20"/>
  <c r="AF117" i="20"/>
  <c r="AO117" i="20"/>
  <c r="BD117" i="20"/>
  <c r="BC76" i="20"/>
  <c r="AJ76" i="20"/>
  <c r="AI76" i="20"/>
  <c r="BC42" i="20"/>
  <c r="AJ42" i="20"/>
  <c r="AJ95" i="20"/>
  <c r="BC95" i="20"/>
  <c r="AJ48" i="20"/>
  <c r="BC48" i="20"/>
  <c r="AJ89" i="20"/>
  <c r="BC89" i="20"/>
  <c r="BC54" i="20"/>
  <c r="AJ54" i="20"/>
  <c r="AK66" i="20"/>
  <c r="BC66" i="20"/>
  <c r="AJ66" i="20"/>
  <c r="BC70" i="20"/>
  <c r="AJ70" i="20"/>
  <c r="BC98" i="20"/>
  <c r="AJ98" i="20"/>
  <c r="BC113" i="20"/>
  <c r="AK113" i="20"/>
  <c r="AJ113" i="20"/>
  <c r="BC120" i="20"/>
  <c r="AJ120" i="20"/>
  <c r="AF60" i="20"/>
  <c r="AO48" i="20"/>
  <c r="BD110" i="20"/>
  <c r="AO36" i="20"/>
  <c r="AF104" i="20"/>
  <c r="BD104" i="20"/>
  <c r="AO104" i="20"/>
  <c r="BD73" i="20"/>
  <c r="AO73" i="20"/>
  <c r="AF73" i="20"/>
  <c r="BD57" i="20"/>
  <c r="AO57" i="20"/>
  <c r="AF57" i="20"/>
  <c r="AN25" i="20"/>
  <c r="AF25" i="20"/>
  <c r="AS25" i="20" s="1"/>
  <c r="AF89" i="20"/>
  <c r="AO89" i="20"/>
  <c r="BD89" i="20"/>
  <c r="AJ33" i="20"/>
  <c r="BC33" i="20"/>
  <c r="AJ36" i="20"/>
  <c r="BC36" i="20"/>
  <c r="AL63" i="20"/>
  <c r="BC63" i="20"/>
  <c r="AJ63" i="20"/>
  <c r="BC92" i="20"/>
  <c r="AJ92" i="20"/>
  <c r="AO60" i="20"/>
  <c r="BD48" i="20"/>
  <c r="E9" i="18"/>
  <c r="I9" i="18"/>
  <c r="E11" i="18"/>
  <c r="AE122" i="19"/>
  <c r="AE120" i="19"/>
  <c r="AE118" i="19"/>
  <c r="AE116" i="19"/>
  <c r="AE114" i="19"/>
  <c r="AE113" i="19"/>
  <c r="AE111" i="19"/>
  <c r="AE110" i="19"/>
  <c r="AE108" i="19"/>
  <c r="AE106" i="19"/>
  <c r="AE104" i="19"/>
  <c r="AE102" i="19"/>
  <c r="AE100" i="19"/>
  <c r="AE98" i="19"/>
  <c r="AE96" i="19"/>
  <c r="AE94" i="19"/>
  <c r="AE92" i="19"/>
  <c r="AE90" i="19"/>
  <c r="AE88" i="19"/>
  <c r="AE86" i="19"/>
  <c r="AE84" i="19"/>
  <c r="AE82" i="19"/>
  <c r="AE80" i="19"/>
  <c r="AE78" i="19"/>
  <c r="AE75" i="19"/>
  <c r="AE73" i="19"/>
  <c r="AE71" i="19"/>
  <c r="AE69" i="19"/>
  <c r="AE67" i="19"/>
  <c r="AE66" i="19"/>
  <c r="AE64" i="19"/>
  <c r="AE63" i="19"/>
  <c r="AE61" i="19"/>
  <c r="AE59" i="19"/>
  <c r="AE57" i="19"/>
  <c r="AE55" i="19"/>
  <c r="AE53" i="19"/>
  <c r="AE51" i="19"/>
  <c r="AE49" i="19"/>
  <c r="AE47" i="19"/>
  <c r="AE45" i="19"/>
  <c r="AE43" i="19"/>
  <c r="AE41" i="19"/>
  <c r="AE39" i="19"/>
  <c r="AE37" i="19"/>
  <c r="AE123" i="19"/>
  <c r="AE121" i="19"/>
  <c r="AE119" i="19"/>
  <c r="AE117" i="19"/>
  <c r="AE115" i="19"/>
  <c r="AE112" i="19"/>
  <c r="AE109" i="19"/>
  <c r="AE107" i="19"/>
  <c r="AE105" i="19"/>
  <c r="AE103" i="19"/>
  <c r="AE101" i="19"/>
  <c r="AE99" i="19"/>
  <c r="AE97" i="19"/>
  <c r="AE95" i="19"/>
  <c r="AE93" i="19"/>
  <c r="AE91" i="19"/>
  <c r="AE89" i="19"/>
  <c r="AE87" i="19"/>
  <c r="AE85" i="19"/>
  <c r="AE83" i="19"/>
  <c r="AE81" i="19"/>
  <c r="AE79" i="19"/>
  <c r="AE77" i="19"/>
  <c r="AE76" i="19"/>
  <c r="AE74" i="19"/>
  <c r="AE72" i="19"/>
  <c r="AE70" i="19"/>
  <c r="AE68" i="19"/>
  <c r="AE65" i="19"/>
  <c r="AE62" i="19"/>
  <c r="AE60" i="19"/>
  <c r="AE58" i="19"/>
  <c r="AE56" i="19"/>
  <c r="AE54" i="19"/>
  <c r="AE52" i="19"/>
  <c r="AE50" i="19"/>
  <c r="AE48" i="19"/>
  <c r="AE46" i="19"/>
  <c r="AE44" i="19"/>
  <c r="AE42" i="19"/>
  <c r="AE40" i="19"/>
  <c r="AE38" i="19"/>
  <c r="AE36" i="19"/>
  <c r="AE34" i="19"/>
  <c r="AE32" i="19"/>
  <c r="AE30" i="19"/>
  <c r="AE28" i="19"/>
  <c r="AE27" i="19"/>
  <c r="AE26" i="19"/>
  <c r="AE25" i="19"/>
  <c r="AE33" i="19"/>
  <c r="AE24" i="19"/>
  <c r="AE23" i="19"/>
  <c r="AE22" i="19"/>
  <c r="AE21" i="19"/>
  <c r="AE20" i="19"/>
  <c r="AE18" i="19"/>
  <c r="AE16" i="19"/>
  <c r="AE14" i="19"/>
  <c r="AE31" i="19"/>
  <c r="AE35" i="19"/>
  <c r="AE29" i="19"/>
  <c r="AE19" i="19"/>
  <c r="AE17" i="19"/>
  <c r="AE15" i="19"/>
  <c r="AE13" i="19"/>
  <c r="AG122" i="19"/>
  <c r="AG120" i="19"/>
  <c r="AG118" i="19"/>
  <c r="AG116" i="19"/>
  <c r="AG114" i="19"/>
  <c r="AG113" i="19"/>
  <c r="AG111" i="19"/>
  <c r="AG110" i="19"/>
  <c r="AG108" i="19"/>
  <c r="AG106" i="19"/>
  <c r="AG104" i="19"/>
  <c r="AG102" i="19"/>
  <c r="AG100" i="19"/>
  <c r="AG98" i="19"/>
  <c r="AG96" i="19"/>
  <c r="AG94" i="19"/>
  <c r="AG92" i="19"/>
  <c r="AG90" i="19"/>
  <c r="AG88" i="19"/>
  <c r="AG86" i="19"/>
  <c r="AG84" i="19"/>
  <c r="AG82" i="19"/>
  <c r="AG80" i="19"/>
  <c r="AG78" i="19"/>
  <c r="AG75" i="19"/>
  <c r="AG73" i="19"/>
  <c r="AG71" i="19"/>
  <c r="AG69" i="19"/>
  <c r="AG67" i="19"/>
  <c r="AG66" i="19"/>
  <c r="AG64" i="19"/>
  <c r="AG63" i="19"/>
  <c r="AG61" i="19"/>
  <c r="AG59" i="19"/>
  <c r="AG57" i="19"/>
  <c r="AG55" i="19"/>
  <c r="AG53" i="19"/>
  <c r="AG51" i="19"/>
  <c r="AG49" i="19"/>
  <c r="AG47" i="19"/>
  <c r="AG45" i="19"/>
  <c r="AG43" i="19"/>
  <c r="AG41" i="19"/>
  <c r="AG39" i="19"/>
  <c r="AG37" i="19"/>
  <c r="AG35" i="19"/>
  <c r="AG123" i="19"/>
  <c r="AG121" i="19"/>
  <c r="AG119" i="19"/>
  <c r="AG117" i="19"/>
  <c r="AG115" i="19"/>
  <c r="AG112" i="19"/>
  <c r="AG109" i="19"/>
  <c r="AG107" i="19"/>
  <c r="AG105" i="19"/>
  <c r="AG103" i="19"/>
  <c r="AG101" i="19"/>
  <c r="AG99" i="19"/>
  <c r="AG97" i="19"/>
  <c r="AG95" i="19"/>
  <c r="AG93" i="19"/>
  <c r="AG91" i="19"/>
  <c r="AG89" i="19"/>
  <c r="AG87" i="19"/>
  <c r="AG85" i="19"/>
  <c r="AG83" i="19"/>
  <c r="AG81" i="19"/>
  <c r="AG79" i="19"/>
  <c r="AG77" i="19"/>
  <c r="AG76" i="19"/>
  <c r="AG74" i="19"/>
  <c r="AG72" i="19"/>
  <c r="AG70" i="19"/>
  <c r="AG68" i="19"/>
  <c r="AG65" i="19"/>
  <c r="AG62" i="19"/>
  <c r="AG60" i="19"/>
  <c r="AG58" i="19"/>
  <c r="AG56" i="19"/>
  <c r="AG54" i="19"/>
  <c r="AG52" i="19"/>
  <c r="AG50" i="19"/>
  <c r="AG48" i="19"/>
  <c r="AG46" i="19"/>
  <c r="AG44" i="19"/>
  <c r="AG42" i="19"/>
  <c r="AG40" i="19"/>
  <c r="AG38" i="19"/>
  <c r="AG36" i="19"/>
  <c r="AG34" i="19"/>
  <c r="AG33" i="19"/>
  <c r="AG28" i="19"/>
  <c r="AG24" i="19"/>
  <c r="AX24" i="19" s="1"/>
  <c r="AG23" i="19"/>
  <c r="AX23" i="19" s="1"/>
  <c r="AG22" i="19"/>
  <c r="AX22" i="19" s="1"/>
  <c r="AG21" i="19"/>
  <c r="AX21" i="19" s="1"/>
  <c r="AG20" i="19"/>
  <c r="AX20" i="19" s="1"/>
  <c r="AG18" i="19"/>
  <c r="AG16" i="19"/>
  <c r="AG14" i="19"/>
  <c r="AG32" i="19"/>
  <c r="AG25" i="19"/>
  <c r="AX25" i="19" s="1"/>
  <c r="AG17" i="19"/>
  <c r="AG13" i="19"/>
  <c r="AG31" i="19"/>
  <c r="AG29" i="19"/>
  <c r="AG26" i="19"/>
  <c r="AX26" i="19" s="1"/>
  <c r="AG19" i="19"/>
  <c r="AG15" i="19"/>
  <c r="AG30" i="19"/>
  <c r="AG27" i="19"/>
  <c r="AX27" i="19" s="1"/>
  <c r="AD122" i="19"/>
  <c r="AD120" i="19"/>
  <c r="AD118" i="19"/>
  <c r="AD116" i="19"/>
  <c r="AD114" i="19"/>
  <c r="AD113" i="19"/>
  <c r="AD111" i="19"/>
  <c r="AD110" i="19"/>
  <c r="AD108" i="19"/>
  <c r="AD106" i="19"/>
  <c r="AD104" i="19"/>
  <c r="AD102" i="19"/>
  <c r="AD100" i="19"/>
  <c r="AD98" i="19"/>
  <c r="AD96" i="19"/>
  <c r="AD94" i="19"/>
  <c r="AD92" i="19"/>
  <c r="AD90" i="19"/>
  <c r="AD88" i="19"/>
  <c r="AD86" i="19"/>
  <c r="AD84" i="19"/>
  <c r="AD82" i="19"/>
  <c r="AD80" i="19"/>
  <c r="AD78" i="19"/>
  <c r="AD75" i="19"/>
  <c r="AD73" i="19"/>
  <c r="AD71" i="19"/>
  <c r="AD69" i="19"/>
  <c r="AD67" i="19"/>
  <c r="AD66" i="19"/>
  <c r="AD64" i="19"/>
  <c r="AD63" i="19"/>
  <c r="AD61" i="19"/>
  <c r="AD59" i="19"/>
  <c r="AD57" i="19"/>
  <c r="AD55" i="19"/>
  <c r="AD53" i="19"/>
  <c r="AD51" i="19"/>
  <c r="AD49" i="19"/>
  <c r="AD47" i="19"/>
  <c r="AD45" i="19"/>
  <c r="AD43" i="19"/>
  <c r="AD41" i="19"/>
  <c r="AD39" i="19"/>
  <c r="AD37" i="19"/>
  <c r="AD35" i="19"/>
  <c r="AD33" i="19"/>
  <c r="AD31" i="19"/>
  <c r="AD105" i="19"/>
  <c r="AD58" i="19"/>
  <c r="AD123" i="19"/>
  <c r="AI123" i="19" s="1"/>
  <c r="AD95" i="19"/>
  <c r="AD85" i="19"/>
  <c r="AD76" i="19"/>
  <c r="AD48" i="19"/>
  <c r="AD38" i="19"/>
  <c r="AD121" i="19"/>
  <c r="AD112" i="19"/>
  <c r="AD103" i="19"/>
  <c r="AD93" i="19"/>
  <c r="AD74" i="19"/>
  <c r="AD65" i="19"/>
  <c r="AD56" i="19"/>
  <c r="AD46" i="19"/>
  <c r="AD52" i="19"/>
  <c r="AD34" i="19"/>
  <c r="AD26" i="19"/>
  <c r="AI26" i="19" s="1"/>
  <c r="AD83" i="19"/>
  <c r="AD36" i="19"/>
  <c r="AD32" i="19"/>
  <c r="AD25" i="19"/>
  <c r="AI25" i="19" s="1"/>
  <c r="AD24" i="19"/>
  <c r="AI24" i="19" s="1"/>
  <c r="AD23" i="19"/>
  <c r="AI23" i="19" s="1"/>
  <c r="AD22" i="19"/>
  <c r="AI22" i="19" s="1"/>
  <c r="AD21" i="19"/>
  <c r="AI21" i="19" s="1"/>
  <c r="AD20" i="19"/>
  <c r="AI20" i="19" s="1"/>
  <c r="AD18" i="19"/>
  <c r="AD16" i="19"/>
  <c r="AD14" i="19"/>
  <c r="AD109" i="19"/>
  <c r="AD99" i="19"/>
  <c r="AD62" i="19"/>
  <c r="AD28" i="19"/>
  <c r="AD119" i="19"/>
  <c r="AD101" i="19"/>
  <c r="AD91" i="19"/>
  <c r="AD81" i="19"/>
  <c r="AD72" i="19"/>
  <c r="AD54" i="19"/>
  <c r="AD44" i="19"/>
  <c r="AD117" i="19"/>
  <c r="AD89" i="19"/>
  <c r="AD79" i="19"/>
  <c r="AD70" i="19"/>
  <c r="AD42" i="19"/>
  <c r="AD115" i="19"/>
  <c r="AD107" i="19"/>
  <c r="AD97" i="19"/>
  <c r="AD87" i="19"/>
  <c r="AD77" i="19"/>
  <c r="AD68" i="19"/>
  <c r="AD60" i="19"/>
  <c r="AD50" i="19"/>
  <c r="AD40" i="19"/>
  <c r="AD30" i="19"/>
  <c r="AD29" i="19"/>
  <c r="AD27" i="19"/>
  <c r="AI27" i="19" s="1"/>
  <c r="AD19" i="19"/>
  <c r="AD17" i="19"/>
  <c r="AD15" i="19"/>
  <c r="AD13" i="19"/>
  <c r="G9" i="18"/>
  <c r="I10" i="18"/>
  <c r="AG118" i="18" s="1"/>
  <c r="G11" i="18"/>
  <c r="E10" i="18"/>
  <c r="I11" i="18"/>
  <c r="AE123" i="18"/>
  <c r="AG120" i="18"/>
  <c r="AG116" i="18"/>
  <c r="AG113" i="18"/>
  <c r="AG110" i="18"/>
  <c r="AG106" i="18"/>
  <c r="AG102" i="18"/>
  <c r="AG98" i="18"/>
  <c r="AG94" i="18"/>
  <c r="AG90" i="18"/>
  <c r="AG86" i="18"/>
  <c r="AG82" i="18"/>
  <c r="AG78" i="18"/>
  <c r="AG73" i="18"/>
  <c r="AG69" i="18"/>
  <c r="AG66" i="18"/>
  <c r="AG63" i="18"/>
  <c r="AG59" i="18"/>
  <c r="AG55" i="18"/>
  <c r="AG51" i="18"/>
  <c r="AG47" i="18"/>
  <c r="AG43" i="18"/>
  <c r="AG39" i="18"/>
  <c r="AG35" i="18"/>
  <c r="AG31" i="18"/>
  <c r="AG123" i="18"/>
  <c r="AG119" i="18"/>
  <c r="AG115" i="18"/>
  <c r="AG109" i="18"/>
  <c r="AG105" i="18"/>
  <c r="AG101" i="18"/>
  <c r="AG97" i="18"/>
  <c r="AG93" i="18"/>
  <c r="AG89" i="18"/>
  <c r="AG85" i="18"/>
  <c r="AG81" i="18"/>
  <c r="AG77" i="18"/>
  <c r="AG74" i="18"/>
  <c r="AG70" i="18"/>
  <c r="AG65" i="18"/>
  <c r="AG60" i="18"/>
  <c r="AG56" i="18"/>
  <c r="AG52" i="18"/>
  <c r="AG48" i="18"/>
  <c r="AG44" i="18"/>
  <c r="AG40" i="18"/>
  <c r="AG36" i="18"/>
  <c r="AG32" i="18"/>
  <c r="AG28" i="18"/>
  <c r="AG26" i="18"/>
  <c r="AX26" i="18" s="1"/>
  <c r="AG24" i="18"/>
  <c r="AX24" i="18" s="1"/>
  <c r="AG22" i="18"/>
  <c r="AX22" i="18" s="1"/>
  <c r="AG20" i="18"/>
  <c r="AX20" i="18" s="1"/>
  <c r="AG16" i="18"/>
  <c r="AG19" i="18"/>
  <c r="AG15" i="18"/>
  <c r="AE52" i="18"/>
  <c r="AE62" i="18"/>
  <c r="AE29" i="18"/>
  <c r="AE31" i="18"/>
  <c r="AE46" i="18"/>
  <c r="AE56" i="18"/>
  <c r="AE65" i="18"/>
  <c r="AE74" i="18"/>
  <c r="AE87" i="18"/>
  <c r="AE97" i="18"/>
  <c r="AE107" i="18"/>
  <c r="AE115" i="18"/>
  <c r="AE25" i="18"/>
  <c r="AE40" i="18"/>
  <c r="AE50" i="18"/>
  <c r="AE60" i="18"/>
  <c r="AE68" i="18"/>
  <c r="AE77" i="18"/>
  <c r="AE14" i="18"/>
  <c r="AE16" i="18"/>
  <c r="AE18" i="18"/>
  <c r="AE20" i="18"/>
  <c r="AE21" i="18"/>
  <c r="AE22" i="18"/>
  <c r="AE23" i="18"/>
  <c r="AE24" i="18"/>
  <c r="AE27" i="18"/>
  <c r="AE32" i="18"/>
  <c r="AE34" i="18"/>
  <c r="AE44" i="18"/>
  <c r="AE54" i="18"/>
  <c r="AE72" i="18"/>
  <c r="AE81" i="18"/>
  <c r="AE89" i="18"/>
  <c r="AE93" i="18"/>
  <c r="AE103" i="18"/>
  <c r="AE112" i="18"/>
  <c r="AE117" i="18"/>
  <c r="AE121" i="18"/>
  <c r="AE38" i="18"/>
  <c r="AE48" i="18"/>
  <c r="AE76" i="18"/>
  <c r="AE85" i="18"/>
  <c r="AE33" i="18"/>
  <c r="AE42" i="18"/>
  <c r="AE70" i="18"/>
  <c r="AE79" i="18"/>
  <c r="AE95" i="18"/>
  <c r="AE99" i="18"/>
  <c r="AE109" i="18"/>
  <c r="AE122" i="18"/>
  <c r="AE120" i="18"/>
  <c r="AE118" i="18"/>
  <c r="AE116" i="18"/>
  <c r="AE114" i="18"/>
  <c r="AE113" i="18"/>
  <c r="AE111" i="18"/>
  <c r="AE110" i="18"/>
  <c r="AE108" i="18"/>
  <c r="AE106" i="18"/>
  <c r="AE104" i="18"/>
  <c r="AE102" i="18"/>
  <c r="AE100" i="18"/>
  <c r="AE98" i="18"/>
  <c r="AE96" i="18"/>
  <c r="AE94" i="18"/>
  <c r="AE92" i="18"/>
  <c r="AE90" i="18"/>
  <c r="AE88" i="18"/>
  <c r="AE86" i="18"/>
  <c r="AE84" i="18"/>
  <c r="AE82" i="18"/>
  <c r="AE80" i="18"/>
  <c r="AE78" i="18"/>
  <c r="AE75" i="18"/>
  <c r="AE73" i="18"/>
  <c r="AE71" i="18"/>
  <c r="AE69" i="18"/>
  <c r="AE67" i="18"/>
  <c r="AE66" i="18"/>
  <c r="AE64" i="18"/>
  <c r="AE63" i="18"/>
  <c r="AE61" i="18"/>
  <c r="AE59" i="18"/>
  <c r="AE57" i="18"/>
  <c r="AE55" i="18"/>
  <c r="AE53" i="18"/>
  <c r="AE51" i="18"/>
  <c r="AE49" i="18"/>
  <c r="AE47" i="18"/>
  <c r="AE45" i="18"/>
  <c r="AE43" i="18"/>
  <c r="AE41" i="18"/>
  <c r="AE39" i="18"/>
  <c r="AE37" i="18"/>
  <c r="AE35" i="18"/>
  <c r="AE36" i="18"/>
  <c r="AE83" i="18"/>
  <c r="AE13" i="18"/>
  <c r="AE15" i="18"/>
  <c r="AE17" i="18"/>
  <c r="AE19" i="18"/>
  <c r="AE26" i="18"/>
  <c r="AE28" i="18"/>
  <c r="AE30" i="18"/>
  <c r="AE58" i="18"/>
  <c r="AE91" i="18"/>
  <c r="AE101" i="18"/>
  <c r="AE105" i="18"/>
  <c r="AE119" i="18"/>
  <c r="AY30" i="19" l="1"/>
  <c r="BF30" i="19"/>
  <c r="AF68" i="19"/>
  <c r="AG17" i="18"/>
  <c r="AG18" i="18"/>
  <c r="AG23" i="18"/>
  <c r="AX23" i="18" s="1"/>
  <c r="AG27" i="18"/>
  <c r="AX27" i="18" s="1"/>
  <c r="AG34" i="18"/>
  <c r="AG42" i="18"/>
  <c r="AG50" i="18"/>
  <c r="AG58" i="18"/>
  <c r="AG68" i="18"/>
  <c r="AG76" i="18"/>
  <c r="AG83" i="18"/>
  <c r="AG91" i="18"/>
  <c r="AG99" i="18"/>
  <c r="AG107" i="18"/>
  <c r="AG117" i="18"/>
  <c r="AG29" i="18"/>
  <c r="AG37" i="18"/>
  <c r="AG45" i="18"/>
  <c r="AG53" i="18"/>
  <c r="AG61" i="18"/>
  <c r="AG67" i="18"/>
  <c r="AG75" i="18"/>
  <c r="AG84" i="18"/>
  <c r="AG92" i="18"/>
  <c r="AG100" i="18"/>
  <c r="AG108" i="18"/>
  <c r="AG114" i="18"/>
  <c r="AG122" i="18"/>
  <c r="BC30" i="19"/>
  <c r="AJ30" i="19"/>
  <c r="BD30" i="19"/>
  <c r="AO30" i="19"/>
  <c r="AG13" i="18"/>
  <c r="AG14" i="18"/>
  <c r="AG21" i="18"/>
  <c r="AX21" i="18" s="1"/>
  <c r="AG25" i="18"/>
  <c r="AX25" i="18" s="1"/>
  <c r="AG30" i="18"/>
  <c r="AG38" i="18"/>
  <c r="AG46" i="18"/>
  <c r="AG54" i="18"/>
  <c r="AG62" i="18"/>
  <c r="AG72" i="18"/>
  <c r="AG79" i="18"/>
  <c r="AG87" i="18"/>
  <c r="AG95" i="18"/>
  <c r="AG103" i="18"/>
  <c r="AG112" i="18"/>
  <c r="AG121" i="18"/>
  <c r="AG33" i="18"/>
  <c r="AG41" i="18"/>
  <c r="AG49" i="18"/>
  <c r="AG57" i="18"/>
  <c r="AG64" i="18"/>
  <c r="AG71" i="18"/>
  <c r="AG80" i="18"/>
  <c r="AG88" i="18"/>
  <c r="AG96" i="18"/>
  <c r="AG104" i="18"/>
  <c r="AG111" i="18"/>
  <c r="BE30" i="20"/>
  <c r="AT30" i="20"/>
  <c r="AF52" i="19"/>
  <c r="AF85" i="19"/>
  <c r="AF119" i="19"/>
  <c r="AF31" i="19"/>
  <c r="BE110" i="20"/>
  <c r="AV110" i="20"/>
  <c r="BE36" i="20"/>
  <c r="AT83" i="20"/>
  <c r="AT101" i="20"/>
  <c r="BE48" i="20"/>
  <c r="BE73" i="20"/>
  <c r="AT73" i="20"/>
  <c r="BE51" i="20"/>
  <c r="AT51" i="20"/>
  <c r="BE123" i="20"/>
  <c r="AS123" i="20"/>
  <c r="AT123" i="20"/>
  <c r="BE107" i="20"/>
  <c r="AT107" i="20"/>
  <c r="BE98" i="20"/>
  <c r="AT98" i="20"/>
  <c r="BE120" i="20"/>
  <c r="AT120" i="20"/>
  <c r="BE57" i="20"/>
  <c r="AT57" i="20"/>
  <c r="BE104" i="20"/>
  <c r="AT104" i="20"/>
  <c r="AT60" i="20"/>
  <c r="BE60" i="20"/>
  <c r="BE117" i="20"/>
  <c r="AT117" i="20"/>
  <c r="BE45" i="20"/>
  <c r="AT45" i="20"/>
  <c r="BE42" i="20"/>
  <c r="AT42" i="20"/>
  <c r="BE95" i="20"/>
  <c r="AT95" i="20"/>
  <c r="BE92" i="20"/>
  <c r="AT92" i="20"/>
  <c r="AT39" i="20"/>
  <c r="BE39" i="20"/>
  <c r="AT54" i="20"/>
  <c r="BE54" i="20"/>
  <c r="BE33" i="20"/>
  <c r="AT33" i="20"/>
  <c r="BE89" i="20"/>
  <c r="AT89" i="20"/>
  <c r="BE80" i="20"/>
  <c r="AT80" i="20"/>
  <c r="AT70" i="20"/>
  <c r="BE70" i="20"/>
  <c r="BE113" i="20"/>
  <c r="AU113" i="20"/>
  <c r="AT113" i="20"/>
  <c r="BE86" i="20"/>
  <c r="AT86" i="20"/>
  <c r="AV63" i="20"/>
  <c r="AT63" i="20"/>
  <c r="BE63" i="20"/>
  <c r="BE76" i="20"/>
  <c r="AS76" i="20"/>
  <c r="AT76" i="20"/>
  <c r="AU66" i="20"/>
  <c r="AT66" i="20"/>
  <c r="BE66" i="20"/>
  <c r="AD116" i="18"/>
  <c r="AD111" i="18"/>
  <c r="AD104" i="18"/>
  <c r="AD90" i="18"/>
  <c r="AF90" i="18" s="1"/>
  <c r="AD112" i="18"/>
  <c r="AD103" i="18"/>
  <c r="AD95" i="18"/>
  <c r="AD87" i="18"/>
  <c r="AF87" i="18" s="1"/>
  <c r="AD79" i="18"/>
  <c r="AD72" i="18"/>
  <c r="AF72" i="18" s="1"/>
  <c r="AD62" i="18"/>
  <c r="AD54" i="18"/>
  <c r="AF54" i="18" s="1"/>
  <c r="AD46" i="18"/>
  <c r="AD38" i="18"/>
  <c r="AD30" i="18"/>
  <c r="AD25" i="18"/>
  <c r="AI25" i="18" s="1"/>
  <c r="AD61" i="18"/>
  <c r="AD13" i="18"/>
  <c r="AF13" i="18" s="1"/>
  <c r="AD73" i="18"/>
  <c r="AD78" i="18"/>
  <c r="AD84" i="18"/>
  <c r="AD47" i="18"/>
  <c r="AD22" i="18"/>
  <c r="AI22" i="18" s="1"/>
  <c r="AD16" i="18"/>
  <c r="AF16" i="18" s="1"/>
  <c r="AD53" i="18"/>
  <c r="AD49" i="18"/>
  <c r="AD122" i="18"/>
  <c r="AD110" i="18"/>
  <c r="AD96" i="18"/>
  <c r="AD88" i="18"/>
  <c r="AF88" i="18" s="1"/>
  <c r="AD109" i="18"/>
  <c r="AD101" i="18"/>
  <c r="AD93" i="18"/>
  <c r="AD85" i="18"/>
  <c r="AD77" i="18"/>
  <c r="AD70" i="18"/>
  <c r="AD60" i="18"/>
  <c r="AD52" i="18"/>
  <c r="AF52" i="18" s="1"/>
  <c r="AD44" i="18"/>
  <c r="AD36" i="18"/>
  <c r="AD28" i="18"/>
  <c r="AD64" i="18"/>
  <c r="AF64" i="18" s="1"/>
  <c r="AD19" i="18"/>
  <c r="AD86" i="18"/>
  <c r="BC86" i="18" s="1"/>
  <c r="AD45" i="18"/>
  <c r="AD69" i="18"/>
  <c r="AD75" i="18"/>
  <c r="AD37" i="18"/>
  <c r="AF37" i="18" s="1"/>
  <c r="AD21" i="18"/>
  <c r="AI21" i="18" s="1"/>
  <c r="AD14" i="18"/>
  <c r="AF14" i="18" s="1"/>
  <c r="AD43" i="18"/>
  <c r="AF43" i="18" s="1"/>
  <c r="AD31" i="18"/>
  <c r="AF31" i="18" s="1"/>
  <c r="AD59" i="18"/>
  <c r="AD18" i="18"/>
  <c r="AD57" i="18"/>
  <c r="AD33" i="18"/>
  <c r="AD15" i="18"/>
  <c r="AD26" i="18"/>
  <c r="AI26" i="18" s="1"/>
  <c r="AD40" i="18"/>
  <c r="AD56" i="18"/>
  <c r="AF56" i="18" s="1"/>
  <c r="AD74" i="18"/>
  <c r="AD89" i="18"/>
  <c r="AD105" i="18"/>
  <c r="AF105" i="18" s="1"/>
  <c r="AD92" i="18"/>
  <c r="BC92" i="18" s="1"/>
  <c r="AD118" i="18"/>
  <c r="AF28" i="18"/>
  <c r="AF38" i="18"/>
  <c r="AD24" i="18"/>
  <c r="AI24" i="18" s="1"/>
  <c r="AD55" i="18"/>
  <c r="AD68" i="18"/>
  <c r="AD117" i="18"/>
  <c r="AD67" i="18"/>
  <c r="AD20" i="18"/>
  <c r="AI20" i="18" s="1"/>
  <c r="AD66" i="18"/>
  <c r="AF66" i="18" s="1"/>
  <c r="AD35" i="18"/>
  <c r="AD17" i="18"/>
  <c r="AD27" i="18"/>
  <c r="AI27" i="18" s="1"/>
  <c r="AD42" i="18"/>
  <c r="BC42" i="18" s="1"/>
  <c r="AD58" i="18"/>
  <c r="AD76" i="18"/>
  <c r="AD91" i="18"/>
  <c r="AD107" i="18"/>
  <c r="AF107" i="18" s="1"/>
  <c r="AD94" i="18"/>
  <c r="AF94" i="18" s="1"/>
  <c r="AD120" i="18"/>
  <c r="AF106" i="18"/>
  <c r="AF103" i="18"/>
  <c r="AD29" i="18"/>
  <c r="AD71" i="18"/>
  <c r="AF71" i="18" s="1"/>
  <c r="AD51" i="18"/>
  <c r="AD39" i="18"/>
  <c r="AD34" i="18"/>
  <c r="AD50" i="18"/>
  <c r="AF50" i="18" s="1"/>
  <c r="AD83" i="18"/>
  <c r="AD99" i="18"/>
  <c r="AD108" i="18"/>
  <c r="AF17" i="18"/>
  <c r="AF49" i="18"/>
  <c r="AF34" i="18"/>
  <c r="AF18" i="18"/>
  <c r="AD63" i="18"/>
  <c r="AD23" i="18"/>
  <c r="AI23" i="18" s="1"/>
  <c r="AD41" i="18"/>
  <c r="AF41" i="18" s="1"/>
  <c r="AD82" i="18"/>
  <c r="AF82" i="18" s="1"/>
  <c r="AD80" i="18"/>
  <c r="AF80" i="18" s="1"/>
  <c r="AD32" i="18"/>
  <c r="AF32" i="18" s="1"/>
  <c r="AD48" i="18"/>
  <c r="AD65" i="18"/>
  <c r="AD81" i="18"/>
  <c r="AF81" i="18" s="1"/>
  <c r="AD97" i="18"/>
  <c r="AD115" i="18"/>
  <c r="AF115" i="18" s="1"/>
  <c r="AD106" i="18"/>
  <c r="AF14" i="19"/>
  <c r="AF47" i="19"/>
  <c r="AF78" i="19"/>
  <c r="AF94" i="19"/>
  <c r="AF75" i="18"/>
  <c r="AF85" i="18"/>
  <c r="AF93" i="18"/>
  <c r="AF65" i="18"/>
  <c r="AF16" i="19"/>
  <c r="AF38" i="19"/>
  <c r="AF72" i="19"/>
  <c r="AF47" i="18"/>
  <c r="AF69" i="18"/>
  <c r="AF78" i="18"/>
  <c r="AF97" i="18"/>
  <c r="AF62" i="18"/>
  <c r="AF13" i="19"/>
  <c r="AF49" i="19"/>
  <c r="AF64" i="19"/>
  <c r="AF96" i="19"/>
  <c r="AF111" i="19"/>
  <c r="AY36" i="19"/>
  <c r="BF36" i="19"/>
  <c r="AF63" i="19"/>
  <c r="AQ63" i="19"/>
  <c r="AO63" i="19"/>
  <c r="BD63" i="19"/>
  <c r="BA110" i="19"/>
  <c r="AY110" i="19"/>
  <c r="BF110" i="19"/>
  <c r="AF87" i="19"/>
  <c r="AF103" i="19"/>
  <c r="AF121" i="19"/>
  <c r="AF80" i="19"/>
  <c r="BD80" i="19"/>
  <c r="AO80" i="19"/>
  <c r="BC73" i="19"/>
  <c r="AJ73" i="19"/>
  <c r="AY70" i="19"/>
  <c r="BF70" i="19"/>
  <c r="BA63" i="19"/>
  <c r="AY63" i="19"/>
  <c r="BF63" i="19"/>
  <c r="AO54" i="19"/>
  <c r="AF54" i="19"/>
  <c r="BD54" i="19"/>
  <c r="AL63" i="19"/>
  <c r="BC63" i="19"/>
  <c r="AJ63" i="19"/>
  <c r="AL110" i="19"/>
  <c r="BC110" i="19"/>
  <c r="AJ110" i="19"/>
  <c r="AY89" i="19"/>
  <c r="BF89" i="19"/>
  <c r="BF123" i="19"/>
  <c r="AY123" i="19"/>
  <c r="AX123" i="19"/>
  <c r="BF80" i="19"/>
  <c r="AY80" i="19"/>
  <c r="AF15" i="19"/>
  <c r="AF18" i="19"/>
  <c r="AF26" i="19"/>
  <c r="AS26" i="19" s="1"/>
  <c r="AN26" i="19"/>
  <c r="AF40" i="19"/>
  <c r="AF56" i="19"/>
  <c r="AF74" i="19"/>
  <c r="AO89" i="19"/>
  <c r="AF89" i="19"/>
  <c r="BD89" i="19"/>
  <c r="AF105" i="19"/>
  <c r="AO123" i="19"/>
  <c r="AN123" i="19"/>
  <c r="BD123" i="19"/>
  <c r="AF123" i="19"/>
  <c r="AF51" i="19"/>
  <c r="BD51" i="19"/>
  <c r="AO51" i="19"/>
  <c r="AF66" i="19"/>
  <c r="AP66" i="19"/>
  <c r="AO66" i="19"/>
  <c r="BD66" i="19"/>
  <c r="AF82" i="19"/>
  <c r="AF98" i="19"/>
  <c r="BD98" i="19"/>
  <c r="AO98" i="19"/>
  <c r="AF113" i="19"/>
  <c r="AP113" i="19"/>
  <c r="AO113" i="19"/>
  <c r="BD113" i="19"/>
  <c r="AO36" i="19"/>
  <c r="AF36" i="19"/>
  <c r="BD36" i="19"/>
  <c r="AJ42" i="19"/>
  <c r="BC42" i="19"/>
  <c r="AJ48" i="19"/>
  <c r="BC48" i="19"/>
  <c r="BC33" i="19"/>
  <c r="AJ33" i="19"/>
  <c r="BC80" i="19"/>
  <c r="AJ80" i="19"/>
  <c r="AY42" i="19"/>
  <c r="BF42" i="19"/>
  <c r="BF76" i="19"/>
  <c r="AY76" i="19"/>
  <c r="AX76" i="19"/>
  <c r="AY107" i="19"/>
  <c r="BF107" i="19"/>
  <c r="BF51" i="19"/>
  <c r="AY51" i="19"/>
  <c r="AZ66" i="19"/>
  <c r="AY66" i="19"/>
  <c r="BF66" i="19"/>
  <c r="BF98" i="19"/>
  <c r="AY98" i="19"/>
  <c r="AZ113" i="19"/>
  <c r="AY113" i="19"/>
  <c r="BF113" i="19"/>
  <c r="AF17" i="19"/>
  <c r="AF20" i="19"/>
  <c r="AS20" i="19" s="1"/>
  <c r="AN20" i="19"/>
  <c r="AF27" i="19"/>
  <c r="AS27" i="19" s="1"/>
  <c r="AN27" i="19"/>
  <c r="AO42" i="19"/>
  <c r="AF42" i="19"/>
  <c r="BD42" i="19"/>
  <c r="AF58" i="19"/>
  <c r="AO76" i="19"/>
  <c r="AN76" i="19"/>
  <c r="BD76" i="19"/>
  <c r="AF76" i="19"/>
  <c r="AF91" i="19"/>
  <c r="AO107" i="19"/>
  <c r="AF107" i="19"/>
  <c r="BD107" i="19"/>
  <c r="AF37" i="19"/>
  <c r="AF53" i="19"/>
  <c r="AF67" i="19"/>
  <c r="AF84" i="19"/>
  <c r="AF100" i="19"/>
  <c r="AF114" i="19"/>
  <c r="BC120" i="19"/>
  <c r="AJ120" i="19"/>
  <c r="BF92" i="19"/>
  <c r="AY92" i="19"/>
  <c r="AO101" i="19"/>
  <c r="AF101" i="19"/>
  <c r="BD101" i="19"/>
  <c r="AF110" i="19"/>
  <c r="AQ110" i="19"/>
  <c r="AO110" i="19"/>
  <c r="BD110" i="19"/>
  <c r="AJ107" i="19"/>
  <c r="BC107" i="19"/>
  <c r="AJ60" i="19"/>
  <c r="BC60" i="19"/>
  <c r="AJ70" i="19"/>
  <c r="BC70" i="19"/>
  <c r="BC51" i="19"/>
  <c r="AJ51" i="19"/>
  <c r="AK66" i="19"/>
  <c r="BC66" i="19"/>
  <c r="AJ66" i="19"/>
  <c r="BC98" i="19"/>
  <c r="AJ98" i="19"/>
  <c r="AK113" i="19"/>
  <c r="BC113" i="19"/>
  <c r="AJ113" i="19"/>
  <c r="AY60" i="19"/>
  <c r="BF60" i="19"/>
  <c r="AF19" i="19"/>
  <c r="AF21" i="19"/>
  <c r="AS21" i="19" s="1"/>
  <c r="AN21" i="19"/>
  <c r="AF28" i="19"/>
  <c r="AF44" i="19"/>
  <c r="AO60" i="19"/>
  <c r="AF60" i="19"/>
  <c r="BD60" i="19"/>
  <c r="AF77" i="19"/>
  <c r="AF93" i="19"/>
  <c r="AF109" i="19"/>
  <c r="AF39" i="19"/>
  <c r="BD39" i="19"/>
  <c r="AO39" i="19"/>
  <c r="AF55" i="19"/>
  <c r="AF69" i="19"/>
  <c r="AF86" i="19"/>
  <c r="BD86" i="19"/>
  <c r="AO86" i="19"/>
  <c r="AF102" i="19"/>
  <c r="AF116" i="19"/>
  <c r="AY101" i="19"/>
  <c r="BF101" i="19"/>
  <c r="AY54" i="19"/>
  <c r="BF54" i="19"/>
  <c r="AF25" i="19"/>
  <c r="AS25" i="19" s="1"/>
  <c r="AN25" i="19"/>
  <c r="AJ76" i="19"/>
  <c r="BC76" i="19"/>
  <c r="AI76" i="19"/>
  <c r="AJ101" i="19"/>
  <c r="BC101" i="19"/>
  <c r="AJ36" i="19"/>
  <c r="BC36" i="19"/>
  <c r="AY95" i="19"/>
  <c r="BF95" i="19"/>
  <c r="BF39" i="19"/>
  <c r="AY39" i="19"/>
  <c r="BF86" i="19"/>
  <c r="AY86" i="19"/>
  <c r="AF29" i="19"/>
  <c r="AF22" i="19"/>
  <c r="AS22" i="19" s="1"/>
  <c r="AN22" i="19"/>
  <c r="AF30" i="19"/>
  <c r="AF46" i="19"/>
  <c r="AF62" i="19"/>
  <c r="AF79" i="19"/>
  <c r="AO95" i="19"/>
  <c r="AF95" i="19"/>
  <c r="BD95" i="19"/>
  <c r="AF112" i="19"/>
  <c r="AF41" i="19"/>
  <c r="AF57" i="19"/>
  <c r="BD57" i="19"/>
  <c r="AO57" i="19"/>
  <c r="AF71" i="19"/>
  <c r="AF88" i="19"/>
  <c r="AF104" i="19"/>
  <c r="BD104" i="19"/>
  <c r="AO104" i="19"/>
  <c r="AF118" i="19"/>
  <c r="BF45" i="19"/>
  <c r="AY45" i="19"/>
  <c r="AF33" i="19"/>
  <c r="AO33" i="19"/>
  <c r="BD33" i="19"/>
  <c r="AO70" i="19"/>
  <c r="AF70" i="19"/>
  <c r="BD70" i="19"/>
  <c r="AJ54" i="19"/>
  <c r="BC54" i="19"/>
  <c r="BC45" i="19"/>
  <c r="AJ45" i="19"/>
  <c r="BC92" i="19"/>
  <c r="AJ92" i="19"/>
  <c r="AJ89" i="19"/>
  <c r="BC89" i="19"/>
  <c r="AJ83" i="19"/>
  <c r="BC83" i="19"/>
  <c r="AJ95" i="19"/>
  <c r="BC95" i="19"/>
  <c r="BC39" i="19"/>
  <c r="AJ39" i="19"/>
  <c r="BC86" i="19"/>
  <c r="AJ86" i="19"/>
  <c r="BF33" i="19"/>
  <c r="AY33" i="19"/>
  <c r="AY48" i="19"/>
  <c r="BF48" i="19"/>
  <c r="BF57" i="19"/>
  <c r="AY57" i="19"/>
  <c r="BF104" i="19"/>
  <c r="AY104" i="19"/>
  <c r="AF35" i="19"/>
  <c r="AF23" i="19"/>
  <c r="AS23" i="19" s="1"/>
  <c r="AN23" i="19"/>
  <c r="AF32" i="19"/>
  <c r="AO48" i="19"/>
  <c r="AF48" i="19"/>
  <c r="BD48" i="19"/>
  <c r="AF65" i="19"/>
  <c r="AF81" i="19"/>
  <c r="AF97" i="19"/>
  <c r="AF115" i="19"/>
  <c r="AF43" i="19"/>
  <c r="AF59" i="19"/>
  <c r="AF73" i="19"/>
  <c r="BD73" i="19"/>
  <c r="AO73" i="19"/>
  <c r="AF90" i="19"/>
  <c r="AF106" i="19"/>
  <c r="AF120" i="19"/>
  <c r="BD120" i="19"/>
  <c r="AO120" i="19"/>
  <c r="AJ117" i="19"/>
  <c r="BC117" i="19"/>
  <c r="AJ123" i="19"/>
  <c r="BC123" i="19"/>
  <c r="BC57" i="19"/>
  <c r="AJ57" i="19"/>
  <c r="BC104" i="19"/>
  <c r="AJ104" i="19"/>
  <c r="AY83" i="19"/>
  <c r="BF83" i="19"/>
  <c r="AY117" i="19"/>
  <c r="BF117" i="19"/>
  <c r="BF73" i="19"/>
  <c r="AY73" i="19"/>
  <c r="BF120" i="19"/>
  <c r="AY120" i="19"/>
  <c r="AF24" i="19"/>
  <c r="AS24" i="19" s="1"/>
  <c r="AN24" i="19"/>
  <c r="AF34" i="19"/>
  <c r="AF50" i="19"/>
  <c r="AO83" i="19"/>
  <c r="AF83" i="19"/>
  <c r="BD83" i="19"/>
  <c r="AF99" i="19"/>
  <c r="AO117" i="19"/>
  <c r="AF117" i="19"/>
  <c r="BD117" i="19"/>
  <c r="AF45" i="19"/>
  <c r="BD45" i="19"/>
  <c r="AO45" i="19"/>
  <c r="AF61" i="19"/>
  <c r="AF75" i="19"/>
  <c r="AF92" i="19"/>
  <c r="BD92" i="19"/>
  <c r="AO92" i="19"/>
  <c r="AF108" i="19"/>
  <c r="AF122" i="19"/>
  <c r="AF61" i="18"/>
  <c r="AF108" i="18"/>
  <c r="AF122" i="18"/>
  <c r="AF30" i="18"/>
  <c r="AF53" i="18"/>
  <c r="AF84" i="18"/>
  <c r="AF79" i="18"/>
  <c r="AD119" i="18"/>
  <c r="AF119" i="18" s="1"/>
  <c r="AD98" i="18"/>
  <c r="BC98" i="18" s="1"/>
  <c r="AD113" i="18"/>
  <c r="AD121" i="18"/>
  <c r="AF121" i="18" s="1"/>
  <c r="AD100" i="18"/>
  <c r="AF100" i="18" s="1"/>
  <c r="AD114" i="18"/>
  <c r="AF114" i="18" s="1"/>
  <c r="AF118" i="18"/>
  <c r="AF112" i="18"/>
  <c r="AF46" i="18"/>
  <c r="AD123" i="18"/>
  <c r="AF123" i="18" s="1"/>
  <c r="AD102" i="18"/>
  <c r="AO101" i="18"/>
  <c r="AF101" i="18"/>
  <c r="BD101" i="18"/>
  <c r="BD73" i="18"/>
  <c r="AO73" i="18"/>
  <c r="AF73" i="18"/>
  <c r="AY54" i="18"/>
  <c r="BF54" i="18"/>
  <c r="AF91" i="18"/>
  <c r="BD45" i="18"/>
  <c r="AO45" i="18"/>
  <c r="AF45" i="18"/>
  <c r="AF27" i="18"/>
  <c r="AS27" i="18" s="1"/>
  <c r="AN27" i="18"/>
  <c r="AO107" i="18"/>
  <c r="BD107" i="18"/>
  <c r="BF73" i="18"/>
  <c r="AY73" i="18"/>
  <c r="BF120" i="18"/>
  <c r="AY120" i="18"/>
  <c r="BC60" i="18"/>
  <c r="AJ60" i="18"/>
  <c r="AO36" i="18"/>
  <c r="BD36" i="18"/>
  <c r="BD80" i="18"/>
  <c r="AO80" i="18"/>
  <c r="AF96" i="18"/>
  <c r="AF111" i="18"/>
  <c r="AF99" i="18"/>
  <c r="AO48" i="18"/>
  <c r="AF48" i="18"/>
  <c r="BD48" i="18"/>
  <c r="AN23" i="18"/>
  <c r="AF23" i="18"/>
  <c r="AS23" i="18" s="1"/>
  <c r="AF68" i="18"/>
  <c r="AY60" i="18"/>
  <c r="BF60" i="18"/>
  <c r="BA63" i="18"/>
  <c r="BF63" i="18"/>
  <c r="AY63" i="18"/>
  <c r="BA110" i="18"/>
  <c r="BF110" i="18"/>
  <c r="AY110" i="18"/>
  <c r="AO123" i="18"/>
  <c r="BD123" i="18"/>
  <c r="AN123" i="18"/>
  <c r="BC63" i="18"/>
  <c r="BC80" i="18"/>
  <c r="BC48" i="18"/>
  <c r="AJ48" i="18"/>
  <c r="AJ110" i="18"/>
  <c r="AJ76" i="18"/>
  <c r="AI76" i="18"/>
  <c r="BC76" i="18"/>
  <c r="AY101" i="18"/>
  <c r="BF101" i="18"/>
  <c r="AF59" i="18"/>
  <c r="BD120" i="18"/>
  <c r="AO120" i="18"/>
  <c r="AF120" i="18"/>
  <c r="BC107" i="18"/>
  <c r="BD51" i="18"/>
  <c r="AO51" i="18"/>
  <c r="AF51" i="18"/>
  <c r="AP113" i="18"/>
  <c r="AO113" i="18"/>
  <c r="BD113" i="18"/>
  <c r="AF113" i="18"/>
  <c r="AN22" i="18"/>
  <c r="AF22" i="18"/>
  <c r="AS22" i="18" s="1"/>
  <c r="AO60" i="18"/>
  <c r="AF60" i="18"/>
  <c r="BD60" i="18"/>
  <c r="AY95" i="18"/>
  <c r="BF95" i="18"/>
  <c r="BF80" i="18"/>
  <c r="AY80" i="18"/>
  <c r="AJ29" i="18"/>
  <c r="BC29" i="18"/>
  <c r="AJ51" i="18"/>
  <c r="BC51" i="18"/>
  <c r="BC83" i="18"/>
  <c r="AJ83" i="18"/>
  <c r="AJ117" i="18"/>
  <c r="BC117" i="18"/>
  <c r="AF26" i="18"/>
  <c r="AS26" i="18" s="1"/>
  <c r="AN26" i="18"/>
  <c r="AF67" i="18"/>
  <c r="AO54" i="18"/>
  <c r="BD54" i="18"/>
  <c r="AN21" i="18"/>
  <c r="AF21" i="18"/>
  <c r="AS21" i="18" s="1"/>
  <c r="AY48" i="18"/>
  <c r="BF48" i="18"/>
  <c r="BF51" i="18"/>
  <c r="AY51" i="18"/>
  <c r="AZ66" i="18"/>
  <c r="BF66" i="18"/>
  <c r="AY66" i="18"/>
  <c r="BF98" i="18"/>
  <c r="AY98" i="18"/>
  <c r="AZ113" i="18"/>
  <c r="BF113" i="18"/>
  <c r="AY113" i="18"/>
  <c r="BC36" i="18"/>
  <c r="BC101" i="18"/>
  <c r="BC113" i="18"/>
  <c r="AO42" i="18"/>
  <c r="BD42" i="18"/>
  <c r="AN25" i="18"/>
  <c r="AY70" i="18"/>
  <c r="BF70" i="18"/>
  <c r="BF39" i="18"/>
  <c r="AY39" i="18"/>
  <c r="AJ57" i="18"/>
  <c r="BC57" i="18"/>
  <c r="AJ123" i="18"/>
  <c r="BC123" i="18"/>
  <c r="AI123" i="18"/>
  <c r="AF15" i="18"/>
  <c r="AO33" i="18"/>
  <c r="AF33" i="18"/>
  <c r="BD33" i="18"/>
  <c r="AK66" i="18"/>
  <c r="AF35" i="18"/>
  <c r="AP66" i="18"/>
  <c r="AO66" i="18"/>
  <c r="BD66" i="18"/>
  <c r="BD98" i="18"/>
  <c r="AO98" i="18"/>
  <c r="AF98" i="18"/>
  <c r="AO95" i="18"/>
  <c r="AF95" i="18"/>
  <c r="BD95" i="18"/>
  <c r="AF74" i="18"/>
  <c r="BF33" i="18"/>
  <c r="AY33" i="18"/>
  <c r="AJ39" i="18"/>
  <c r="BC39" i="18"/>
  <c r="AF19" i="18"/>
  <c r="BD39" i="18"/>
  <c r="AO39" i="18"/>
  <c r="AF39" i="18"/>
  <c r="AF55" i="18"/>
  <c r="BD86" i="18"/>
  <c r="AO86" i="18"/>
  <c r="AF86" i="18"/>
  <c r="AF102" i="18"/>
  <c r="AF116" i="18"/>
  <c r="AO70" i="18"/>
  <c r="AF70" i="18"/>
  <c r="BD70" i="18"/>
  <c r="AO117" i="18"/>
  <c r="AF117" i="18"/>
  <c r="BD117" i="18"/>
  <c r="AF44" i="18"/>
  <c r="AN20" i="18"/>
  <c r="AF20" i="18"/>
  <c r="AS20" i="18" s="1"/>
  <c r="AF40" i="18"/>
  <c r="AY83" i="18"/>
  <c r="BF83" i="18"/>
  <c r="AY117" i="18"/>
  <c r="BF117" i="18"/>
  <c r="BD57" i="18"/>
  <c r="AO57" i="18"/>
  <c r="AF57" i="18"/>
  <c r="AY36" i="18"/>
  <c r="BF36" i="18"/>
  <c r="BF86" i="18"/>
  <c r="AY86" i="18"/>
  <c r="BD104" i="18"/>
  <c r="AO104" i="18"/>
  <c r="AF104" i="18"/>
  <c r="BF57" i="18"/>
  <c r="AY57" i="18"/>
  <c r="BF104" i="18"/>
  <c r="AY104" i="18"/>
  <c r="BC104" i="18"/>
  <c r="AJ104" i="18"/>
  <c r="BD92" i="18"/>
  <c r="AO92" i="18"/>
  <c r="AF92" i="18"/>
  <c r="BD29" i="18"/>
  <c r="AO29" i="18"/>
  <c r="AF29" i="18"/>
  <c r="AY89" i="18"/>
  <c r="BF89" i="18"/>
  <c r="BF123" i="18"/>
  <c r="AY123" i="18"/>
  <c r="AX123" i="18"/>
  <c r="AJ45" i="18"/>
  <c r="BC45" i="18"/>
  <c r="BC120" i="18"/>
  <c r="AJ120" i="18"/>
  <c r="AF58" i="18"/>
  <c r="AO83" i="18"/>
  <c r="AF83" i="18"/>
  <c r="BD83" i="18"/>
  <c r="AQ63" i="18"/>
  <c r="AO63" i="18"/>
  <c r="BD63" i="18"/>
  <c r="AF63" i="18"/>
  <c r="AQ110" i="18"/>
  <c r="AO110" i="18"/>
  <c r="BD110" i="18"/>
  <c r="AF109" i="18"/>
  <c r="AO76" i="18"/>
  <c r="BD76" i="18"/>
  <c r="AF76" i="18"/>
  <c r="AN76" i="18"/>
  <c r="AO89" i="18"/>
  <c r="AF89" i="18"/>
  <c r="BD89" i="18"/>
  <c r="AN24" i="18"/>
  <c r="AF24" i="18"/>
  <c r="AS24" i="18" s="1"/>
  <c r="AF77" i="18"/>
  <c r="AY42" i="18"/>
  <c r="BF42" i="18"/>
  <c r="BF76" i="18"/>
  <c r="AY76" i="18"/>
  <c r="AX76" i="18"/>
  <c r="AY107" i="18"/>
  <c r="BF107" i="18"/>
  <c r="BF29" i="18"/>
  <c r="AY29" i="18"/>
  <c r="BF45" i="18"/>
  <c r="AY45" i="18"/>
  <c r="BF92" i="18"/>
  <c r="AY92" i="18"/>
  <c r="AJ73" i="18"/>
  <c r="BC73" i="18"/>
  <c r="AJ95" i="18"/>
  <c r="BC95" i="18"/>
  <c r="E5" i="17"/>
  <c r="E4" i="17"/>
  <c r="D4" i="17"/>
  <c r="AJ63" i="18" l="1"/>
  <c r="BE30" i="19"/>
  <c r="AT30" i="19"/>
  <c r="AJ33" i="18"/>
  <c r="AJ36" i="18"/>
  <c r="BC70" i="18"/>
  <c r="AL110" i="18"/>
  <c r="AF110" i="18"/>
  <c r="AV110" i="18" s="1"/>
  <c r="BC33" i="18"/>
  <c r="AJ54" i="18"/>
  <c r="AJ66" i="18"/>
  <c r="AF25" i="18"/>
  <c r="AS25" i="18" s="1"/>
  <c r="AJ70" i="18"/>
  <c r="AJ86" i="18"/>
  <c r="AJ107" i="18"/>
  <c r="BC89" i="18"/>
  <c r="BC110" i="18"/>
  <c r="AJ80" i="18"/>
  <c r="AF36" i="18"/>
  <c r="BE36" i="18" s="1"/>
  <c r="AJ92" i="18"/>
  <c r="BC54" i="18"/>
  <c r="BC66" i="18"/>
  <c r="AJ98" i="18"/>
  <c r="AJ42" i="18"/>
  <c r="AJ89" i="18"/>
  <c r="AL63" i="18"/>
  <c r="AJ101" i="18"/>
  <c r="AF42" i="18"/>
  <c r="BE42" i="18" s="1"/>
  <c r="AJ113" i="18"/>
  <c r="BE33" i="19"/>
  <c r="AT33" i="19"/>
  <c r="AT36" i="19"/>
  <c r="BE36" i="19"/>
  <c r="BE98" i="19"/>
  <c r="AT98" i="19"/>
  <c r="BE51" i="19"/>
  <c r="AT51" i="19"/>
  <c r="BE120" i="19"/>
  <c r="AT120" i="19"/>
  <c r="AT117" i="19"/>
  <c r="BE117" i="19"/>
  <c r="BE86" i="19"/>
  <c r="AT86" i="19"/>
  <c r="AT101" i="19"/>
  <c r="BE101" i="19"/>
  <c r="BE76" i="19"/>
  <c r="AT76" i="19"/>
  <c r="AS76" i="19"/>
  <c r="BE123" i="19"/>
  <c r="AT123" i="19"/>
  <c r="AS123" i="19"/>
  <c r="BE80" i="19"/>
  <c r="AT80" i="19"/>
  <c r="BE57" i="19"/>
  <c r="AT57" i="19"/>
  <c r="AT60" i="19"/>
  <c r="BE60" i="19"/>
  <c r="AV63" i="19"/>
  <c r="AT63" i="19"/>
  <c r="BE63" i="19"/>
  <c r="AT70" i="19"/>
  <c r="BE70" i="19"/>
  <c r="BE92" i="19"/>
  <c r="AT92" i="19"/>
  <c r="AT83" i="19"/>
  <c r="BE83" i="19"/>
  <c r="BE73" i="19"/>
  <c r="AT73" i="19"/>
  <c r="AT48" i="19"/>
  <c r="BE48" i="19"/>
  <c r="AU113" i="19"/>
  <c r="AT113" i="19"/>
  <c r="BE113" i="19"/>
  <c r="AU66" i="19"/>
  <c r="AT66" i="19"/>
  <c r="BE66" i="19"/>
  <c r="BE104" i="19"/>
  <c r="AT104" i="19"/>
  <c r="BE39" i="19"/>
  <c r="AT39" i="19"/>
  <c r="AT107" i="19"/>
  <c r="BE107" i="19"/>
  <c r="AT54" i="19"/>
  <c r="BE54" i="19"/>
  <c r="BE45" i="19"/>
  <c r="AT45" i="19"/>
  <c r="AT95" i="19"/>
  <c r="BE95" i="19"/>
  <c r="AV110" i="19"/>
  <c r="AT110" i="19"/>
  <c r="BE110" i="19"/>
  <c r="AT42" i="19"/>
  <c r="BE42" i="19"/>
  <c r="AT89" i="19"/>
  <c r="BE89" i="19"/>
  <c r="AK113" i="18"/>
  <c r="AT45" i="18"/>
  <c r="BE45" i="18"/>
  <c r="AT92" i="18"/>
  <c r="BE92" i="18"/>
  <c r="AT57" i="18"/>
  <c r="BE57" i="18"/>
  <c r="BE54" i="18"/>
  <c r="AT54" i="18"/>
  <c r="BE107" i="18"/>
  <c r="AT107" i="18"/>
  <c r="BE95" i="18"/>
  <c r="AT95" i="18"/>
  <c r="AT104" i="18"/>
  <c r="BE104" i="18"/>
  <c r="AU66" i="18"/>
  <c r="BE66" i="18"/>
  <c r="AT66" i="18"/>
  <c r="AT42" i="18"/>
  <c r="AT120" i="18"/>
  <c r="BE120" i="18"/>
  <c r="AS76" i="18"/>
  <c r="AT76" i="18"/>
  <c r="BE76" i="18"/>
  <c r="AV63" i="18"/>
  <c r="BE63" i="18"/>
  <c r="AT63" i="18"/>
  <c r="BE70" i="18"/>
  <c r="AT70" i="18"/>
  <c r="AT39" i="18"/>
  <c r="BE39" i="18"/>
  <c r="AT33" i="18"/>
  <c r="BE33" i="18"/>
  <c r="BE60" i="18"/>
  <c r="AT60" i="18"/>
  <c r="AT51" i="18"/>
  <c r="BE51" i="18"/>
  <c r="AT73" i="18"/>
  <c r="BE73" i="18"/>
  <c r="AT80" i="18"/>
  <c r="BE80" i="18"/>
  <c r="AT29" i="18"/>
  <c r="BE29" i="18"/>
  <c r="AT86" i="18"/>
  <c r="BE86" i="18"/>
  <c r="AT98" i="18"/>
  <c r="BE98" i="18"/>
  <c r="AU113" i="18"/>
  <c r="AT113" i="18"/>
  <c r="BE113" i="18"/>
  <c r="BE48" i="18"/>
  <c r="AT48" i="18"/>
  <c r="BE101" i="18"/>
  <c r="AT101" i="18"/>
  <c r="BE89" i="18"/>
  <c r="AT89" i="18"/>
  <c r="BE110" i="18"/>
  <c r="BE83" i="18"/>
  <c r="AT83" i="18"/>
  <c r="BE117" i="18"/>
  <c r="AT117" i="18"/>
  <c r="BE123" i="18"/>
  <c r="AS123" i="18"/>
  <c r="AT123" i="18"/>
  <c r="I8" i="17"/>
  <c r="H8" i="17"/>
  <c r="G8" i="17"/>
  <c r="F8" i="17"/>
  <c r="E8" i="17"/>
  <c r="D8" i="17"/>
  <c r="I7" i="17"/>
  <c r="H7" i="17"/>
  <c r="G7" i="17"/>
  <c r="F7" i="17"/>
  <c r="E7" i="17"/>
  <c r="D7" i="17"/>
  <c r="I6" i="17"/>
  <c r="H6" i="17"/>
  <c r="G6" i="17"/>
  <c r="F6" i="17"/>
  <c r="E6" i="17"/>
  <c r="D6" i="17"/>
  <c r="I5" i="17"/>
  <c r="H5" i="17"/>
  <c r="G5" i="17"/>
  <c r="F5" i="17"/>
  <c r="D5" i="17"/>
  <c r="I4" i="17"/>
  <c r="H4" i="17"/>
  <c r="G4" i="17"/>
  <c r="F4" i="17"/>
  <c r="I3" i="17"/>
  <c r="G3" i="17"/>
  <c r="E3" i="17"/>
  <c r="I2" i="17"/>
  <c r="G2" i="17"/>
  <c r="E2" i="17"/>
  <c r="AT110" i="18" l="1"/>
  <c r="AT36" i="18"/>
  <c r="E10" i="17"/>
  <c r="G11" i="17"/>
  <c r="I11" i="17"/>
  <c r="I9" i="17"/>
  <c r="E9" i="17"/>
  <c r="G9" i="17"/>
  <c r="E11" i="17"/>
  <c r="G10" i="17"/>
  <c r="I10" i="17"/>
  <c r="AE34" i="17" l="1"/>
  <c r="AE33" i="17"/>
  <c r="AD33" i="17"/>
  <c r="AD34" i="17"/>
  <c r="AG34" i="17"/>
  <c r="AG33" i="17"/>
  <c r="AD118" i="17"/>
  <c r="AD109" i="17"/>
  <c r="AD95" i="17"/>
  <c r="AD93" i="17"/>
  <c r="AD86" i="17"/>
  <c r="AD77" i="17"/>
  <c r="AD73" i="17"/>
  <c r="AD69" i="17"/>
  <c r="AD64" i="17"/>
  <c r="AD62" i="17"/>
  <c r="AD57" i="17"/>
  <c r="AD55" i="17"/>
  <c r="AD48" i="17"/>
  <c r="AD46" i="17"/>
  <c r="AD37" i="17"/>
  <c r="AD26" i="17"/>
  <c r="AI26" i="17" s="1"/>
  <c r="AD23" i="17"/>
  <c r="AI23" i="17" s="1"/>
  <c r="AD18" i="17"/>
  <c r="AD116" i="17"/>
  <c r="AD102" i="17"/>
  <c r="AD100" i="17"/>
  <c r="AD90" i="17"/>
  <c r="AD83" i="17"/>
  <c r="AD66" i="17"/>
  <c r="AD123" i="17"/>
  <c r="AD120" i="17"/>
  <c r="AD113" i="17"/>
  <c r="AD104" i="17"/>
  <c r="AD97" i="17"/>
  <c r="AD88" i="17"/>
  <c r="AD81" i="17"/>
  <c r="AD79" i="17"/>
  <c r="AD75" i="17"/>
  <c r="AD70" i="17"/>
  <c r="AD59" i="17"/>
  <c r="AD50" i="17"/>
  <c r="AD24" i="17"/>
  <c r="AI24" i="17" s="1"/>
  <c r="AD20" i="17"/>
  <c r="AI20" i="17" s="1"/>
  <c r="AD119" i="17"/>
  <c r="AD94" i="17"/>
  <c r="AD87" i="17"/>
  <c r="AD47" i="17"/>
  <c r="AD19" i="17"/>
  <c r="AD117" i="17"/>
  <c r="AD108" i="17"/>
  <c r="AD92" i="17"/>
  <c r="AD85" i="17"/>
  <c r="AD76" i="17"/>
  <c r="AD68" i="17"/>
  <c r="AD63" i="17"/>
  <c r="AD61" i="17"/>
  <c r="AD54" i="17"/>
  <c r="AD45" i="17"/>
  <c r="AD41" i="17"/>
  <c r="AD36" i="17"/>
  <c r="AD32" i="17"/>
  <c r="AD17" i="17"/>
  <c r="AD122" i="17"/>
  <c r="AD115" i="17"/>
  <c r="AD110" i="17"/>
  <c r="AD106" i="17"/>
  <c r="AD101" i="17"/>
  <c r="AD99" i="17"/>
  <c r="AD89" i="17"/>
  <c r="AD72" i="17"/>
  <c r="AD52" i="17"/>
  <c r="AD43" i="17"/>
  <c r="AD27" i="17"/>
  <c r="AI27" i="17" s="1"/>
  <c r="AD21" i="17"/>
  <c r="AI21" i="17" s="1"/>
  <c r="AD14" i="17"/>
  <c r="AD96" i="17"/>
  <c r="AD80" i="17"/>
  <c r="AD74" i="17"/>
  <c r="AD65" i="17"/>
  <c r="AD58" i="17"/>
  <c r="AD49" i="17"/>
  <c r="AD38" i="17"/>
  <c r="AD78" i="17"/>
  <c r="AD56" i="17"/>
  <c r="AD25" i="17"/>
  <c r="AI25" i="17" s="1"/>
  <c r="AD112" i="17"/>
  <c r="AD107" i="17"/>
  <c r="AD103" i="17"/>
  <c r="AD91" i="17"/>
  <c r="AD84" i="17"/>
  <c r="AD67" i="17"/>
  <c r="AD60" i="17"/>
  <c r="AD40" i="17"/>
  <c r="AD31" i="17"/>
  <c r="AD29" i="17"/>
  <c r="AD22" i="17"/>
  <c r="AI22" i="17" s="1"/>
  <c r="AD16" i="17"/>
  <c r="AD121" i="17"/>
  <c r="AD114" i="17"/>
  <c r="AD105" i="17"/>
  <c r="AD98" i="17"/>
  <c r="AD82" i="17"/>
  <c r="AD71" i="17"/>
  <c r="AD51" i="17"/>
  <c r="AD111" i="17"/>
  <c r="AD13" i="17"/>
  <c r="AD28" i="17"/>
  <c r="AD30" i="17"/>
  <c r="AD44" i="17"/>
  <c r="AD35" i="17"/>
  <c r="AD53" i="17"/>
  <c r="AD39" i="17"/>
  <c r="AD42" i="17"/>
  <c r="AD15" i="17"/>
  <c r="AG123" i="17"/>
  <c r="AG120" i="17"/>
  <c r="AG113" i="17"/>
  <c r="AG104" i="17"/>
  <c r="AG97" i="17"/>
  <c r="AG88" i="17"/>
  <c r="AG81" i="17"/>
  <c r="AG79" i="17"/>
  <c r="AG75" i="17"/>
  <c r="AG70" i="17"/>
  <c r="AG59" i="17"/>
  <c r="AG50" i="17"/>
  <c r="AG24" i="17"/>
  <c r="AX24" i="17" s="1"/>
  <c r="AG20" i="17"/>
  <c r="AX20" i="17" s="1"/>
  <c r="AG117" i="17"/>
  <c r="AG108" i="17"/>
  <c r="AG92" i="17"/>
  <c r="AG85" i="17"/>
  <c r="AG76" i="17"/>
  <c r="AG68" i="17"/>
  <c r="AG63" i="17"/>
  <c r="AG122" i="17"/>
  <c r="AG115" i="17"/>
  <c r="AG110" i="17"/>
  <c r="AG106" i="17"/>
  <c r="AG101" i="17"/>
  <c r="AG99" i="17"/>
  <c r="AG89" i="17"/>
  <c r="AG72" i="17"/>
  <c r="AG52" i="17"/>
  <c r="AG43" i="17"/>
  <c r="AG27" i="17"/>
  <c r="AX27" i="17" s="1"/>
  <c r="AG21" i="17"/>
  <c r="AX21" i="17" s="1"/>
  <c r="AG14" i="17"/>
  <c r="AG82" i="17"/>
  <c r="AG13" i="17"/>
  <c r="AG119" i="17"/>
  <c r="AG96" i="17"/>
  <c r="AG94" i="17"/>
  <c r="AG87" i="17"/>
  <c r="AG80" i="17"/>
  <c r="AG78" i="17"/>
  <c r="AG74" i="17"/>
  <c r="AG65" i="17"/>
  <c r="AG58" i="17"/>
  <c r="AG56" i="17"/>
  <c r="AG49" i="17"/>
  <c r="AG47" i="17"/>
  <c r="AG38" i="17"/>
  <c r="AG25" i="17"/>
  <c r="AX25" i="17" s="1"/>
  <c r="AG19" i="17"/>
  <c r="AG112" i="17"/>
  <c r="AG107" i="17"/>
  <c r="AG103" i="17"/>
  <c r="AG91" i="17"/>
  <c r="AG84" i="17"/>
  <c r="AG67" i="17"/>
  <c r="AG60" i="17"/>
  <c r="AG40" i="17"/>
  <c r="AG31" i="17"/>
  <c r="AG29" i="17"/>
  <c r="AG22" i="17"/>
  <c r="AX22" i="17" s="1"/>
  <c r="AG16" i="17"/>
  <c r="AG105" i="17"/>
  <c r="AG71" i="17"/>
  <c r="AG51" i="17"/>
  <c r="AG121" i="17"/>
  <c r="AG114" i="17"/>
  <c r="AG98" i="17"/>
  <c r="AG42" i="17"/>
  <c r="AG118" i="17"/>
  <c r="AG109" i="17"/>
  <c r="AG95" i="17"/>
  <c r="AG93" i="17"/>
  <c r="AG86" i="17"/>
  <c r="AG77" i="17"/>
  <c r="AG73" i="17"/>
  <c r="AG69" i="17"/>
  <c r="AG64" i="17"/>
  <c r="AG62" i="17"/>
  <c r="AG57" i="17"/>
  <c r="AG55" i="17"/>
  <c r="AG48" i="17"/>
  <c r="AG46" i="17"/>
  <c r="AG37" i="17"/>
  <c r="AG35" i="17"/>
  <c r="AG26" i="17"/>
  <c r="AX26" i="17" s="1"/>
  <c r="AG23" i="17"/>
  <c r="AX23" i="17" s="1"/>
  <c r="AG18" i="17"/>
  <c r="AG116" i="17"/>
  <c r="AG111" i="17"/>
  <c r="AG102" i="17"/>
  <c r="AG100" i="17"/>
  <c r="AG90" i="17"/>
  <c r="AG83" i="17"/>
  <c r="AG66" i="17"/>
  <c r="AG53" i="17"/>
  <c r="AG28" i="17"/>
  <c r="AG41" i="17"/>
  <c r="AG17" i="17"/>
  <c r="AG30" i="17"/>
  <c r="AG61" i="17"/>
  <c r="AG45" i="17"/>
  <c r="AG36" i="17"/>
  <c r="AG44" i="17"/>
  <c r="AG32" i="17"/>
  <c r="AG54" i="17"/>
  <c r="AG39" i="17"/>
  <c r="AG15" i="17"/>
  <c r="AE116" i="17"/>
  <c r="AE111" i="17"/>
  <c r="AE102" i="17"/>
  <c r="AE100" i="17"/>
  <c r="AE90" i="17"/>
  <c r="AE83" i="17"/>
  <c r="AE66" i="17"/>
  <c r="AE53" i="17"/>
  <c r="AE44" i="17"/>
  <c r="AE39" i="17"/>
  <c r="AE35" i="17"/>
  <c r="AE30" i="17"/>
  <c r="AE28" i="17"/>
  <c r="AE15" i="17"/>
  <c r="AE123" i="17"/>
  <c r="AE120" i="17"/>
  <c r="AE113" i="17"/>
  <c r="AE104" i="17"/>
  <c r="AE97" i="17"/>
  <c r="AE88" i="17"/>
  <c r="AE81" i="17"/>
  <c r="AE79" i="17"/>
  <c r="AE75" i="17"/>
  <c r="AE70" i="17"/>
  <c r="AE117" i="17"/>
  <c r="AE108" i="17"/>
  <c r="AE92" i="17"/>
  <c r="AE85" i="17"/>
  <c r="AE76" i="17"/>
  <c r="AE68" i="17"/>
  <c r="AE63" i="17"/>
  <c r="AE61" i="17"/>
  <c r="AE54" i="17"/>
  <c r="AE45" i="17"/>
  <c r="AE41" i="17"/>
  <c r="AE36" i="17"/>
  <c r="AE32" i="17"/>
  <c r="AE17" i="17"/>
  <c r="AE67" i="17"/>
  <c r="AE40" i="17"/>
  <c r="AE29" i="17"/>
  <c r="AE122" i="17"/>
  <c r="AE115" i="17"/>
  <c r="AF115" i="17" s="1"/>
  <c r="AE110" i="17"/>
  <c r="AE106" i="17"/>
  <c r="AE101" i="17"/>
  <c r="AE99" i="17"/>
  <c r="AE89" i="17"/>
  <c r="AE72" i="17"/>
  <c r="AE52" i="17"/>
  <c r="AE43" i="17"/>
  <c r="AE27" i="17"/>
  <c r="AE21" i="17"/>
  <c r="AE14" i="17"/>
  <c r="AE119" i="17"/>
  <c r="AE96" i="17"/>
  <c r="AE94" i="17"/>
  <c r="AE87" i="17"/>
  <c r="AF87" i="17" s="1"/>
  <c r="AE80" i="17"/>
  <c r="AE78" i="17"/>
  <c r="AE74" i="17"/>
  <c r="AF74" i="17" s="1"/>
  <c r="AE65" i="17"/>
  <c r="AE58" i="17"/>
  <c r="AE56" i="17"/>
  <c r="AE49" i="17"/>
  <c r="AE47" i="17"/>
  <c r="AE38" i="17"/>
  <c r="AE25" i="17"/>
  <c r="AE19" i="17"/>
  <c r="AE112" i="17"/>
  <c r="AE103" i="17"/>
  <c r="AE91" i="17"/>
  <c r="AE84" i="17"/>
  <c r="AE60" i="17"/>
  <c r="AE31" i="17"/>
  <c r="AF31" i="17" s="1"/>
  <c r="AE22" i="17"/>
  <c r="AE16" i="17"/>
  <c r="AE107" i="17"/>
  <c r="AE121" i="17"/>
  <c r="AF121" i="17" s="1"/>
  <c r="AE114" i="17"/>
  <c r="AE105" i="17"/>
  <c r="AF105" i="17" s="1"/>
  <c r="AE98" i="17"/>
  <c r="AE82" i="17"/>
  <c r="AE71" i="17"/>
  <c r="AE51" i="17"/>
  <c r="AE42" i="17"/>
  <c r="AE13" i="17"/>
  <c r="AE118" i="17"/>
  <c r="AE109" i="17"/>
  <c r="AE95" i="17"/>
  <c r="AE93" i="17"/>
  <c r="AE86" i="17"/>
  <c r="AE77" i="17"/>
  <c r="AE73" i="17"/>
  <c r="AE69" i="17"/>
  <c r="AE64" i="17"/>
  <c r="AE62" i="17"/>
  <c r="AE57" i="17"/>
  <c r="AE55" i="17"/>
  <c r="AE48" i="17"/>
  <c r="AE46" i="17"/>
  <c r="AE37" i="17"/>
  <c r="AE59" i="17"/>
  <c r="AE26" i="17"/>
  <c r="AE50" i="17"/>
  <c r="AE23" i="17"/>
  <c r="AE20" i="17"/>
  <c r="AE18" i="17"/>
  <c r="AF18" i="17" s="1"/>
  <c r="AE24" i="17"/>
  <c r="AJ29" i="17" l="1"/>
  <c r="BD48" i="17"/>
  <c r="AO48" i="17"/>
  <c r="AO120" i="17"/>
  <c r="BD120" i="17"/>
  <c r="AY73" i="17"/>
  <c r="BF73" i="17"/>
  <c r="AY107" i="17"/>
  <c r="BF107" i="17"/>
  <c r="AJ120" i="17"/>
  <c r="BC120" i="17"/>
  <c r="AO80" i="17"/>
  <c r="BD80" i="17"/>
  <c r="AF63" i="17"/>
  <c r="AO63" i="17"/>
  <c r="AQ63" i="17"/>
  <c r="BD63" i="17"/>
  <c r="AO92" i="17"/>
  <c r="BD92" i="17"/>
  <c r="AO123" i="17"/>
  <c r="BD123" i="17"/>
  <c r="AN123" i="17"/>
  <c r="AP66" i="17"/>
  <c r="BD66" i="17"/>
  <c r="AO66" i="17"/>
  <c r="AY39" i="17"/>
  <c r="BF39" i="17"/>
  <c r="AY36" i="17"/>
  <c r="BF36" i="17"/>
  <c r="AZ66" i="17"/>
  <c r="BF66" i="17"/>
  <c r="AY66" i="17"/>
  <c r="AY89" i="17"/>
  <c r="BF89" i="17"/>
  <c r="BA110" i="17"/>
  <c r="BF110" i="17"/>
  <c r="AY110" i="17"/>
  <c r="AY104" i="17"/>
  <c r="BF104" i="17"/>
  <c r="AJ45" i="17"/>
  <c r="BC45" i="17"/>
  <c r="AI123" i="17"/>
  <c r="BC123" i="17"/>
  <c r="AJ123" i="17"/>
  <c r="AJ48" i="17"/>
  <c r="BC48" i="17"/>
  <c r="AJ86" i="17"/>
  <c r="BC86" i="17"/>
  <c r="BC33" i="17"/>
  <c r="AJ33" i="17"/>
  <c r="AQ110" i="17"/>
  <c r="BD110" i="17"/>
  <c r="AO110" i="17"/>
  <c r="AY57" i="17"/>
  <c r="BF57" i="17"/>
  <c r="AY98" i="17"/>
  <c r="BF98" i="17"/>
  <c r="AY63" i="17"/>
  <c r="BA63" i="17"/>
  <c r="BF63" i="17"/>
  <c r="AY123" i="17"/>
  <c r="BF123" i="17"/>
  <c r="AX123" i="17"/>
  <c r="AJ101" i="17"/>
  <c r="BC101" i="17"/>
  <c r="AJ63" i="17"/>
  <c r="BC63" i="17"/>
  <c r="AL63" i="17"/>
  <c r="BD57" i="17"/>
  <c r="AO57" i="17"/>
  <c r="AO73" i="17"/>
  <c r="BD73" i="17"/>
  <c r="AF95" i="17"/>
  <c r="AO95" i="17"/>
  <c r="BD95" i="17"/>
  <c r="AO42" i="17"/>
  <c r="BD42" i="17"/>
  <c r="AO98" i="17"/>
  <c r="BD98" i="17"/>
  <c r="AF107" i="17"/>
  <c r="AO107" i="17"/>
  <c r="BD107" i="17"/>
  <c r="BD60" i="17"/>
  <c r="AO60" i="17"/>
  <c r="AF52" i="17"/>
  <c r="AO101" i="17"/>
  <c r="BD101" i="17"/>
  <c r="BD45" i="17"/>
  <c r="AO45" i="17"/>
  <c r="AO104" i="17"/>
  <c r="BD104" i="17"/>
  <c r="AO39" i="17"/>
  <c r="BD39" i="17"/>
  <c r="AO83" i="17"/>
  <c r="BD83" i="17"/>
  <c r="AY54" i="17"/>
  <c r="BF54" i="17"/>
  <c r="AY45" i="17"/>
  <c r="BF45" i="17"/>
  <c r="AY83" i="17"/>
  <c r="BF83" i="17"/>
  <c r="AY48" i="17"/>
  <c r="BF48" i="17"/>
  <c r="AY86" i="17"/>
  <c r="BF86" i="17"/>
  <c r="AX76" i="17"/>
  <c r="BF76" i="17"/>
  <c r="AY76" i="17"/>
  <c r="AY117" i="17"/>
  <c r="BF117" i="17"/>
  <c r="AZ113" i="17"/>
  <c r="BF113" i="17"/>
  <c r="AY113" i="17"/>
  <c r="AJ42" i="17"/>
  <c r="BC42" i="17"/>
  <c r="AJ98" i="17"/>
  <c r="BC98" i="17"/>
  <c r="BC80" i="17"/>
  <c r="AJ80" i="17"/>
  <c r="AJ89" i="17"/>
  <c r="BC89" i="17"/>
  <c r="AJ110" i="17"/>
  <c r="BC110" i="17"/>
  <c r="AL110" i="17"/>
  <c r="AJ54" i="17"/>
  <c r="BC54" i="17"/>
  <c r="AJ76" i="17"/>
  <c r="BC76" i="17"/>
  <c r="AI76" i="17"/>
  <c r="BC117" i="17"/>
  <c r="AJ104" i="17"/>
  <c r="BC104" i="17"/>
  <c r="AJ66" i="17"/>
  <c r="BC66" i="17"/>
  <c r="AK66" i="17"/>
  <c r="AY33" i="17"/>
  <c r="BF33" i="17"/>
  <c r="BD33" i="17"/>
  <c r="AO33" i="17"/>
  <c r="AF33" i="17"/>
  <c r="AO86" i="17"/>
  <c r="BD86" i="17"/>
  <c r="AO89" i="17"/>
  <c r="BD89" i="17"/>
  <c r="AO36" i="17"/>
  <c r="BD36" i="17"/>
  <c r="AF70" i="17"/>
  <c r="BD70" i="17"/>
  <c r="AO70" i="17"/>
  <c r="AY95" i="17"/>
  <c r="BF95" i="17"/>
  <c r="AY80" i="17"/>
  <c r="BF80" i="17"/>
  <c r="AY92" i="17"/>
  <c r="BF92" i="17"/>
  <c r="AJ107" i="17"/>
  <c r="BC107" i="17"/>
  <c r="AJ92" i="17"/>
  <c r="BC92" i="17"/>
  <c r="BC70" i="17"/>
  <c r="AJ70" i="17"/>
  <c r="BD51" i="17"/>
  <c r="AO51" i="17"/>
  <c r="AO54" i="17"/>
  <c r="BD54" i="17"/>
  <c r="AN76" i="17"/>
  <c r="AO76" i="17"/>
  <c r="BD76" i="17"/>
  <c r="AO117" i="17"/>
  <c r="BD117" i="17"/>
  <c r="AF113" i="17"/>
  <c r="AP113" i="17"/>
  <c r="AO113" i="17"/>
  <c r="BD113" i="17"/>
  <c r="AY42" i="17"/>
  <c r="BF42" i="17"/>
  <c r="AY51" i="17"/>
  <c r="BF51" i="17"/>
  <c r="AY60" i="17"/>
  <c r="BF60" i="17"/>
  <c r="AY101" i="17"/>
  <c r="BF101" i="17"/>
  <c r="AY70" i="17"/>
  <c r="BF70" i="17"/>
  <c r="AY120" i="17"/>
  <c r="BF120" i="17"/>
  <c r="AJ39" i="17"/>
  <c r="BC39" i="17"/>
  <c r="AJ51" i="17"/>
  <c r="BC51" i="17"/>
  <c r="BC60" i="17"/>
  <c r="AJ60" i="17"/>
  <c r="AJ36" i="17"/>
  <c r="BC36" i="17"/>
  <c r="AJ113" i="17"/>
  <c r="BC113" i="17"/>
  <c r="AK113" i="17"/>
  <c r="AJ83" i="17"/>
  <c r="BC83" i="17"/>
  <c r="BC57" i="17"/>
  <c r="AJ57" i="17"/>
  <c r="AJ73" i="17"/>
  <c r="BC73" i="17"/>
  <c r="AJ95" i="17"/>
  <c r="BC95" i="17"/>
  <c r="AF34" i="17"/>
  <c r="AF37" i="17"/>
  <c r="AF93" i="17"/>
  <c r="AF54" i="17"/>
  <c r="AF117" i="17"/>
  <c r="AF58" i="17"/>
  <c r="AF110" i="17"/>
  <c r="AF96" i="17"/>
  <c r="AF76" i="17"/>
  <c r="AF40" i="17"/>
  <c r="BF29" i="17"/>
  <c r="AF90" i="17"/>
  <c r="AF15" i="17"/>
  <c r="AF67" i="17"/>
  <c r="AF78" i="17"/>
  <c r="AF92" i="17"/>
  <c r="AF48" i="17"/>
  <c r="AF68" i="17"/>
  <c r="AF16" i="17"/>
  <c r="AF94" i="17"/>
  <c r="AF56" i="17"/>
  <c r="AF29" i="17"/>
  <c r="AO29" i="17"/>
  <c r="BD29" i="17"/>
  <c r="AF114" i="17"/>
  <c r="AF73" i="17"/>
  <c r="AF119" i="17"/>
  <c r="AF13" i="17"/>
  <c r="AF88" i="17"/>
  <c r="AN24" i="17"/>
  <c r="AF24" i="17"/>
  <c r="AS24" i="17" s="1"/>
  <c r="AF46" i="17"/>
  <c r="AF77" i="17"/>
  <c r="AF42" i="17"/>
  <c r="AF112" i="17"/>
  <c r="AF65" i="17"/>
  <c r="AF14" i="17"/>
  <c r="AF99" i="17"/>
  <c r="AF75" i="17"/>
  <c r="AF66" i="17"/>
  <c r="AY29" i="17"/>
  <c r="AF39" i="17"/>
  <c r="AF111" i="17"/>
  <c r="AF49" i="17"/>
  <c r="AF106" i="17"/>
  <c r="AF45" i="17"/>
  <c r="AF108" i="17"/>
  <c r="AF100" i="17"/>
  <c r="AF86" i="17"/>
  <c r="AF69" i="17"/>
  <c r="AF84" i="17"/>
  <c r="AF79" i="17"/>
  <c r="AF83" i="17"/>
  <c r="AF53" i="17"/>
  <c r="AF51" i="17"/>
  <c r="AF104" i="17"/>
  <c r="AF102" i="17"/>
  <c r="AF55" i="17"/>
  <c r="AF91" i="17"/>
  <c r="AF72" i="17"/>
  <c r="AF103" i="17"/>
  <c r="AF21" i="17"/>
  <c r="AS21" i="17" s="1"/>
  <c r="AN21" i="17"/>
  <c r="AF22" i="17"/>
  <c r="AS22" i="17" s="1"/>
  <c r="AN22" i="17"/>
  <c r="AF25" i="17"/>
  <c r="AS25" i="17" s="1"/>
  <c r="AN25" i="17"/>
  <c r="AF27" i="17"/>
  <c r="AS27" i="17" s="1"/>
  <c r="AN27" i="17"/>
  <c r="AF32" i="17"/>
  <c r="AF81" i="17"/>
  <c r="AF28" i="17"/>
  <c r="AF71" i="17"/>
  <c r="BC29" i="17"/>
  <c r="AF43" i="17"/>
  <c r="AF61" i="17"/>
  <c r="AF19" i="17"/>
  <c r="AF59" i="17"/>
  <c r="AF116" i="17"/>
  <c r="AF57" i="17"/>
  <c r="AF26" i="17"/>
  <c r="AS26" i="17" s="1"/>
  <c r="AN26" i="17"/>
  <c r="AF44" i="17"/>
  <c r="AF89" i="17"/>
  <c r="AF101" i="17"/>
  <c r="AF20" i="17"/>
  <c r="AS20" i="17" s="1"/>
  <c r="AN20" i="17"/>
  <c r="AF23" i="17"/>
  <c r="AS23" i="17" s="1"/>
  <c r="AN23" i="17"/>
  <c r="AF38" i="17"/>
  <c r="AF36" i="17"/>
  <c r="AF85" i="17"/>
  <c r="AF30" i="17"/>
  <c r="AF82" i="17"/>
  <c r="AF122" i="17"/>
  <c r="AF47" i="17"/>
  <c r="AF120" i="17"/>
  <c r="AF50" i="17"/>
  <c r="AF62" i="17"/>
  <c r="AF109" i="17"/>
  <c r="AF60" i="17"/>
  <c r="AF41" i="17"/>
  <c r="AF97" i="17"/>
  <c r="AF35" i="17"/>
  <c r="AF98" i="17"/>
  <c r="AF80" i="17"/>
  <c r="AF17" i="17"/>
  <c r="AF123" i="17"/>
  <c r="AF64" i="17"/>
  <c r="AF118" i="17"/>
  <c r="AT36" i="17" l="1"/>
  <c r="BE36" i="17"/>
  <c r="AT33" i="17"/>
  <c r="BE33" i="17"/>
  <c r="BE39" i="17"/>
  <c r="AT39" i="17"/>
  <c r="AT42" i="17"/>
  <c r="BE42" i="17"/>
  <c r="AT73" i="17"/>
  <c r="BE73" i="17"/>
  <c r="AT113" i="17"/>
  <c r="AU113" i="17"/>
  <c r="BE113" i="17"/>
  <c r="AT70" i="17"/>
  <c r="BE70" i="17"/>
  <c r="AT107" i="17"/>
  <c r="BE107" i="17"/>
  <c r="AT110" i="17"/>
  <c r="BE110" i="17"/>
  <c r="AV110" i="17"/>
  <c r="BE95" i="17"/>
  <c r="AT95" i="17"/>
  <c r="BE80" i="17"/>
  <c r="AT80" i="17"/>
  <c r="AT45" i="17"/>
  <c r="BE45" i="17"/>
  <c r="AT98" i="17"/>
  <c r="BE98" i="17"/>
  <c r="AT60" i="17"/>
  <c r="BE60" i="17"/>
  <c r="AT120" i="17"/>
  <c r="BE120" i="17"/>
  <c r="AT101" i="17"/>
  <c r="BE101" i="17"/>
  <c r="AT83" i="17"/>
  <c r="BE83" i="17"/>
  <c r="BE86" i="17"/>
  <c r="AT86" i="17"/>
  <c r="AT48" i="17"/>
  <c r="BE48" i="17"/>
  <c r="AT76" i="17"/>
  <c r="BE76" i="17"/>
  <c r="AS76" i="17"/>
  <c r="AT117" i="17"/>
  <c r="BE117" i="17"/>
  <c r="BE51" i="17"/>
  <c r="AT51" i="17"/>
  <c r="AS123" i="17"/>
  <c r="BE123" i="17"/>
  <c r="AT123" i="17"/>
  <c r="AT89" i="17"/>
  <c r="BE89" i="17"/>
  <c r="AT57" i="17"/>
  <c r="BE57" i="17"/>
  <c r="BE104" i="17"/>
  <c r="AT104" i="17"/>
  <c r="AT66" i="17"/>
  <c r="AU66" i="17"/>
  <c r="BE66" i="17"/>
  <c r="AT92" i="17"/>
  <c r="BE92" i="17"/>
  <c r="AT54" i="17"/>
  <c r="BE54" i="17"/>
  <c r="BE63" i="17"/>
  <c r="AT63" i="17"/>
  <c r="AV63" i="17"/>
  <c r="AT29" i="17"/>
  <c r="BE29" i="17"/>
  <c r="AF13" i="20"/>
</calcChain>
</file>

<file path=xl/sharedStrings.xml><?xml version="1.0" encoding="utf-8"?>
<sst xmlns="http://schemas.openxmlformats.org/spreadsheetml/2006/main" count="1844" uniqueCount="202">
  <si>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</si>
  <si>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</si>
  <si>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</si>
  <si>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</si>
  <si>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</si>
  <si>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</si>
  <si>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</si>
  <si>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</si>
  <si>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</si>
  <si>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</si>
  <si>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</si>
  <si>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</si>
  <si>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</si>
  <si>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</si>
  <si>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</si>
  <si>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</si>
  <si>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</si>
  <si>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</si>
  <si>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</si>
  <si>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</si>
  <si>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</si>
  <si>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</si>
  <si>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</si>
  <si>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</si>
  <si>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</si>
  <si>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</si>
  <si>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</si>
  <si>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</si>
  <si>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Flush</t>
  </si>
  <si>
    <t>Water Blank</t>
  </si>
  <si>
    <t>Reference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</si>
  <si>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</si>
  <si>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</si>
  <si>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</si>
  <si>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</si>
  <si>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</si>
  <si>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</si>
  <si>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</si>
  <si>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</si>
  <si>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</si>
  <si>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</si>
  <si>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</si>
  <si>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</si>
  <si>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</si>
  <si>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</si>
  <si>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</si>
  <si>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</si>
  <si>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</si>
  <si>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</si>
  <si>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</si>
  <si>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</si>
  <si>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</si>
  <si>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</si>
  <si>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</si>
  <si>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</si>
  <si>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</si>
  <si>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</si>
  <si>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</si>
  <si>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</si>
  <si>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</si>
  <si>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</si>
  <si>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</si>
  <si>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</si>
  <si>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</si>
  <si>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</si>
  <si>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</si>
  <si>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</si>
  <si>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</si>
  <si>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>B 01oct20 0.1m</t>
  </si>
  <si>
    <t>F 28oct20 3.8m</t>
  </si>
  <si>
    <t>F 24aug20 8.0m</t>
  </si>
  <si>
    <t>F 22jun20 5.0m</t>
  </si>
  <si>
    <t>B 01oct20 10.0m</t>
  </si>
  <si>
    <t>B 12aug20 3.0m</t>
  </si>
  <si>
    <t>F 30sep20 inf</t>
  </si>
  <si>
    <t>F 30sep20 1.6m</t>
  </si>
  <si>
    <t>B 01oct20 3.0m</t>
  </si>
  <si>
    <t>F 06oct20 5.0m</t>
  </si>
  <si>
    <t>B 16sep20 6.0m</t>
  </si>
  <si>
    <t>F 12jun20 0.1m</t>
  </si>
  <si>
    <t>F 13oct20 9,0m</t>
  </si>
  <si>
    <t>F 02sep20 5.0m</t>
  </si>
  <si>
    <t>F 28oct20 0.1m</t>
  </si>
  <si>
    <t>F 11sep20 5.0m</t>
  </si>
  <si>
    <t>F 30sep20 6.2m</t>
  </si>
  <si>
    <t>B 05oct20 10.0m</t>
  </si>
  <si>
    <t>B 12aug20 11.0m</t>
  </si>
  <si>
    <t>B 25jun20 11.0m</t>
  </si>
  <si>
    <t>B 23jul20 3.0</t>
  </si>
  <si>
    <t>F 30sep20 9.0</t>
  </si>
  <si>
    <t>TNbnp</t>
  </si>
  <si>
    <t>F 02nov20 9.0</t>
  </si>
  <si>
    <t>F 02nov20 wet</t>
  </si>
  <si>
    <t>F 17aug20 6.2</t>
  </si>
  <si>
    <t>B 260ct20 0.1</t>
  </si>
  <si>
    <t>F 30sep20 0.1</t>
  </si>
  <si>
    <t>F 02nov20 8.0</t>
  </si>
  <si>
    <t>F 02nov20 weir</t>
  </si>
  <si>
    <t>F 03aug20 0.1</t>
  </si>
  <si>
    <t>SPIKE spilled w some headspace</t>
  </si>
  <si>
    <t>F 30sep20 3.8</t>
  </si>
  <si>
    <t>B 12aug20 9.0</t>
  </si>
  <si>
    <t>F 02nov20 1.6</t>
  </si>
  <si>
    <t>F 12jun20 6.2</t>
  </si>
  <si>
    <t>F 12jun20 8.0</t>
  </si>
  <si>
    <t>F 02nov20 6.2</t>
  </si>
  <si>
    <t>F 06oct20 3.8</t>
  </si>
  <si>
    <t>B 28aug20 3.0</t>
  </si>
  <si>
    <t>F 30sep20 8.0</t>
  </si>
  <si>
    <t>B 12aug20 0.1</t>
  </si>
  <si>
    <t>F 02nov20 5.0</t>
  </si>
  <si>
    <t>F 28oct20 1.6</t>
  </si>
  <si>
    <t>B 26aug20 0.1</t>
  </si>
  <si>
    <t>F 06oct20 8.0</t>
  </si>
  <si>
    <t>F 02nov20 0.1</t>
  </si>
  <si>
    <t>B 26oct20 9.0</t>
  </si>
  <si>
    <t>F 31jan20 9.0</t>
  </si>
  <si>
    <t>F 03aug20 6.2</t>
  </si>
  <si>
    <t>F 19oct20 3.8</t>
  </si>
  <si>
    <t>F 10aug20 6.2</t>
  </si>
  <si>
    <t>F 24aug20 0.1</t>
  </si>
  <si>
    <t>B 01oct20 6.0</t>
  </si>
  <si>
    <t>B 09jul20 11.0</t>
  </si>
  <si>
    <t>B 05oct20 9.0</t>
  </si>
  <si>
    <t>F 12jun20 3.8</t>
  </si>
  <si>
    <t>F 17aug20 3.8</t>
  </si>
  <si>
    <t>F 17aug20 5.0</t>
  </si>
  <si>
    <t>F 17aug20 9.0</t>
  </si>
  <si>
    <t>F 17aug20 0.1</t>
  </si>
  <si>
    <t>B 14oct20 0.1</t>
  </si>
  <si>
    <t>F 17aug20 6.2 dil 3x</t>
  </si>
  <si>
    <t>F 12jun20 8.0 dil 3x</t>
  </si>
  <si>
    <t>F 02nov20 23i4</t>
  </si>
  <si>
    <t>B 26oct20 0.1</t>
  </si>
  <si>
    <t>Call:</t>
  </si>
  <si>
    <t>lm(formula = x ~ poly(y, 2, raw = TRUE), data = data1, weights = 1/x)</t>
  </si>
  <si>
    <t>Weighted Residuals:</t>
  </si>
  <si>
    <t xml:space="preserve">         1          2          3          4          5          6          7 </t>
  </si>
  <si>
    <t xml:space="preserve">-0.0031333  0.0032640  0.0005095 -0.0029802 -0.0011598  0.0044592 -0.0008251 </t>
  </si>
  <si>
    <t>Coefficients:</t>
  </si>
  <si>
    <t xml:space="preserve">                          Estimate Std. Error t value Pr(&gt;|t|)    </t>
  </si>
  <si>
    <t xml:space="preserve">(Intercept)              2.048e-05  2.624e-05   0.780  0.47872    </t>
  </si>
  <si>
    <t>poly(y, 2, raw = TRUE)1  1.342e-06  7.169e-08  18.725 4.79e-05 ***</t>
  </si>
  <si>
    <t xml:space="preserve">poly(y, 2, raw = TRUE)2 -8.097e-11  1.112e-11  -7.284  0.00189 ** </t>
  </si>
  <si>
    <t>---</t>
  </si>
  <si>
    <t>Signif. codes:  0 ‘***’ 0.001 ‘**’ 0.01 ‘*’ 0.05 ‘.’ 0.1 ‘ ’ 1</t>
  </si>
  <si>
    <t>Residual standard error: 0.003589 on 4 degrees of freedom</t>
  </si>
  <si>
    <t xml:space="preserve">Multiple R-squared:  0.9962,    Adjusted R-squared:  0.9943 </t>
  </si>
  <si>
    <t>F-statistic: 523.6 on 2 and 4 DF,  p-value: 1.448e-05</t>
  </si>
  <si>
    <t>(-8.097e-11*X^2)+(1.3462e-6*X)+2.048e-5</t>
  </si>
  <si>
    <t>MODIFIED Daily Cal TIC [mg/l]</t>
  </si>
  <si>
    <t>Weighted Quad version TIC</t>
  </si>
  <si>
    <t>(see R results below data)</t>
  </si>
  <si>
    <t>F 31jan20 5.0</t>
  </si>
  <si>
    <t>B 05aug20 5.0</t>
  </si>
  <si>
    <t>F 12jun20 5.0</t>
  </si>
  <si>
    <t>F 15sep20 8.0</t>
  </si>
  <si>
    <t>F 22jun20 9.0</t>
  </si>
  <si>
    <t>F 30sep20 5.0</t>
  </si>
  <si>
    <t>B 25oct20 11.0</t>
  </si>
  <si>
    <t>F 24aug20 3.8</t>
  </si>
  <si>
    <t>F 06oct20 1.6</t>
  </si>
  <si>
    <t>F 15sep20 9.0</t>
  </si>
  <si>
    <t>F 28oct20 9.0</t>
  </si>
  <si>
    <t>F 28oct20 5.0</t>
  </si>
  <si>
    <t>B 05oct20 0.1</t>
  </si>
  <si>
    <t>F 31jan20 6.2</t>
  </si>
  <si>
    <t>F 06jul20 8.0</t>
  </si>
  <si>
    <t>F 19oct20 8.0</t>
  </si>
  <si>
    <t>F 31jan20 8.0</t>
  </si>
  <si>
    <t>B 06aug20 3.0</t>
  </si>
  <si>
    <t>F 08oct20 0.1</t>
  </si>
  <si>
    <t>F 29feb20 0.1</t>
  </si>
  <si>
    <t>F 02nov20 3.8</t>
  </si>
  <si>
    <t>F 13oct20 0.1</t>
  </si>
  <si>
    <t>F 21sep20 1.6</t>
  </si>
  <si>
    <t>F 28oct20 6.2</t>
  </si>
  <si>
    <t>F 13oct20 5.0</t>
  </si>
  <si>
    <t>F 21sep20 3.8</t>
  </si>
  <si>
    <t>F 06oct20 9.0</t>
  </si>
  <si>
    <t>B 14oct20 3.0</t>
  </si>
  <si>
    <t>B 26oct20 6.0</t>
  </si>
  <si>
    <t>B 14oct20 9.0</t>
  </si>
  <si>
    <t>B 05oct20 6.0</t>
  </si>
  <si>
    <t>B 01oct20 9.0</t>
  </si>
  <si>
    <t>B 14oct20 10.0</t>
  </si>
  <si>
    <t>B 05oct20 3.0</t>
  </si>
  <si>
    <t>F 13oct20 3.8</t>
  </si>
  <si>
    <t>F 28oct20 8.0</t>
  </si>
  <si>
    <t>B 14oct20 6.0</t>
  </si>
  <si>
    <t>F 06oct20 6.2</t>
  </si>
  <si>
    <t>F 13oct20 6.2</t>
  </si>
  <si>
    <t>F 29jun20 5.0</t>
  </si>
  <si>
    <t>TIC Mean of 2 reps (mg/L)</t>
  </si>
  <si>
    <t>TC Mean of 2 reps (mg/L)</t>
  </si>
  <si>
    <t>TOC Mean of 2 reps (mg/L)</t>
  </si>
  <si>
    <t>TNb Mean of 2 reps (mg/L)</t>
  </si>
  <si>
    <t xml:space="preserve">     2016 style MDL</t>
  </si>
  <si>
    <t>11/12/2020 run</t>
  </si>
  <si>
    <t>lots of toc samples are failing; most are just really low/negative so not too concerning, but there are 3/4 that might be problematic bc should not be failing</t>
  </si>
  <si>
    <t>accounting for dilution here by multiplying by 3</t>
  </si>
  <si>
    <t>dilution already accounted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</si>
</sst>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19" fillId="0" borderId="0" xfId="0" applyFont="1"/>
    <xf numFmtId="0" fontId="19" fillId="0" borderId="0" xfId="0" applyFont="1" applyAlignment="1">
      <alignment wrapText="1"/>
    </xf>
    <xf numFmtId="0" fontId="1" fillId="0" borderId="0" xfId="0" applyFont="1"/>
    <xf numFmtId="0" fontId="19" fillId="0" borderId="0" xfId="0" applyFont="1" applyAlignment="1">
      <alignment horizontal="left" vertical="top"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15" fontId="0" fillId="0" borderId="0" xfId="0" applyNumberFormat="1"/>
    <xf numFmtId="2" fontId="0" fillId="34" borderId="0" xfId="0" applyNumberFormat="1" applyFill="1"/>
    <xf numFmtId="0" fontId="0" fillId="34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BRN09nov20!$E$2:$E$8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379</c:v>
                </c:pt>
                <c:pt idx="3">
                  <c:v>1250</c:v>
                </c:pt>
                <c:pt idx="4">
                  <c:v>2078</c:v>
                </c:pt>
                <c:pt idx="5">
                  <c:v>2961</c:v>
                </c:pt>
                <c:pt idx="6">
                  <c:v>3642</c:v>
                </c:pt>
              </c:numCache>
            </c:numRef>
          </c:xVal>
          <c:yVal>
            <c:numRef>
              <c:f>BRN09nov20!$D$2:$D$8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1-409E-A379-A40063EF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'TIC only 10nov20'!$E$2:$E$8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280</c:v>
                </c:pt>
                <c:pt idx="3">
                  <c:v>957</c:v>
                </c:pt>
                <c:pt idx="4">
                  <c:v>1534</c:v>
                </c:pt>
                <c:pt idx="5">
                  <c:v>2145</c:v>
                </c:pt>
                <c:pt idx="6">
                  <c:v>2726</c:v>
                </c:pt>
              </c:numCache>
            </c:numRef>
          </c:xVal>
          <c:yVal>
            <c:numRef>
              <c:f>'TIC only 10nov20'!$D$2:$D$8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4-4097-B4DC-54F0ACD5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BRN11nov20!$E$2:$E$8</c:f>
              <c:numCache>
                <c:formatCode>General</c:formatCode>
                <c:ptCount val="7"/>
                <c:pt idx="0">
                  <c:v>58</c:v>
                </c:pt>
                <c:pt idx="1">
                  <c:v>63</c:v>
                </c:pt>
                <c:pt idx="2">
                  <c:v>749</c:v>
                </c:pt>
                <c:pt idx="3">
                  <c:v>2387</c:v>
                </c:pt>
                <c:pt idx="4">
                  <c:v>3920</c:v>
                </c:pt>
                <c:pt idx="5">
                  <c:v>5518</c:v>
                </c:pt>
                <c:pt idx="6">
                  <c:v>7041</c:v>
                </c:pt>
              </c:numCache>
            </c:numRef>
          </c:xVal>
          <c:yVal>
            <c:numRef>
              <c:f>BRN11nov20!$D$2:$D$8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8-4842-BA23-2FF7E10C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BRN12nov20!$E$2:$E$8</c:f>
              <c:numCache>
                <c:formatCode>General</c:formatCode>
                <c:ptCount val="7"/>
                <c:pt idx="0">
                  <c:v>83</c:v>
                </c:pt>
                <c:pt idx="1">
                  <c:v>35</c:v>
                </c:pt>
                <c:pt idx="2">
                  <c:v>512</c:v>
                </c:pt>
                <c:pt idx="3">
                  <c:v>1664</c:v>
                </c:pt>
                <c:pt idx="4">
                  <c:v>2823</c:v>
                </c:pt>
                <c:pt idx="5">
                  <c:v>3877</c:v>
                </c:pt>
                <c:pt idx="6">
                  <c:v>7761</c:v>
                </c:pt>
              </c:numCache>
            </c:numRef>
          </c:xVal>
          <c:yVal>
            <c:numRef>
              <c:f>BRN12nov20!$D$2:$D$8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E-4EF8-A588-16782FA7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BRN13nov20!$E$2:$E$8</c:f>
              <c:numCache>
                <c:formatCode>General</c:formatCode>
                <c:ptCount val="7"/>
                <c:pt idx="0">
                  <c:v>36</c:v>
                </c:pt>
                <c:pt idx="1">
                  <c:v>40</c:v>
                </c:pt>
                <c:pt idx="2">
                  <c:v>791</c:v>
                </c:pt>
                <c:pt idx="3">
                  <c:v>2551</c:v>
                </c:pt>
                <c:pt idx="4">
                  <c:v>4191</c:v>
                </c:pt>
                <c:pt idx="5">
                  <c:v>5920</c:v>
                </c:pt>
                <c:pt idx="6">
                  <c:v>7660</c:v>
                </c:pt>
              </c:numCache>
            </c:numRef>
          </c:xVal>
          <c:yVal>
            <c:numRef>
              <c:f>BRN13nov20!$D$2:$D$8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B-444A-AF65-FEFF2F14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BRN17nov20!$E$2:$E$8</c:f>
              <c:numCache>
                <c:formatCode>General</c:formatCode>
                <c:ptCount val="7"/>
                <c:pt idx="0">
                  <c:v>21</c:v>
                </c:pt>
                <c:pt idx="1">
                  <c:v>13</c:v>
                </c:pt>
                <c:pt idx="2">
                  <c:v>303</c:v>
                </c:pt>
                <c:pt idx="3">
                  <c:v>977</c:v>
                </c:pt>
                <c:pt idx="4">
                  <c:v>1590</c:v>
                </c:pt>
                <c:pt idx="5">
                  <c:v>2264</c:v>
                </c:pt>
              </c:numCache>
            </c:numRef>
          </c:xVal>
          <c:yVal>
            <c:numRef>
              <c:f>BRN17nov20!$D$2:$D$8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0-48C7-9255-23B2A6F9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BRN17nov20!$G$2:$G$8</c:f>
              <c:numCache>
                <c:formatCode>General</c:formatCode>
                <c:ptCount val="7"/>
                <c:pt idx="0">
                  <c:v>197</c:v>
                </c:pt>
                <c:pt idx="1">
                  <c:v>218</c:v>
                </c:pt>
                <c:pt idx="2">
                  <c:v>3323</c:v>
                </c:pt>
                <c:pt idx="3">
                  <c:v>9813</c:v>
                </c:pt>
                <c:pt idx="4">
                  <c:v>16552</c:v>
                </c:pt>
                <c:pt idx="5">
                  <c:v>25585</c:v>
                </c:pt>
                <c:pt idx="6">
                  <c:v>34054</c:v>
                </c:pt>
              </c:numCache>
            </c:numRef>
          </c:xVal>
          <c:yVal>
            <c:numRef>
              <c:f>BRN17nov20!$F$2:$F$8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6.0000000000000001E-3</c:v>
                </c:pt>
                <c:pt idx="5">
                  <c:v>8.3999999999999977E-3</c:v>
                </c:pt>
                <c:pt idx="6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C-4938-BB84-7DE509E3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0</xdr:row>
      <xdr:rowOff>0</xdr:rowOff>
    </xdr:from>
    <xdr:to>
      <xdr:col>15</xdr:col>
      <xdr:colOff>590550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69850</xdr:colOff>
      <xdr:row>0</xdr:row>
      <xdr:rowOff>88900</xdr:rowOff>
    </xdr:from>
    <xdr:to>
      <xdr:col>22</xdr:col>
      <xdr:colOff>400050</xdr:colOff>
      <xdr:row>11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0F65-9A80-9A41-8DB4-E67C0D3B5745}">
  <dimension ref="A1:F102"/>
  <sheetViews>
    <sheetView tabSelected="1" topLeftCell="A31" zoomScale="180" workbookViewId="0">
      <selection activeCell="F46" sqref="F46"/>
    </sheetView>
  </sheetViews>
  <sheetFormatPr baseColWidth="10" defaultRowHeight="15" x14ac:dyDescent="0.2"/>
  <cols>
    <col min="1" max="1" width="13.5" customWidth="1"/>
    <col min="2" max="2" width="12.5" customWidth="1"/>
    <col min="3" max="3" width="13.6640625" style="3" bestFit="1" customWidth="1"/>
    <col min="4" max="4" width="12.83203125" customWidth="1"/>
    <col min="5" max="5" width="13" customWidth="1"/>
  </cols>
  <sheetData>
    <row r="1" spans="1:5" ht="32" x14ac:dyDescent="0.2">
      <c r="A1" s="11" t="s">
        <v>2</v>
      </c>
      <c r="B1" s="14" t="s">
        <v>193</v>
      </c>
      <c r="C1" s="12" t="s">
        <v>194</v>
      </c>
      <c r="D1" s="12" t="s">
        <v>195</v>
      </c>
      <c r="E1" s="12" t="s">
        <v>196</v>
      </c>
    </row>
    <row r="2" spans="1:5" x14ac:dyDescent="0.2">
      <c r="A2" s="11" t="s">
        <v>197</v>
      </c>
      <c r="B2" s="12">
        <v>1.0561940000000001</v>
      </c>
      <c r="C2" s="12">
        <v>0.15165600000000001</v>
      </c>
      <c r="D2" s="12">
        <v>0.96134399999999998</v>
      </c>
      <c r="E2" s="12">
        <v>5.8497E-2</v>
      </c>
    </row>
    <row r="3" spans="1:5" x14ac:dyDescent="0.2">
      <c r="A3" s="13" t="s">
        <v>68</v>
      </c>
      <c r="B3" s="15">
        <v>2.9709905229458751</v>
      </c>
      <c r="C3" s="16">
        <v>6.3702707899123752</v>
      </c>
      <c r="D3" s="15">
        <v>3.3992802669665005</v>
      </c>
      <c r="E3" s="15">
        <v>0.20473060400720855</v>
      </c>
    </row>
    <row r="4" spans="1:5" x14ac:dyDescent="0.2">
      <c r="A4" s="13" t="s">
        <v>69</v>
      </c>
      <c r="B4" s="15">
        <v>4.0500010053070312</v>
      </c>
      <c r="C4" s="16">
        <v>7.7383195267672509</v>
      </c>
      <c r="D4" s="15">
        <v>3.6883185214602192</v>
      </c>
      <c r="E4" s="15">
        <v>0.24922525203606569</v>
      </c>
    </row>
    <row r="5" spans="1:5" x14ac:dyDescent="0.2">
      <c r="A5" s="13" t="s">
        <v>70</v>
      </c>
      <c r="B5" s="15">
        <v>5.3676528833600052</v>
      </c>
      <c r="C5" s="16">
        <v>7.3600838298655296</v>
      </c>
      <c r="D5" s="15">
        <v>1.9924309465055239</v>
      </c>
      <c r="E5" s="15">
        <v>0.41754086503411603</v>
      </c>
    </row>
    <row r="6" spans="1:5" x14ac:dyDescent="0.2">
      <c r="A6" s="13" t="s">
        <v>71</v>
      </c>
      <c r="B6" s="15">
        <v>4.3208516691290324</v>
      </c>
      <c r="C6" s="16">
        <v>7.2476353794352875</v>
      </c>
      <c r="D6" s="15">
        <v>2.9267837103062559</v>
      </c>
      <c r="E6" s="15">
        <v>0.13735941471907037</v>
      </c>
    </row>
    <row r="7" spans="1:5" x14ac:dyDescent="0.2">
      <c r="A7" s="13" t="s">
        <v>72</v>
      </c>
      <c r="B7" s="15">
        <v>5.5916537026290118</v>
      </c>
      <c r="C7" s="16">
        <v>9.3432655919988807</v>
      </c>
      <c r="D7" s="15">
        <v>3.7516118893698693</v>
      </c>
      <c r="E7" s="15">
        <v>2.3320691647646763</v>
      </c>
    </row>
    <row r="8" spans="1:5" x14ac:dyDescent="0.2">
      <c r="A8" s="13" t="s">
        <v>73</v>
      </c>
      <c r="B8" s="15">
        <v>2.6913555132701883</v>
      </c>
      <c r="C8" s="16">
        <v>5.762693589366366</v>
      </c>
      <c r="D8" s="15">
        <v>3.0713380760961781</v>
      </c>
      <c r="E8" s="15">
        <v>0.21147221734491417</v>
      </c>
    </row>
    <row r="9" spans="1:5" x14ac:dyDescent="0.2">
      <c r="A9" s="13" t="s">
        <v>74</v>
      </c>
      <c r="B9" s="15">
        <v>3.079330788474675</v>
      </c>
      <c r="C9" s="16">
        <v>4.9755544363546758</v>
      </c>
      <c r="D9" s="15">
        <v>1.8962236478800008</v>
      </c>
      <c r="E9" s="15">
        <v>8.5269215663064946E-2</v>
      </c>
    </row>
    <row r="10" spans="1:5" x14ac:dyDescent="0.2">
      <c r="A10" s="13" t="s">
        <v>75</v>
      </c>
      <c r="B10" s="15">
        <v>3.8128236672574967</v>
      </c>
      <c r="C10" s="16">
        <v>7.3951961918575808</v>
      </c>
      <c r="D10" s="15">
        <v>3.5823725246000846</v>
      </c>
      <c r="E10" s="15">
        <v>0.24401173772157336</v>
      </c>
    </row>
    <row r="11" spans="1:5" x14ac:dyDescent="0.2">
      <c r="A11" s="13" t="s">
        <v>76</v>
      </c>
      <c r="B11" s="15">
        <v>2.9299969089620044</v>
      </c>
      <c r="C11" s="16">
        <v>6.0813716089651146</v>
      </c>
      <c r="D11" s="15">
        <v>3.1513747000031103</v>
      </c>
      <c r="E11" s="15">
        <v>0.20306767271724119</v>
      </c>
    </row>
    <row r="12" spans="1:5" x14ac:dyDescent="0.2">
      <c r="A12" s="13" t="s">
        <v>77</v>
      </c>
      <c r="B12" s="15">
        <v>5.99573361189859</v>
      </c>
      <c r="C12" s="16">
        <v>7.5578686537448077</v>
      </c>
      <c r="D12" s="15">
        <v>1.5621350418462181</v>
      </c>
      <c r="E12" s="15">
        <v>0.25246122643816438</v>
      </c>
    </row>
    <row r="13" spans="1:5" x14ac:dyDescent="0.2">
      <c r="A13" s="13" t="s">
        <v>78</v>
      </c>
      <c r="B13">
        <v>3.7469410733548481</v>
      </c>
      <c r="C13" s="3">
        <v>5.6324667278009084</v>
      </c>
      <c r="D13">
        <v>1.8855256544460606</v>
      </c>
      <c r="E13">
        <v>0.23178694553586712</v>
      </c>
    </row>
    <row r="14" spans="1:5" x14ac:dyDescent="0.2">
      <c r="A14" s="13" t="s">
        <v>79</v>
      </c>
      <c r="B14">
        <v>2.9607421194499075</v>
      </c>
      <c r="C14" s="3">
        <v>4.6315421808882444</v>
      </c>
      <c r="D14">
        <v>1.6708000614383376</v>
      </c>
      <c r="E14">
        <v>0.10859519781152639</v>
      </c>
    </row>
    <row r="15" spans="1:5" x14ac:dyDescent="0.2">
      <c r="A15" s="13" t="s">
        <v>80</v>
      </c>
      <c r="B15">
        <v>6.8097496610068706</v>
      </c>
      <c r="C15" s="3">
        <v>7.3654173532060945</v>
      </c>
      <c r="D15">
        <v>0.55566769219922341</v>
      </c>
      <c r="E15">
        <v>1.1435227333271756</v>
      </c>
    </row>
    <row r="16" spans="1:5" x14ac:dyDescent="0.2">
      <c r="A16" s="13" t="s">
        <v>81</v>
      </c>
      <c r="B16">
        <v>5.5579803768565466</v>
      </c>
      <c r="C16" s="3">
        <v>6.3227135401256724</v>
      </c>
      <c r="D16">
        <v>0.76473316326912633</v>
      </c>
      <c r="E16">
        <v>0.36068659255279861</v>
      </c>
    </row>
    <row r="17" spans="1:5" x14ac:dyDescent="0.2">
      <c r="A17" s="13" t="s">
        <v>82</v>
      </c>
      <c r="B17">
        <v>4.2461847293726969</v>
      </c>
      <c r="C17" s="3">
        <v>7.2254123655162683</v>
      </c>
      <c r="D17">
        <v>2.9792276361435706</v>
      </c>
      <c r="E17">
        <v>0.28410186503646273</v>
      </c>
    </row>
    <row r="18" spans="1:5" x14ac:dyDescent="0.2">
      <c r="A18" s="13" t="s">
        <v>83</v>
      </c>
      <c r="B18">
        <v>5.7424516397839627</v>
      </c>
      <c r="C18" s="3">
        <v>6.6445027816730837</v>
      </c>
      <c r="D18">
        <v>0.90205114188912106</v>
      </c>
      <c r="E18">
        <v>0.54513713347242443</v>
      </c>
    </row>
    <row r="19" spans="1:5" x14ac:dyDescent="0.2">
      <c r="A19" s="13" t="s">
        <v>84</v>
      </c>
      <c r="B19">
        <v>6.2973294862084925</v>
      </c>
      <c r="C19" s="3">
        <v>6.779174246022345</v>
      </c>
      <c r="D19">
        <v>0.48184475981385244</v>
      </c>
      <c r="E19">
        <v>0.76289124428031596</v>
      </c>
    </row>
    <row r="20" spans="1:5" x14ac:dyDescent="0.2">
      <c r="A20" s="13" t="s">
        <v>85</v>
      </c>
      <c r="B20">
        <v>5.2871297130345463</v>
      </c>
      <c r="C20" s="3">
        <v>7.2503021411055704</v>
      </c>
      <c r="D20">
        <v>1.9631724280710241</v>
      </c>
      <c r="E20">
        <v>1.7145823271197598</v>
      </c>
    </row>
    <row r="21" spans="1:5" x14ac:dyDescent="0.2">
      <c r="A21" s="13" t="s">
        <v>86</v>
      </c>
      <c r="B21">
        <v>5.7980858301906437</v>
      </c>
      <c r="C21" s="3">
        <v>7.6698726438966691</v>
      </c>
      <c r="D21">
        <v>1.8717868137060254</v>
      </c>
      <c r="E21">
        <v>2.4193955295324234</v>
      </c>
    </row>
    <row r="22" spans="1:5" x14ac:dyDescent="0.2">
      <c r="A22" s="13" t="s">
        <v>87</v>
      </c>
      <c r="B22">
        <v>4.5023948167718864</v>
      </c>
      <c r="C22" s="3">
        <v>6.4289395466585884</v>
      </c>
      <c r="D22">
        <v>1.926544729886702</v>
      </c>
      <c r="E22">
        <v>1.2133658475058058</v>
      </c>
    </row>
    <row r="23" spans="1:5" x14ac:dyDescent="0.2">
      <c r="A23" s="13" t="s">
        <v>110</v>
      </c>
      <c r="B23">
        <v>4.7745275685185309</v>
      </c>
      <c r="C23" s="3">
        <v>7.364332590894235</v>
      </c>
      <c r="D23">
        <v>2.5898050223757041</v>
      </c>
      <c r="E23">
        <v>0.34059056801055898</v>
      </c>
    </row>
    <row r="24" spans="1:5" x14ac:dyDescent="0.2">
      <c r="A24" s="13" t="s">
        <v>111</v>
      </c>
      <c r="B24">
        <v>3.7647972065585242</v>
      </c>
      <c r="C24" s="3">
        <v>7.4672737703803378</v>
      </c>
      <c r="D24">
        <v>3.7024765638218131</v>
      </c>
      <c r="E24">
        <v>0.24626354701579056</v>
      </c>
    </row>
    <row r="25" spans="1:5" x14ac:dyDescent="0.2">
      <c r="A25" s="13" t="s">
        <v>112</v>
      </c>
      <c r="B25">
        <v>2.4980165847702844</v>
      </c>
      <c r="C25" s="3">
        <v>5.1456003728442479</v>
      </c>
      <c r="D25">
        <v>2.647583788073963</v>
      </c>
      <c r="E25">
        <v>0.1497524578197453</v>
      </c>
    </row>
    <row r="26" spans="1:5" x14ac:dyDescent="0.2">
      <c r="A26" s="13" t="s">
        <v>113</v>
      </c>
      <c r="B26">
        <v>6.0520827520959779</v>
      </c>
      <c r="C26" s="3">
        <v>7.5777106668193124</v>
      </c>
      <c r="D26">
        <v>1.5256279147233349</v>
      </c>
      <c r="E26">
        <v>0.91401149293069994</v>
      </c>
    </row>
    <row r="27" spans="1:5" x14ac:dyDescent="0.2">
      <c r="A27" s="13" t="s">
        <v>114</v>
      </c>
      <c r="B27">
        <v>4.7783756263003898</v>
      </c>
      <c r="C27" s="3">
        <v>7.3323508652286495</v>
      </c>
      <c r="D27">
        <v>2.5539752389282588</v>
      </c>
      <c r="E27">
        <v>0.50880502834286334</v>
      </c>
    </row>
    <row r="28" spans="1:5" x14ac:dyDescent="0.2">
      <c r="A28" s="13" t="s">
        <v>115</v>
      </c>
      <c r="B28">
        <v>4.9954060851972821</v>
      </c>
      <c r="C28" s="3">
        <v>8.2273394694015156</v>
      </c>
      <c r="D28">
        <v>3.2319333842042335</v>
      </c>
      <c r="E28">
        <v>1.5714160215150339</v>
      </c>
    </row>
    <row r="29" spans="1:5" x14ac:dyDescent="0.2">
      <c r="A29" s="13" t="s">
        <v>116</v>
      </c>
      <c r="B29">
        <v>3.5477667476616324</v>
      </c>
      <c r="C29" s="3">
        <v>16.256751469317553</v>
      </c>
      <c r="D29">
        <v>12.70898472165592</v>
      </c>
      <c r="E29">
        <v>0.21906571658479573</v>
      </c>
    </row>
    <row r="30" spans="1:5" x14ac:dyDescent="0.2">
      <c r="A30" s="13" t="s">
        <v>117</v>
      </c>
      <c r="B30">
        <v>4.6621642812882254</v>
      </c>
      <c r="C30" s="3">
        <v>6.7167026461661301</v>
      </c>
      <c r="D30">
        <v>2.0545383648779052</v>
      </c>
      <c r="E30">
        <v>0.12745847863312681</v>
      </c>
    </row>
    <row r="31" spans="1:5" x14ac:dyDescent="0.2">
      <c r="A31" s="13" t="s">
        <v>118</v>
      </c>
      <c r="B31">
        <v>3.8933223364726408</v>
      </c>
      <c r="C31" s="3">
        <v>7.8250693262640745</v>
      </c>
      <c r="D31">
        <v>3.9317469897914337</v>
      </c>
      <c r="E31">
        <v>0.3011949227196028</v>
      </c>
    </row>
    <row r="32" spans="1:5" x14ac:dyDescent="0.2">
      <c r="A32" s="13" t="s">
        <v>119</v>
      </c>
      <c r="B32">
        <v>4.4535995495114253</v>
      </c>
      <c r="C32" s="3">
        <v>6.9905461721777051</v>
      </c>
      <c r="D32">
        <v>2.5369466226662802</v>
      </c>
      <c r="E32">
        <v>0.24494486432822718</v>
      </c>
    </row>
    <row r="33" spans="1:6" x14ac:dyDescent="0.2">
      <c r="A33" s="13" t="s">
        <v>120</v>
      </c>
      <c r="B33">
        <v>3.2399221251128498</v>
      </c>
      <c r="C33" s="3">
        <v>6.5158174318291717</v>
      </c>
      <c r="D33">
        <v>3.2758953067163219</v>
      </c>
      <c r="E33">
        <v>0.21613988937176448</v>
      </c>
    </row>
    <row r="34" spans="1:6" x14ac:dyDescent="0.2">
      <c r="A34" s="13" t="s">
        <v>121</v>
      </c>
      <c r="B34">
        <v>2.9974944848556841</v>
      </c>
      <c r="C34" s="3">
        <v>5.4239413290275449</v>
      </c>
      <c r="D34">
        <v>2.4264468441718607</v>
      </c>
      <c r="E34">
        <v>0.14534311258320523</v>
      </c>
    </row>
    <row r="35" spans="1:6" x14ac:dyDescent="0.2">
      <c r="A35" s="13" t="s">
        <v>122</v>
      </c>
      <c r="B35">
        <v>4.1903923972322161</v>
      </c>
      <c r="C35" s="3">
        <v>6.9815513118342594</v>
      </c>
      <c r="D35">
        <v>2.7911589146020428</v>
      </c>
      <c r="E35">
        <v>1.3649185544094049</v>
      </c>
    </row>
    <row r="36" spans="1:6" x14ac:dyDescent="0.2">
      <c r="A36" s="13" t="s">
        <v>123</v>
      </c>
      <c r="B36">
        <v>4.4913105157736517</v>
      </c>
      <c r="C36" s="3">
        <v>7.4053091769032662</v>
      </c>
      <c r="D36">
        <v>2.9139986611296145</v>
      </c>
      <c r="E36">
        <v>1.1940255198679877</v>
      </c>
    </row>
    <row r="37" spans="1:6" x14ac:dyDescent="0.2">
      <c r="A37" s="13" t="s">
        <v>124</v>
      </c>
      <c r="B37">
        <v>2.6073014257751019</v>
      </c>
      <c r="C37" s="3">
        <v>5.1970709625872988</v>
      </c>
      <c r="D37">
        <v>2.589769536812196</v>
      </c>
      <c r="E37">
        <v>0.13619475143823423</v>
      </c>
    </row>
    <row r="38" spans="1:6" x14ac:dyDescent="0.2">
      <c r="A38" s="13" t="s">
        <v>125</v>
      </c>
      <c r="B38">
        <v>4.0680241597690747</v>
      </c>
      <c r="C38" s="3">
        <v>6.3873908147033056</v>
      </c>
      <c r="D38">
        <v>2.3193666549342309</v>
      </c>
      <c r="E38">
        <v>0.21102999395745636</v>
      </c>
    </row>
    <row r="39" spans="1:6" x14ac:dyDescent="0.2">
      <c r="A39" s="13" t="s">
        <v>126</v>
      </c>
      <c r="B39">
        <v>3.9310333027348672</v>
      </c>
      <c r="C39" s="3">
        <v>6.3723993807975621</v>
      </c>
      <c r="D39">
        <v>2.4413660780626953</v>
      </c>
      <c r="E39">
        <v>0.19578272538250474</v>
      </c>
    </row>
    <row r="40" spans="1:6" x14ac:dyDescent="0.2">
      <c r="A40" s="13" t="s">
        <v>127</v>
      </c>
      <c r="B40">
        <v>4.1326715305043198</v>
      </c>
      <c r="C40" s="3">
        <v>7.3353491520097975</v>
      </c>
      <c r="D40">
        <v>3.2026776215054782</v>
      </c>
      <c r="E40">
        <v>0.30412074993263416</v>
      </c>
    </row>
    <row r="41" spans="1:6" x14ac:dyDescent="0.2">
      <c r="A41" s="13" t="s">
        <v>128</v>
      </c>
      <c r="B41">
        <v>2.4087416442311373</v>
      </c>
      <c r="C41" s="3">
        <v>6.4993268545328551</v>
      </c>
      <c r="D41">
        <v>4.0905852103017173</v>
      </c>
      <c r="E41">
        <v>0.21931296958871388</v>
      </c>
    </row>
    <row r="42" spans="1:6" x14ac:dyDescent="0.2">
      <c r="A42" s="13" t="s">
        <v>129</v>
      </c>
      <c r="B42">
        <v>2.1955592431161053</v>
      </c>
      <c r="C42" s="3">
        <v>6.0181018261584995</v>
      </c>
      <c r="D42">
        <v>3.8225425830423934</v>
      </c>
      <c r="E42">
        <v>0.15090630517136328</v>
      </c>
    </row>
    <row r="43" spans="1:6" x14ac:dyDescent="0.2">
      <c r="A43" s="13" t="s">
        <v>130</v>
      </c>
      <c r="B43">
        <v>10.310417252999999</v>
      </c>
      <c r="C43">
        <v>6.7555663831189854</v>
      </c>
      <c r="D43">
        <v>-3.554850869881014</v>
      </c>
      <c r="E43">
        <v>0.29229212774937219</v>
      </c>
      <c r="F43" t="s">
        <v>201</v>
      </c>
    </row>
    <row r="44" spans="1:6" x14ac:dyDescent="0.2">
      <c r="A44" s="13" t="s">
        <v>131</v>
      </c>
      <c r="B44">
        <v>8.0117665754399994</v>
      </c>
      <c r="C44">
        <v>6.0924065208013065</v>
      </c>
      <c r="D44">
        <v>-1.9193600546386933</v>
      </c>
      <c r="E44">
        <v>0.23594650932711164</v>
      </c>
      <c r="F44" t="s">
        <v>201</v>
      </c>
    </row>
    <row r="45" spans="1:6" x14ac:dyDescent="0.2">
      <c r="A45" s="13" t="s">
        <v>109</v>
      </c>
      <c r="B45">
        <v>4.2949270994999997</v>
      </c>
      <c r="C45" s="3">
        <v>5.1927785163138402</v>
      </c>
      <c r="D45">
        <v>0.89785141681384095</v>
      </c>
      <c r="E45">
        <v>0.20594819658155167</v>
      </c>
    </row>
    <row r="46" spans="1:6" x14ac:dyDescent="0.2">
      <c r="A46" s="13" t="s">
        <v>101</v>
      </c>
      <c r="B46">
        <v>6.4272024302999995</v>
      </c>
      <c r="C46" s="3">
        <v>5.8457193702097534</v>
      </c>
      <c r="D46">
        <v>-0.58148306009024564</v>
      </c>
      <c r="E46">
        <v>0.73588117993039259</v>
      </c>
    </row>
    <row r="47" spans="1:6" x14ac:dyDescent="0.2">
      <c r="A47" s="13" t="s">
        <v>132</v>
      </c>
      <c r="B47">
        <v>5.0939226805499995</v>
      </c>
      <c r="C47" s="3">
        <v>4.6016895554970292</v>
      </c>
      <c r="D47">
        <v>-0.49223312505297034</v>
      </c>
      <c r="E47">
        <v>0.10386893988117588</v>
      </c>
    </row>
    <row r="48" spans="1:6" x14ac:dyDescent="0.2">
      <c r="A48" s="13" t="s">
        <v>103</v>
      </c>
      <c r="B48">
        <v>6.2536536308699997</v>
      </c>
      <c r="C48" s="3">
        <v>5.9263957524868438</v>
      </c>
      <c r="D48">
        <v>-0.3272578783831559</v>
      </c>
      <c r="E48">
        <v>0.11230524208781852</v>
      </c>
    </row>
    <row r="49" spans="1:5" x14ac:dyDescent="0.2">
      <c r="A49" s="13" t="s">
        <v>98</v>
      </c>
      <c r="B49">
        <v>4.4948448681399986</v>
      </c>
      <c r="C49" s="3">
        <v>6.3238613958386392</v>
      </c>
      <c r="D49">
        <v>1.8290165276986401</v>
      </c>
      <c r="E49">
        <v>0.33417999012251964</v>
      </c>
    </row>
    <row r="50" spans="1:5" x14ac:dyDescent="0.2">
      <c r="A50" s="13" t="s">
        <v>88</v>
      </c>
      <c r="B50">
        <v>4.3351342599799993</v>
      </c>
      <c r="C50" s="3">
        <v>4.7071066950057601</v>
      </c>
      <c r="D50">
        <v>0.37197243502576072</v>
      </c>
      <c r="E50">
        <v>0.1429867411656609</v>
      </c>
    </row>
    <row r="51" spans="1:5" x14ac:dyDescent="0.2">
      <c r="A51" s="13" t="s">
        <v>102</v>
      </c>
      <c r="B51">
        <v>7.4211201687999981</v>
      </c>
      <c r="C51" s="3">
        <v>7.4947446239534683</v>
      </c>
      <c r="D51">
        <v>7.3624455153469714E-2</v>
      </c>
      <c r="E51">
        <v>0.55982887335492926</v>
      </c>
    </row>
    <row r="52" spans="1:5" x14ac:dyDescent="0.2">
      <c r="A52" s="13" t="s">
        <v>91</v>
      </c>
      <c r="B52">
        <v>6.9443284469099993</v>
      </c>
      <c r="C52" s="3">
        <v>6.9778779348315805</v>
      </c>
      <c r="D52">
        <v>3.3549487921580745E-2</v>
      </c>
      <c r="E52">
        <v>0.36583832419271012</v>
      </c>
    </row>
    <row r="53" spans="1:5" x14ac:dyDescent="0.2">
      <c r="A53" s="13" t="s">
        <v>100</v>
      </c>
      <c r="B53">
        <v>6.8098857185899995</v>
      </c>
      <c r="C53" s="3">
        <v>7.0262837641978333</v>
      </c>
      <c r="D53">
        <v>0.21639804560783471</v>
      </c>
      <c r="E53">
        <v>0.21647137354457435</v>
      </c>
    </row>
    <row r="54" spans="1:5" x14ac:dyDescent="0.2">
      <c r="A54" s="13" t="s">
        <v>95</v>
      </c>
      <c r="B54">
        <v>5.9806463329499984</v>
      </c>
      <c r="C54" s="3">
        <v>6.8708472676773074</v>
      </c>
      <c r="D54">
        <v>0.89020093472730899</v>
      </c>
      <c r="E54">
        <v>0.20994433973206661</v>
      </c>
    </row>
    <row r="55" spans="1:5" x14ac:dyDescent="0.2">
      <c r="A55" s="13" t="s">
        <v>106</v>
      </c>
      <c r="B55">
        <v>6.0566750252599988</v>
      </c>
      <c r="C55" s="3">
        <v>6.9977781091265951</v>
      </c>
      <c r="D55">
        <v>0.94110308386659636</v>
      </c>
      <c r="E55">
        <v>0.21993469760835394</v>
      </c>
    </row>
    <row r="56" spans="1:5" x14ac:dyDescent="0.2">
      <c r="A56" s="13" t="s">
        <v>105</v>
      </c>
      <c r="B56">
        <v>7.1915177243799988</v>
      </c>
      <c r="C56" s="3">
        <v>7.4000843354150163</v>
      </c>
      <c r="D56">
        <v>0.20856661103501706</v>
      </c>
      <c r="E56">
        <v>0.46343302024639699</v>
      </c>
    </row>
    <row r="57" spans="1:5" x14ac:dyDescent="0.2">
      <c r="A57" s="13" t="s">
        <v>107</v>
      </c>
      <c r="B57">
        <v>4.8615055502999995</v>
      </c>
      <c r="C57" s="3">
        <v>5.3912424167154818</v>
      </c>
      <c r="D57">
        <v>0.52973686641548179</v>
      </c>
      <c r="E57">
        <v>0.18938640330219536</v>
      </c>
    </row>
    <row r="58" spans="1:5" x14ac:dyDescent="0.2">
      <c r="A58" s="13" t="s">
        <v>89</v>
      </c>
      <c r="B58">
        <v>8.5176567985199974</v>
      </c>
      <c r="C58" s="3">
        <v>7.5807994317156968</v>
      </c>
      <c r="D58">
        <v>-0.93685736680430098</v>
      </c>
      <c r="E58">
        <v>0.92694122411556745</v>
      </c>
    </row>
    <row r="59" spans="1:5" x14ac:dyDescent="0.2">
      <c r="A59" s="13" t="s">
        <v>133</v>
      </c>
      <c r="B59">
        <v>4.9798267333499986</v>
      </c>
      <c r="C59" s="3">
        <v>5.6644664313605588</v>
      </c>
      <c r="D59">
        <v>0.68463969801056024</v>
      </c>
      <c r="E59">
        <v>0.17615472931493481</v>
      </c>
    </row>
    <row r="60" spans="1:5" x14ac:dyDescent="0.2">
      <c r="A60" s="13" t="s">
        <v>92</v>
      </c>
      <c r="B60">
        <v>6.1534097666999994</v>
      </c>
      <c r="C60" s="3">
        <v>5.9220930120987312</v>
      </c>
      <c r="D60">
        <v>-0.23131675460126733</v>
      </c>
      <c r="E60">
        <v>0.1198535124832356</v>
      </c>
    </row>
    <row r="61" spans="1:5" x14ac:dyDescent="0.2">
      <c r="A61" s="13" t="s">
        <v>108</v>
      </c>
      <c r="B61">
        <v>7.9598380731799985</v>
      </c>
      <c r="C61" s="3">
        <v>7.119868367639258</v>
      </c>
      <c r="D61">
        <v>-0.83996970554074046</v>
      </c>
      <c r="E61">
        <v>0.7301533747479878</v>
      </c>
    </row>
    <row r="62" spans="1:5" x14ac:dyDescent="0.2">
      <c r="A62" s="13" t="s">
        <v>96</v>
      </c>
      <c r="B62">
        <v>7.0404947067499997</v>
      </c>
      <c r="C62" s="3">
        <v>7.2521776345736848</v>
      </c>
      <c r="D62">
        <v>0.21168292782368514</v>
      </c>
      <c r="E62">
        <v>0.41143875769914162</v>
      </c>
    </row>
    <row r="63" spans="1:5" x14ac:dyDescent="0.2">
      <c r="A63" s="13" t="s">
        <v>153</v>
      </c>
      <c r="B63">
        <v>3.9994616754394539</v>
      </c>
      <c r="C63" s="3">
        <v>7.2617963193904371</v>
      </c>
      <c r="D63">
        <v>3.2623346439509833</v>
      </c>
      <c r="E63">
        <v>0.18594335223914166</v>
      </c>
    </row>
    <row r="64" spans="1:5" x14ac:dyDescent="0.2">
      <c r="A64" s="13" t="s">
        <v>154</v>
      </c>
      <c r="B64">
        <v>3.3532676641259727</v>
      </c>
      <c r="C64" s="3">
        <v>4.8933322412650302</v>
      </c>
      <c r="D64">
        <v>1.5400645771390578</v>
      </c>
      <c r="E64">
        <v>0.1218430440037766</v>
      </c>
    </row>
    <row r="65" spans="1:5" x14ac:dyDescent="0.2">
      <c r="A65" s="13" t="s">
        <v>155</v>
      </c>
      <c r="B65">
        <v>3.8017773232942114</v>
      </c>
      <c r="C65" s="3">
        <v>6.3712494871756622</v>
      </c>
      <c r="D65">
        <v>2.5694721638814508</v>
      </c>
      <c r="E65">
        <v>0.12367448138192987</v>
      </c>
    </row>
    <row r="66" spans="1:5" x14ac:dyDescent="0.2">
      <c r="A66" s="13" t="s">
        <v>156</v>
      </c>
      <c r="B66">
        <v>5.8898625769574018</v>
      </c>
      <c r="C66" s="3">
        <v>7.5459903145673808</v>
      </c>
      <c r="D66">
        <v>1.656127737609979</v>
      </c>
      <c r="E66">
        <v>0.76646539546187276</v>
      </c>
    </row>
    <row r="67" spans="1:5" x14ac:dyDescent="0.2">
      <c r="A67" s="13" t="s">
        <v>157</v>
      </c>
      <c r="B67">
        <v>4.7639828796140664</v>
      </c>
      <c r="C67" s="3">
        <v>8.0747863933794406</v>
      </c>
      <c r="D67">
        <v>3.3108035137653751</v>
      </c>
      <c r="E67">
        <v>0.4850345183523177</v>
      </c>
    </row>
    <row r="68" spans="1:5" x14ac:dyDescent="0.2">
      <c r="A68" s="13" t="s">
        <v>158</v>
      </c>
      <c r="B68">
        <v>5.0084312720517321</v>
      </c>
      <c r="C68" s="3">
        <v>7.4000968323105143</v>
      </c>
      <c r="D68">
        <v>2.3916655602587822</v>
      </c>
      <c r="E68">
        <v>0.41653003927901261</v>
      </c>
    </row>
    <row r="69" spans="1:5" x14ac:dyDescent="0.2">
      <c r="A69" s="13" t="s">
        <v>159</v>
      </c>
      <c r="B69">
        <v>5.5072477018375778</v>
      </c>
      <c r="C69" s="3">
        <v>8.4864338024239068</v>
      </c>
      <c r="D69">
        <v>2.9791861005863303</v>
      </c>
      <c r="E69">
        <v>1.9100672211630179</v>
      </c>
    </row>
    <row r="70" spans="1:5" x14ac:dyDescent="0.2">
      <c r="A70" s="13" t="s">
        <v>160</v>
      </c>
      <c r="B70">
        <v>4.5301626781519513</v>
      </c>
      <c r="C70" s="3">
        <v>6.8761819480721034</v>
      </c>
      <c r="D70">
        <v>2.3460192699201516</v>
      </c>
      <c r="E70">
        <v>0.21738302723077307</v>
      </c>
    </row>
    <row r="71" spans="1:5" x14ac:dyDescent="0.2">
      <c r="A71" s="13" t="s">
        <v>161</v>
      </c>
      <c r="B71">
        <v>3.7904405862536241</v>
      </c>
      <c r="C71" s="3">
        <v>7.6121576187879665</v>
      </c>
      <c r="D71">
        <v>3.8217170325343428</v>
      </c>
      <c r="E71">
        <v>0.22540646717315888</v>
      </c>
    </row>
    <row r="72" spans="1:5" x14ac:dyDescent="0.2">
      <c r="A72" s="13" t="s">
        <v>162</v>
      </c>
      <c r="B72">
        <v>6.1725724569070497</v>
      </c>
      <c r="C72" s="3">
        <v>8.1653596704682769</v>
      </c>
      <c r="D72">
        <v>1.9927872135612272</v>
      </c>
      <c r="E72">
        <v>0.69913826898880904</v>
      </c>
    </row>
    <row r="73" spans="1:5" x14ac:dyDescent="0.2">
      <c r="A73" s="13" t="s">
        <v>163</v>
      </c>
      <c r="B73">
        <v>7.2545222982181095</v>
      </c>
      <c r="C73" s="3">
        <v>8.8948270817526076</v>
      </c>
      <c r="D73">
        <v>1.6403047835344982</v>
      </c>
      <c r="E73">
        <v>1.3043411111647489</v>
      </c>
    </row>
    <row r="74" spans="1:5" x14ac:dyDescent="0.2">
      <c r="A74" s="13" t="s">
        <v>164</v>
      </c>
      <c r="B74">
        <v>4.7406008594678548</v>
      </c>
      <c r="C74" s="3">
        <v>7.7021885409241744</v>
      </c>
      <c r="D74">
        <v>2.9615876814563191</v>
      </c>
      <c r="E74">
        <v>0.50749142906062583</v>
      </c>
    </row>
    <row r="75" spans="1:5" x14ac:dyDescent="0.2">
      <c r="A75" s="13" t="s">
        <v>165</v>
      </c>
      <c r="B75">
        <v>2.94443658459979</v>
      </c>
      <c r="C75" s="3">
        <v>6.123393273824778</v>
      </c>
      <c r="D75">
        <v>3.1789566892249885</v>
      </c>
      <c r="E75">
        <v>0.18956262134358742</v>
      </c>
    </row>
    <row r="76" spans="1:5" x14ac:dyDescent="0.2">
      <c r="A76" s="13" t="s">
        <v>166</v>
      </c>
      <c r="B76">
        <v>3.6345604519455472</v>
      </c>
      <c r="C76" s="3">
        <v>7.0887850895021831</v>
      </c>
      <c r="D76">
        <v>3.4542246375566359</v>
      </c>
      <c r="E76">
        <v>0.18751315570613014</v>
      </c>
    </row>
    <row r="77" spans="1:5" x14ac:dyDescent="0.2">
      <c r="A77" s="13" t="s">
        <v>167</v>
      </c>
      <c r="B77">
        <v>4.6442385946228626</v>
      </c>
      <c r="C77" s="3">
        <v>7.0741415057812338</v>
      </c>
      <c r="D77">
        <v>2.4299029111583716</v>
      </c>
      <c r="E77">
        <v>0.20560950122835908</v>
      </c>
    </row>
    <row r="78" spans="1:5" x14ac:dyDescent="0.2">
      <c r="A78" s="13" t="s">
        <v>168</v>
      </c>
      <c r="B78">
        <v>6.3121560317192813</v>
      </c>
      <c r="C78" s="3">
        <v>8.7359170806326745</v>
      </c>
      <c r="D78">
        <v>2.4237610489133927</v>
      </c>
      <c r="E78">
        <v>1.1273893759136526</v>
      </c>
    </row>
    <row r="79" spans="1:5" x14ac:dyDescent="0.2">
      <c r="A79" s="13" t="s">
        <v>169</v>
      </c>
      <c r="B79">
        <v>3.6813244922379704</v>
      </c>
      <c r="C79" s="3">
        <v>7.1408511649544479</v>
      </c>
      <c r="D79">
        <v>3.4595266727164775</v>
      </c>
      <c r="E79">
        <v>0.19789130084899881</v>
      </c>
    </row>
    <row r="80" spans="1:5" x14ac:dyDescent="0.2">
      <c r="A80" s="13" t="s">
        <v>170</v>
      </c>
      <c r="B80">
        <v>2.4675850828300829</v>
      </c>
      <c r="C80" s="3">
        <v>5.2729807081044591</v>
      </c>
      <c r="D80">
        <v>2.8053956252743761</v>
      </c>
      <c r="E80">
        <v>0.15140767596539395</v>
      </c>
    </row>
    <row r="81" spans="1:5" x14ac:dyDescent="0.2">
      <c r="A81" s="13" t="s">
        <v>171</v>
      </c>
      <c r="B81">
        <v>3.5211930815396735</v>
      </c>
      <c r="C81" s="3">
        <v>8.0655663591847713</v>
      </c>
      <c r="D81">
        <v>4.5443732776450965</v>
      </c>
      <c r="E81">
        <v>0.28152694111799892</v>
      </c>
    </row>
    <row r="82" spans="1:5" x14ac:dyDescent="0.2">
      <c r="A82" s="13" t="s">
        <v>172</v>
      </c>
      <c r="B82">
        <v>3.2427344779802461</v>
      </c>
      <c r="C82" s="3">
        <v>6.5925303078477873</v>
      </c>
      <c r="D82">
        <v>3.3497958298675412</v>
      </c>
      <c r="E82">
        <v>0.19531856738921202</v>
      </c>
    </row>
    <row r="83" spans="1:5" x14ac:dyDescent="0.2">
      <c r="A83" s="13" t="s">
        <v>173</v>
      </c>
      <c r="B83">
        <v>3.7993302855636752</v>
      </c>
      <c r="C83" s="3">
        <v>8.2348971700748841</v>
      </c>
      <c r="D83">
        <v>4.4355668845112088</v>
      </c>
      <c r="E83">
        <v>0.51192789781066739</v>
      </c>
    </row>
    <row r="84" spans="1:5" x14ac:dyDescent="0.2">
      <c r="A84" s="13" t="s">
        <v>174</v>
      </c>
      <c r="B84">
        <v>2.7066906806650701</v>
      </c>
      <c r="C84" s="3">
        <v>8.7668027233359034</v>
      </c>
      <c r="D84">
        <v>6.0601120426708333</v>
      </c>
      <c r="E84">
        <v>0.32167766429907141</v>
      </c>
    </row>
    <row r="85" spans="1:5" x14ac:dyDescent="0.2">
      <c r="A85" s="13" t="s">
        <v>175</v>
      </c>
      <c r="B85">
        <v>2.723529304713165</v>
      </c>
      <c r="C85" s="3">
        <v>7.8692322379420814</v>
      </c>
      <c r="D85">
        <v>5.1457029332289164</v>
      </c>
      <c r="E85">
        <v>0.26556130845791726</v>
      </c>
    </row>
    <row r="86" spans="1:5" x14ac:dyDescent="0.2">
      <c r="A86" s="13" t="s">
        <v>176</v>
      </c>
      <c r="B86">
        <v>4.8957118069174115</v>
      </c>
      <c r="C86" s="3">
        <v>8.9079139482470637</v>
      </c>
      <c r="D86">
        <v>4.012202141329654</v>
      </c>
      <c r="E86">
        <v>1.1299254125216904</v>
      </c>
    </row>
    <row r="87" spans="1:5" x14ac:dyDescent="0.2">
      <c r="A87" s="13" t="s">
        <v>177</v>
      </c>
      <c r="B87">
        <v>3.7226209982334648</v>
      </c>
      <c r="C87" s="3">
        <v>8.2168555522780231</v>
      </c>
      <c r="D87">
        <v>4.4942345540445574</v>
      </c>
      <c r="E87">
        <v>0.48603687327423717</v>
      </c>
    </row>
    <row r="88" spans="1:5" x14ac:dyDescent="0.2">
      <c r="A88" s="13" t="s">
        <v>178</v>
      </c>
      <c r="B88">
        <v>3.5055898438357964</v>
      </c>
      <c r="C88" s="3">
        <v>7.709112879994942</v>
      </c>
      <c r="D88">
        <v>4.2035230361591447</v>
      </c>
      <c r="E88">
        <v>0.26082514543296048</v>
      </c>
    </row>
    <row r="89" spans="1:5" x14ac:dyDescent="0.2">
      <c r="A89" s="13" t="s">
        <v>179</v>
      </c>
      <c r="B89">
        <v>4.7460351487121226</v>
      </c>
      <c r="C89" s="3">
        <v>8.2191107545026298</v>
      </c>
      <c r="D89">
        <v>3.4730756057905068</v>
      </c>
      <c r="E89">
        <v>0.99484430224625719</v>
      </c>
    </row>
    <row r="90" spans="1:5" x14ac:dyDescent="0.2">
      <c r="A90" s="13" t="s">
        <v>180</v>
      </c>
      <c r="B90">
        <v>2.2370801655459784</v>
      </c>
      <c r="C90" s="3">
        <v>6.5467172190829128</v>
      </c>
      <c r="D90">
        <v>4.3096370535369344</v>
      </c>
      <c r="E90">
        <v>0.19830779350353142</v>
      </c>
    </row>
    <row r="91" spans="1:5" x14ac:dyDescent="0.2">
      <c r="A91" s="13" t="s">
        <v>181</v>
      </c>
      <c r="B91">
        <v>2.3717891579307375</v>
      </c>
      <c r="C91" s="3">
        <v>6.3978738722588115</v>
      </c>
      <c r="D91">
        <v>4.026084714328074</v>
      </c>
      <c r="E91">
        <v>0.18851972325195412</v>
      </c>
    </row>
    <row r="92" spans="1:5" x14ac:dyDescent="0.2">
      <c r="A92" s="13" t="s">
        <v>182</v>
      </c>
      <c r="B92">
        <v>3.6346859615378575</v>
      </c>
      <c r="C92" s="3">
        <v>8.1324465547284248</v>
      </c>
      <c r="D92">
        <v>4.4977605931905664</v>
      </c>
      <c r="E92">
        <v>1.6038287552006962</v>
      </c>
    </row>
    <row r="93" spans="1:5" x14ac:dyDescent="0.2">
      <c r="A93" s="13" t="s">
        <v>183</v>
      </c>
      <c r="B93">
        <v>2.3998535313442293</v>
      </c>
      <c r="C93" s="3">
        <v>6.6114737401037882</v>
      </c>
      <c r="D93">
        <v>4.2116202087595589</v>
      </c>
      <c r="E93">
        <v>0.18576413749197929</v>
      </c>
    </row>
    <row r="94" spans="1:5" x14ac:dyDescent="0.2">
      <c r="A94" s="13" t="s">
        <v>184</v>
      </c>
      <c r="B94">
        <v>3.3259778539894507</v>
      </c>
      <c r="C94" s="3">
        <v>7.6559545418434762</v>
      </c>
      <c r="D94">
        <v>4.3299766878540265</v>
      </c>
      <c r="E94">
        <v>1.1774879708995893</v>
      </c>
    </row>
    <row r="95" spans="1:5" x14ac:dyDescent="0.2">
      <c r="A95" s="13" t="s">
        <v>185</v>
      </c>
      <c r="B95">
        <v>3.5261703843390237</v>
      </c>
      <c r="C95" s="3">
        <v>7.7397191959003298</v>
      </c>
      <c r="D95">
        <v>4.2135488115613065</v>
      </c>
      <c r="E95">
        <v>1.3520371063829955</v>
      </c>
    </row>
    <row r="96" spans="1:5" x14ac:dyDescent="0.2">
      <c r="A96" s="13" t="s">
        <v>186</v>
      </c>
      <c r="B96">
        <v>2.1210807554368802</v>
      </c>
      <c r="C96" s="3">
        <v>6.5438176733655604</v>
      </c>
      <c r="D96">
        <v>4.4227369179286811</v>
      </c>
      <c r="E96">
        <v>0.2147839000267143</v>
      </c>
    </row>
    <row r="97" spans="1:5" x14ac:dyDescent="0.2">
      <c r="A97" s="13" t="s">
        <v>187</v>
      </c>
      <c r="B97">
        <v>2.8919155451941148</v>
      </c>
      <c r="C97" s="3">
        <v>8.0718782664103923</v>
      </c>
      <c r="D97">
        <v>5.1799627212162775</v>
      </c>
      <c r="E97">
        <v>0.24765000101808082</v>
      </c>
    </row>
    <row r="98" spans="1:5" x14ac:dyDescent="0.2">
      <c r="A98" s="13" t="s">
        <v>188</v>
      </c>
      <c r="B98">
        <v>5.2100327891485172</v>
      </c>
      <c r="C98" s="3">
        <v>9.040326536006166</v>
      </c>
      <c r="D98">
        <v>3.8302937468576497</v>
      </c>
      <c r="E98">
        <v>1.2313941173290972</v>
      </c>
    </row>
    <row r="99" spans="1:5" x14ac:dyDescent="0.2">
      <c r="A99" s="13" t="s">
        <v>189</v>
      </c>
      <c r="B99">
        <v>2.8657221300081894</v>
      </c>
      <c r="C99" s="3">
        <v>6.4983914571270347</v>
      </c>
      <c r="D99">
        <v>3.6326693271188457</v>
      </c>
      <c r="E99">
        <v>0.19328459029524397</v>
      </c>
    </row>
    <row r="100" spans="1:5" x14ac:dyDescent="0.2">
      <c r="A100" s="13" t="s">
        <v>190</v>
      </c>
      <c r="B100">
        <v>4.8059058119942382</v>
      </c>
      <c r="C100" s="3">
        <v>8.1830275189089079</v>
      </c>
      <c r="D100">
        <v>3.3771217069146702</v>
      </c>
      <c r="E100">
        <v>0.93809645800177555</v>
      </c>
    </row>
    <row r="101" spans="1:5" x14ac:dyDescent="0.2">
      <c r="A101" s="13" t="s">
        <v>191</v>
      </c>
      <c r="B101">
        <v>4.5851327411414387</v>
      </c>
      <c r="C101" s="3">
        <v>8.6688625124386576</v>
      </c>
      <c r="D101">
        <v>4.0837297712972198</v>
      </c>
      <c r="E101">
        <v>0.91415730671199424</v>
      </c>
    </row>
    <row r="102" spans="1:5" x14ac:dyDescent="0.2">
      <c r="A102" s="13" t="s">
        <v>192</v>
      </c>
      <c r="B102">
        <v>3.3166230628516202</v>
      </c>
      <c r="C102" s="3">
        <v>7.1356471714518674</v>
      </c>
      <c r="D102">
        <v>3.8190241086002472</v>
      </c>
      <c r="E102">
        <v>0.13070983032914874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D582-69F5-BB43-B3AB-7F73E992BBEE}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s="17" t="s">
        <v>198</v>
      </c>
    </row>
    <row r="2" spans="1:1" x14ac:dyDescent="0.2">
      <c r="A2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6"/>
  <sheetViews>
    <sheetView topLeftCell="AS62" workbookViewId="0">
      <selection activeCell="BC80" sqref="BC80:BF107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D2">
        <v>0</v>
      </c>
      <c r="E2">
        <f>I18</f>
        <v>28</v>
      </c>
      <c r="F2">
        <v>0</v>
      </c>
      <c r="G2" s="3">
        <f>J18</f>
        <v>337</v>
      </c>
      <c r="H2">
        <v>0</v>
      </c>
      <c r="I2" s="3">
        <f>L18</f>
        <v>119</v>
      </c>
    </row>
    <row r="3" spans="1:58" x14ac:dyDescent="0.2">
      <c r="D3">
        <v>0</v>
      </c>
      <c r="E3">
        <f>I19</f>
        <v>29</v>
      </c>
      <c r="F3">
        <v>0</v>
      </c>
      <c r="G3" s="3">
        <f>J19</f>
        <v>342</v>
      </c>
      <c r="H3">
        <v>0</v>
      </c>
      <c r="I3" s="3">
        <f>L19</f>
        <v>205</v>
      </c>
    </row>
    <row r="4" spans="1:58" x14ac:dyDescent="0.2">
      <c r="D4">
        <f>3*G21/1000</f>
        <v>6.0000000000000006E-4</v>
      </c>
      <c r="E4">
        <f>I21</f>
        <v>379</v>
      </c>
      <c r="F4">
        <f>6*H21/1000</f>
        <v>1.2000000000000001E-3</v>
      </c>
      <c r="G4" s="3">
        <f t="shared" ref="G4" si="0">J21</f>
        <v>2716</v>
      </c>
      <c r="H4">
        <f>0.3*H21/1000</f>
        <v>5.9999999999999995E-5</v>
      </c>
      <c r="I4" s="3">
        <f t="shared" ref="I4" si="1">L21</f>
        <v>1459</v>
      </c>
    </row>
    <row r="5" spans="1:58" x14ac:dyDescent="0.2">
      <c r="D5">
        <f t="shared" ref="D5" si="2">3*G23/1000</f>
        <v>1.7999999999999997E-3</v>
      </c>
      <c r="E5">
        <f>I23</f>
        <v>1250</v>
      </c>
      <c r="F5">
        <f t="shared" ref="F5" si="3">6*H23/1000</f>
        <v>3.5999999999999995E-3</v>
      </c>
      <c r="G5" s="3">
        <f>J23</f>
        <v>8153</v>
      </c>
      <c r="H5">
        <f t="shared" ref="H5" si="4">0.3*H23/1000</f>
        <v>1.7999999999999998E-4</v>
      </c>
      <c r="I5" s="3">
        <f>L23</f>
        <v>4523</v>
      </c>
    </row>
    <row r="6" spans="1:58" x14ac:dyDescent="0.2">
      <c r="D6">
        <f>3*G25/1000</f>
        <v>3.0000000000000001E-3</v>
      </c>
      <c r="E6">
        <f>I25</f>
        <v>2078</v>
      </c>
      <c r="F6">
        <f>6*H25/1000</f>
        <v>6.0000000000000001E-3</v>
      </c>
      <c r="G6" s="3">
        <f>J25</f>
        <v>13603</v>
      </c>
      <c r="H6">
        <f>0.3*H25/1000</f>
        <v>2.9999999999999997E-4</v>
      </c>
      <c r="I6" s="3">
        <f>L25</f>
        <v>7387</v>
      </c>
    </row>
    <row r="7" spans="1:58" x14ac:dyDescent="0.2">
      <c r="D7">
        <f>3*G26/1000</f>
        <v>4.1999999999999989E-3</v>
      </c>
      <c r="E7">
        <f>I26</f>
        <v>2961</v>
      </c>
      <c r="F7">
        <f>6*H26/1000</f>
        <v>8.3999999999999977E-3</v>
      </c>
      <c r="G7" s="3">
        <f>J26</f>
        <v>19031</v>
      </c>
      <c r="H7">
        <f>0.3*H26/1000</f>
        <v>4.1999999999999996E-4</v>
      </c>
      <c r="I7" s="3">
        <f>L26</f>
        <v>9541</v>
      </c>
    </row>
    <row r="8" spans="1:58" x14ac:dyDescent="0.2">
      <c r="D8">
        <f>3*G27/1000</f>
        <v>5.4000000000000003E-3</v>
      </c>
      <c r="E8">
        <f>I27</f>
        <v>3642</v>
      </c>
      <c r="F8">
        <f>6*H27/1000</f>
        <v>1.0800000000000001E-2</v>
      </c>
      <c r="G8" s="3">
        <f>J27</f>
        <v>24640</v>
      </c>
      <c r="H8">
        <f>0.3*H27/1000</f>
        <v>5.4000000000000001E-4</v>
      </c>
      <c r="I8" s="3">
        <f>L27</f>
        <v>11974</v>
      </c>
    </row>
    <row r="9" spans="1:58" x14ac:dyDescent="0.2">
      <c r="C9" t="s">
        <v>35</v>
      </c>
      <c r="E9" s="6">
        <f>SLOPE(D2:D8,E2:E8)</f>
        <v>1.4640576422810817E-6</v>
      </c>
      <c r="F9" s="6"/>
      <c r="G9" s="6">
        <f>SLOPE(F2:F8,G2:G8)</f>
        <v>4.4446027838040144E-7</v>
      </c>
      <c r="H9" s="6"/>
      <c r="I9" s="6">
        <f>SLOPE(H2:H8,I2:I8)</f>
        <v>4.4944088918037479E-8</v>
      </c>
    </row>
    <row r="10" spans="1:58" x14ac:dyDescent="0.2">
      <c r="C10" t="s">
        <v>36</v>
      </c>
      <c r="E10" s="6">
        <f>INTERCEPT(D2:D8,E2:E8)</f>
        <v>-2.5412225361138869E-5</v>
      </c>
      <c r="F10" s="6"/>
      <c r="G10" s="6">
        <f>INTERCEPT(F2:F8,G2:G8)</f>
        <v>-8.4092182670855026E-5</v>
      </c>
      <c r="H10" s="6"/>
      <c r="I10" s="6">
        <f>INTERCEPT(H2:H8,I2:I8)</f>
        <v>-1.1770211803751896E-5</v>
      </c>
    </row>
    <row r="11" spans="1:58" x14ac:dyDescent="0.2">
      <c r="C11" t="s">
        <v>37</v>
      </c>
      <c r="E11" s="7">
        <f>RSQ(D2:D8,E2:E8)</f>
        <v>0.99902597475314059</v>
      </c>
      <c r="F11" s="7"/>
      <c r="G11" s="7">
        <f>RSQ(F2:F8,G2:G8)</f>
        <v>0.99976936949102413</v>
      </c>
      <c r="H11" s="7"/>
      <c r="I11" s="7">
        <f>RSQ(H2:H8,I2:I8)</f>
        <v>0.99698426578146715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3061</v>
      </c>
      <c r="J13">
        <v>13722</v>
      </c>
      <c r="L13">
        <v>9726</v>
      </c>
      <c r="M13">
        <v>2.7629999999999999</v>
      </c>
      <c r="N13">
        <v>11.904</v>
      </c>
      <c r="O13">
        <v>9.14</v>
      </c>
      <c r="Q13">
        <v>0.90100000000000002</v>
      </c>
      <c r="R13">
        <v>1</v>
      </c>
      <c r="S13">
        <v>0</v>
      </c>
      <c r="T13">
        <v>0</v>
      </c>
      <c r="V13">
        <v>0</v>
      </c>
      <c r="Y13" s="1">
        <v>44144</v>
      </c>
      <c r="Z13" s="2">
        <v>0.4562268518518518</v>
      </c>
      <c r="AB13">
        <v>1</v>
      </c>
      <c r="AD13" s="4">
        <f t="shared" ref="AD13:AD76" si="5">((I13*$E$9)+$E$10)*1000/G13</f>
        <v>8.9121364353225054</v>
      </c>
      <c r="AE13" s="4">
        <f>((J13*$G$9)+$G$10)*1000/H13</f>
        <v>12.029583514530026</v>
      </c>
      <c r="AF13" s="4">
        <f>AE13-AD13</f>
        <v>3.1174470792075208</v>
      </c>
      <c r="AG13" s="4">
        <f>((L13*$I$9)+$I$10)*1000/H13</f>
        <v>0.85071199402616116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3805</v>
      </c>
      <c r="J14">
        <v>13638</v>
      </c>
      <c r="L14">
        <v>9879</v>
      </c>
      <c r="M14">
        <v>3.3340000000000001</v>
      </c>
      <c r="N14">
        <v>11.832000000000001</v>
      </c>
      <c r="O14">
        <v>8.4979999999999993</v>
      </c>
      <c r="Q14">
        <v>0.91700000000000004</v>
      </c>
      <c r="R14">
        <v>1</v>
      </c>
      <c r="S14">
        <v>0</v>
      </c>
      <c r="T14">
        <v>0</v>
      </c>
      <c r="V14">
        <v>0</v>
      </c>
      <c r="Y14" s="1">
        <v>44144</v>
      </c>
      <c r="Z14" s="2">
        <v>0.46148148148148144</v>
      </c>
      <c r="AB14">
        <v>1</v>
      </c>
      <c r="AD14" s="4">
        <f t="shared" si="5"/>
        <v>11.090654207036755</v>
      </c>
      <c r="AE14" s="4">
        <f t="shared" ref="AE14:AE77" si="6">((J14*$G$9)+$G$10)*1000/H14</f>
        <v>11.954914187762119</v>
      </c>
      <c r="AF14" s="4">
        <f t="shared" ref="AF14:AF77" si="7">AE14-AD14</f>
        <v>0.86425998072536458</v>
      </c>
      <c r="AG14" s="4">
        <f t="shared" ref="AG14:AG77" si="8">((L14*$I$9)+$I$10)*1000/H14</f>
        <v>0.86446488523508069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3940</v>
      </c>
      <c r="J15">
        <v>13556</v>
      </c>
      <c r="L15">
        <v>9861</v>
      </c>
      <c r="M15">
        <v>3.4369999999999998</v>
      </c>
      <c r="N15">
        <v>11.763</v>
      </c>
      <c r="O15">
        <v>8.3249999999999993</v>
      </c>
      <c r="Q15">
        <v>0.91500000000000004</v>
      </c>
      <c r="R15">
        <v>1</v>
      </c>
      <c r="S15">
        <v>0</v>
      </c>
      <c r="T15">
        <v>0</v>
      </c>
      <c r="V15">
        <v>0</v>
      </c>
      <c r="Y15" s="1">
        <v>44144</v>
      </c>
      <c r="Z15" s="2">
        <v>0.46717592592592588</v>
      </c>
      <c r="AB15">
        <v>1</v>
      </c>
      <c r="AD15" s="4">
        <f t="shared" si="5"/>
        <v>11.485949770452645</v>
      </c>
      <c r="AE15" s="4">
        <f t="shared" si="6"/>
        <v>11.882022702107735</v>
      </c>
      <c r="AF15" s="4">
        <f t="shared" si="7"/>
        <v>0.39607293165508928</v>
      </c>
      <c r="AG15" s="4">
        <f t="shared" si="8"/>
        <v>0.86284689803403147</v>
      </c>
    </row>
    <row r="16" spans="1:58" x14ac:dyDescent="0.2">
      <c r="A16">
        <v>4</v>
      </c>
      <c r="B16">
        <v>2</v>
      </c>
      <c r="D16" t="s">
        <v>28</v>
      </c>
      <c r="Y16" s="1">
        <v>44144</v>
      </c>
      <c r="Z16" s="2">
        <v>0.47143518518518518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184</v>
      </c>
      <c r="J17">
        <v>373</v>
      </c>
      <c r="L17">
        <v>120</v>
      </c>
      <c r="M17">
        <v>0.55600000000000005</v>
      </c>
      <c r="N17">
        <v>0.59399999999999997</v>
      </c>
      <c r="O17">
        <v>3.9E-2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44144</v>
      </c>
      <c r="Z17" s="2">
        <v>0.48116898148148146</v>
      </c>
      <c r="AB17">
        <v>1</v>
      </c>
      <c r="AD17" s="4">
        <f t="shared" si="5"/>
        <v>0.48794876163716033</v>
      </c>
      <c r="AE17" s="4">
        <f t="shared" si="6"/>
        <v>0.16338300233006942</v>
      </c>
      <c r="AF17" s="4">
        <f t="shared" si="7"/>
        <v>-0.32456575930709092</v>
      </c>
      <c r="AG17" s="4">
        <f t="shared" si="8"/>
        <v>-1.2753842267174796E-2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28</v>
      </c>
      <c r="J18">
        <v>337</v>
      </c>
      <c r="L18">
        <v>119</v>
      </c>
      <c r="M18">
        <v>0.437</v>
      </c>
      <c r="N18">
        <v>0.56399999999999995</v>
      </c>
      <c r="O18">
        <v>0.127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44144</v>
      </c>
      <c r="Z18" s="2">
        <v>0.48622685185185183</v>
      </c>
      <c r="AB18">
        <v>1</v>
      </c>
      <c r="AD18" s="4">
        <f t="shared" si="5"/>
        <v>3.116277724546284E-2</v>
      </c>
      <c r="AE18" s="4">
        <f t="shared" si="6"/>
        <v>0.1313818622866805</v>
      </c>
      <c r="AF18" s="4">
        <f t="shared" si="7"/>
        <v>0.10021908504121765</v>
      </c>
      <c r="AG18" s="4">
        <f t="shared" si="8"/>
        <v>-1.2843730445010873E-2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29</v>
      </c>
      <c r="J19">
        <v>342</v>
      </c>
      <c r="L19">
        <v>205</v>
      </c>
      <c r="M19">
        <v>0.437</v>
      </c>
      <c r="N19">
        <v>0.56799999999999995</v>
      </c>
      <c r="O19">
        <v>0.13100000000000001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44144</v>
      </c>
      <c r="Z19" s="2">
        <v>0.49164351851851856</v>
      </c>
      <c r="AB19">
        <v>1</v>
      </c>
      <c r="AD19" s="4">
        <f t="shared" si="5"/>
        <v>3.4090892530025008E-2</v>
      </c>
      <c r="AE19" s="4">
        <f t="shared" si="6"/>
        <v>0.13582646507048454</v>
      </c>
      <c r="AF19" s="4">
        <f t="shared" si="7"/>
        <v>0.10173557254045953</v>
      </c>
      <c r="AG19" s="4">
        <f t="shared" si="8"/>
        <v>-5.1133471511084242E-3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145</v>
      </c>
      <c r="J20">
        <v>2706</v>
      </c>
      <c r="L20">
        <v>1431</v>
      </c>
      <c r="M20">
        <v>1.3160000000000001</v>
      </c>
      <c r="N20">
        <v>6.4279999999999999</v>
      </c>
      <c r="O20">
        <v>5.1120000000000001</v>
      </c>
      <c r="Q20">
        <v>8.4000000000000005E-2</v>
      </c>
      <c r="R20">
        <v>1</v>
      </c>
      <c r="S20">
        <v>0</v>
      </c>
      <c r="T20">
        <v>0</v>
      </c>
      <c r="V20">
        <v>0</v>
      </c>
      <c r="Y20" s="1">
        <v>44144</v>
      </c>
      <c r="Z20" s="2">
        <v>0.5015856481481481</v>
      </c>
      <c r="AB20">
        <v>1</v>
      </c>
      <c r="AD20" s="4">
        <f t="shared" si="5"/>
        <v>0.93438066384808982</v>
      </c>
      <c r="AE20" s="4">
        <f t="shared" si="6"/>
        <v>5.5930866531325556</v>
      </c>
      <c r="AF20" s="4">
        <f t="shared" si="7"/>
        <v>4.6587059892844653</v>
      </c>
      <c r="AG20" s="4">
        <f t="shared" si="8"/>
        <v>0.26272389718979866</v>
      </c>
      <c r="AI20">
        <f>ABS(100*(AD20-3)/3)</f>
        <v>68.853977871730336</v>
      </c>
      <c r="AN20">
        <f t="shared" ref="AN20:AN27" si="9">ABS(100*(AE20-6)/6)</f>
        <v>6.7818891144574067</v>
      </c>
      <c r="AS20">
        <f t="shared" ref="AS20:AS27" si="10">ABS(100*(AF20-3)/3)</f>
        <v>55.290199642815509</v>
      </c>
      <c r="AX20">
        <f t="shared" ref="AX20:AX27" si="11">ABS(100*(AG20-0.3)/0.3)</f>
        <v>12.425367603400444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379</v>
      </c>
      <c r="J21">
        <v>2716</v>
      </c>
      <c r="L21">
        <v>1459</v>
      </c>
      <c r="M21">
        <v>1.764</v>
      </c>
      <c r="N21">
        <v>6.45</v>
      </c>
      <c r="O21">
        <v>4.6859999999999999</v>
      </c>
      <c r="Q21">
        <v>9.1999999999999998E-2</v>
      </c>
      <c r="R21">
        <v>1</v>
      </c>
      <c r="S21">
        <v>0</v>
      </c>
      <c r="T21">
        <v>0</v>
      </c>
      <c r="V21">
        <v>0</v>
      </c>
      <c r="Y21" s="1">
        <v>44144</v>
      </c>
      <c r="Z21" s="2">
        <v>0.50716435185185182</v>
      </c>
      <c r="AB21">
        <v>1</v>
      </c>
      <c r="AD21" s="4">
        <f t="shared" si="5"/>
        <v>2.6473281053169551</v>
      </c>
      <c r="AE21" s="4">
        <f t="shared" si="6"/>
        <v>5.6153096670515765</v>
      </c>
      <c r="AF21" s="4">
        <f t="shared" si="7"/>
        <v>2.9679815617346215</v>
      </c>
      <c r="AG21" s="4">
        <f t="shared" si="8"/>
        <v>0.26901606963832386</v>
      </c>
      <c r="AI21">
        <f t="shared" ref="AI21:AI27" si="12">ABS(100*(AD21-3)/3)</f>
        <v>11.755729822768165</v>
      </c>
      <c r="AN21">
        <f t="shared" si="9"/>
        <v>6.4115055491403909</v>
      </c>
      <c r="AS21">
        <f t="shared" si="10"/>
        <v>1.0672812755126178</v>
      </c>
      <c r="AX21">
        <f t="shared" si="11"/>
        <v>10.327976787225376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1245</v>
      </c>
      <c r="J22">
        <v>8170</v>
      </c>
      <c r="L22">
        <v>4440</v>
      </c>
      <c r="M22">
        <v>1.141</v>
      </c>
      <c r="N22">
        <v>6</v>
      </c>
      <c r="O22">
        <v>4.859</v>
      </c>
      <c r="Q22">
        <v>0.28999999999999998</v>
      </c>
      <c r="R22">
        <v>1</v>
      </c>
      <c r="S22">
        <v>0</v>
      </c>
      <c r="T22">
        <v>0</v>
      </c>
      <c r="V22">
        <v>0</v>
      </c>
      <c r="Y22" s="1">
        <v>44144</v>
      </c>
      <c r="Z22" s="2">
        <v>0.51837962962962958</v>
      </c>
      <c r="AB22">
        <v>1</v>
      </c>
      <c r="AD22" s="4">
        <f t="shared" si="5"/>
        <v>2.9955658987980134</v>
      </c>
      <c r="AE22" s="4">
        <f t="shared" si="6"/>
        <v>5.9119138194950418</v>
      </c>
      <c r="AF22" s="4">
        <f t="shared" si="7"/>
        <v>2.9163479206970284</v>
      </c>
      <c r="AG22" s="4">
        <f t="shared" si="8"/>
        <v>0.31296923832055756</v>
      </c>
      <c r="AI22">
        <f t="shared" si="12"/>
        <v>0.14780337339955393</v>
      </c>
      <c r="AN22">
        <f t="shared" si="9"/>
        <v>1.4681030084159701</v>
      </c>
      <c r="AS22">
        <f t="shared" si="10"/>
        <v>2.7884026434323861</v>
      </c>
      <c r="AX22">
        <f t="shared" si="11"/>
        <v>4.3230794401858583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1250</v>
      </c>
      <c r="J23">
        <v>8153</v>
      </c>
      <c r="L23">
        <v>4523</v>
      </c>
      <c r="M23">
        <v>1.145</v>
      </c>
      <c r="N23">
        <v>5.9880000000000004</v>
      </c>
      <c r="O23">
        <v>4.843</v>
      </c>
      <c r="Q23">
        <v>0.29799999999999999</v>
      </c>
      <c r="R23">
        <v>1</v>
      </c>
      <c r="S23">
        <v>0</v>
      </c>
      <c r="T23">
        <v>0</v>
      </c>
      <c r="V23">
        <v>0</v>
      </c>
      <c r="Y23" s="1">
        <v>44144</v>
      </c>
      <c r="Z23" s="2">
        <v>0.52504629629629629</v>
      </c>
      <c r="AB23">
        <v>1</v>
      </c>
      <c r="AD23" s="4">
        <f t="shared" si="5"/>
        <v>3.0077663791503557</v>
      </c>
      <c r="AE23" s="4">
        <f t="shared" si="6"/>
        <v>5.8993207782742632</v>
      </c>
      <c r="AF23" s="4">
        <f t="shared" si="7"/>
        <v>2.8915543991239074</v>
      </c>
      <c r="AG23" s="4">
        <f t="shared" si="8"/>
        <v>0.31918650395421938</v>
      </c>
      <c r="AI23">
        <f t="shared" si="12"/>
        <v>0.25887930501185724</v>
      </c>
      <c r="AN23">
        <f t="shared" si="9"/>
        <v>1.6779870287622807</v>
      </c>
      <c r="AS23">
        <f t="shared" si="10"/>
        <v>3.6148533625364188</v>
      </c>
      <c r="AX23">
        <f t="shared" si="11"/>
        <v>6.3955013180731308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2122</v>
      </c>
      <c r="J24">
        <v>13658</v>
      </c>
      <c r="L24">
        <v>7256</v>
      </c>
      <c r="M24">
        <v>1.022</v>
      </c>
      <c r="N24">
        <v>5.9249999999999998</v>
      </c>
      <c r="O24">
        <v>4.9029999999999996</v>
      </c>
      <c r="Q24">
        <v>0.32100000000000001</v>
      </c>
      <c r="R24">
        <v>1</v>
      </c>
      <c r="S24">
        <v>0</v>
      </c>
      <c r="T24">
        <v>0</v>
      </c>
      <c r="V24">
        <v>0</v>
      </c>
      <c r="Y24" s="1">
        <v>44144</v>
      </c>
      <c r="Z24" s="2">
        <v>0.53763888888888889</v>
      </c>
      <c r="AB24">
        <v>1</v>
      </c>
      <c r="AD24" s="4">
        <f t="shared" si="5"/>
        <v>3.0813180915593166</v>
      </c>
      <c r="AE24" s="4">
        <f t="shared" si="6"/>
        <v>5.9863462994486678</v>
      </c>
      <c r="AF24" s="4">
        <f t="shared" si="7"/>
        <v>2.9050282078893512</v>
      </c>
      <c r="AG24" s="4">
        <f t="shared" si="8"/>
        <v>0.31434409738552804</v>
      </c>
      <c r="AI24">
        <f t="shared" si="12"/>
        <v>2.7106030519772193</v>
      </c>
      <c r="AN24">
        <f t="shared" si="9"/>
        <v>0.22756167585553655</v>
      </c>
      <c r="AS24">
        <f t="shared" si="10"/>
        <v>3.1657264036882924</v>
      </c>
      <c r="AX24">
        <f t="shared" si="11"/>
        <v>4.7813657951760185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2078</v>
      </c>
      <c r="J25">
        <v>13603</v>
      </c>
      <c r="L25">
        <v>7387</v>
      </c>
      <c r="M25">
        <v>1.0049999999999999</v>
      </c>
      <c r="N25">
        <v>5.9009999999999998</v>
      </c>
      <c r="O25">
        <v>4.8970000000000002</v>
      </c>
      <c r="Q25">
        <v>0.32800000000000001</v>
      </c>
      <c r="R25">
        <v>1</v>
      </c>
      <c r="S25">
        <v>0</v>
      </c>
      <c r="T25">
        <v>0</v>
      </c>
      <c r="V25">
        <v>0</v>
      </c>
      <c r="Y25" s="1">
        <v>44144</v>
      </c>
      <c r="Z25" s="2">
        <v>0.54527777777777775</v>
      </c>
      <c r="AB25">
        <v>1</v>
      </c>
      <c r="AD25" s="4">
        <f t="shared" si="5"/>
        <v>3.0168995552989486</v>
      </c>
      <c r="AE25" s="4">
        <f t="shared" si="6"/>
        <v>5.9619009841377464</v>
      </c>
      <c r="AF25" s="4">
        <f t="shared" si="7"/>
        <v>2.9450014288387978</v>
      </c>
      <c r="AG25" s="4">
        <f t="shared" si="8"/>
        <v>0.32023177303379097</v>
      </c>
      <c r="AI25">
        <f t="shared" si="12"/>
        <v>0.56331850996495325</v>
      </c>
      <c r="AN25">
        <f t="shared" si="9"/>
        <v>0.63498359770422697</v>
      </c>
      <c r="AS25">
        <f t="shared" si="10"/>
        <v>1.8332857053734071</v>
      </c>
      <c r="AX25">
        <f t="shared" si="11"/>
        <v>6.7439243445969934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2961</v>
      </c>
      <c r="J26">
        <v>19031</v>
      </c>
      <c r="L26">
        <v>9541</v>
      </c>
      <c r="M26">
        <v>0.95899999999999996</v>
      </c>
      <c r="N26">
        <v>5.8579999999999997</v>
      </c>
      <c r="O26">
        <v>4.8979999999999997</v>
      </c>
      <c r="Q26">
        <v>0.315</v>
      </c>
      <c r="R26">
        <v>1</v>
      </c>
      <c r="S26">
        <v>0</v>
      </c>
      <c r="T26">
        <v>0</v>
      </c>
      <c r="V26">
        <v>0</v>
      </c>
      <c r="Y26" s="1">
        <v>44144</v>
      </c>
      <c r="Z26" s="2">
        <v>0.55908564814814821</v>
      </c>
      <c r="AB26">
        <v>1</v>
      </c>
      <c r="AD26" s="4">
        <f t="shared" si="5"/>
        <v>3.0783303238808171</v>
      </c>
      <c r="AE26" s="4">
        <f t="shared" si="6"/>
        <v>5.9817366965618319</v>
      </c>
      <c r="AF26" s="4">
        <f t="shared" si="7"/>
        <v>2.9034063726810149</v>
      </c>
      <c r="AG26" s="4">
        <f t="shared" si="8"/>
        <v>0.29788667183088835</v>
      </c>
      <c r="AI26">
        <f t="shared" si="12"/>
        <v>2.6110107960272355</v>
      </c>
      <c r="AN26">
        <f t="shared" si="9"/>
        <v>0.30438839063613443</v>
      </c>
      <c r="AS26">
        <f t="shared" si="10"/>
        <v>3.2197875772995044</v>
      </c>
      <c r="AX26">
        <f t="shared" si="11"/>
        <v>0.704442723037213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3642</v>
      </c>
      <c r="J27">
        <v>24640</v>
      </c>
      <c r="L27">
        <v>11974</v>
      </c>
      <c r="M27">
        <v>0.89100000000000001</v>
      </c>
      <c r="N27">
        <v>5.8760000000000003</v>
      </c>
      <c r="O27">
        <v>4.984</v>
      </c>
      <c r="Q27">
        <v>0.316</v>
      </c>
      <c r="R27">
        <v>1</v>
      </c>
      <c r="S27">
        <v>0</v>
      </c>
      <c r="T27">
        <v>0</v>
      </c>
      <c r="V27">
        <v>0</v>
      </c>
      <c r="Y27" s="1">
        <v>44144</v>
      </c>
      <c r="Z27" s="2">
        <v>0.57400462962962961</v>
      </c>
      <c r="AB27">
        <v>1</v>
      </c>
      <c r="AD27" s="4">
        <f t="shared" si="5"/>
        <v>2.9481587265703122</v>
      </c>
      <c r="AE27" s="4">
        <f t="shared" si="6"/>
        <v>6.0374494870123527</v>
      </c>
      <c r="AF27" s="4">
        <f t="shared" si="7"/>
        <v>3.0892907604420405</v>
      </c>
      <c r="AG27" s="4">
        <f t="shared" si="8"/>
        <v>0.29243906050046053</v>
      </c>
      <c r="AI27">
        <f t="shared" si="12"/>
        <v>1.7280424476562601</v>
      </c>
      <c r="AN27">
        <f t="shared" si="9"/>
        <v>0.62415811687254552</v>
      </c>
      <c r="AS27">
        <f t="shared" si="10"/>
        <v>2.9763586814013512</v>
      </c>
      <c r="AX27">
        <f t="shared" si="11"/>
        <v>2.5203131665131515</v>
      </c>
    </row>
    <row r="28" spans="1:58" x14ac:dyDescent="0.2">
      <c r="A28">
        <v>16</v>
      </c>
      <c r="B28">
        <v>1</v>
      </c>
      <c r="C28" t="s">
        <v>30</v>
      </c>
      <c r="D28" t="s">
        <v>27</v>
      </c>
      <c r="G28">
        <v>0.5</v>
      </c>
      <c r="H28">
        <v>0.5</v>
      </c>
      <c r="I28">
        <v>2837</v>
      </c>
      <c r="J28">
        <v>13466</v>
      </c>
      <c r="L28">
        <v>9656</v>
      </c>
      <c r="M28">
        <v>2.5920000000000001</v>
      </c>
      <c r="N28">
        <v>11.686999999999999</v>
      </c>
      <c r="O28">
        <v>9.0950000000000006</v>
      </c>
      <c r="Q28">
        <v>0.89400000000000002</v>
      </c>
      <c r="R28">
        <v>1</v>
      </c>
      <c r="S28">
        <v>0</v>
      </c>
      <c r="T28">
        <v>0</v>
      </c>
      <c r="V28">
        <v>0</v>
      </c>
      <c r="Y28" s="1">
        <v>44144</v>
      </c>
      <c r="Z28" s="2">
        <v>0.5849537037037037</v>
      </c>
      <c r="AB28">
        <v>1</v>
      </c>
      <c r="AD28" s="4">
        <f t="shared" si="5"/>
        <v>8.2562386115805797</v>
      </c>
      <c r="AE28" s="4">
        <f t="shared" si="6"/>
        <v>11.802019851999262</v>
      </c>
      <c r="AF28" s="4">
        <f t="shared" si="7"/>
        <v>3.5457812404186821</v>
      </c>
      <c r="AG28" s="4">
        <f t="shared" si="8"/>
        <v>0.84441982157763606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3503</v>
      </c>
      <c r="J29">
        <v>13563</v>
      </c>
      <c r="L29">
        <v>9583</v>
      </c>
      <c r="M29">
        <v>3.1030000000000002</v>
      </c>
      <c r="N29">
        <v>11.769</v>
      </c>
      <c r="O29">
        <v>8.6660000000000004</v>
      </c>
      <c r="Q29">
        <v>0.88600000000000001</v>
      </c>
      <c r="R29">
        <v>1</v>
      </c>
      <c r="S29">
        <v>0</v>
      </c>
      <c r="T29">
        <v>0</v>
      </c>
      <c r="V29">
        <v>0</v>
      </c>
      <c r="Y29" s="1">
        <v>44144</v>
      </c>
      <c r="Z29" s="2">
        <v>0.59106481481481488</v>
      </c>
      <c r="AB29">
        <v>1</v>
      </c>
      <c r="AD29" s="4">
        <f t="shared" si="5"/>
        <v>10.206363391098979</v>
      </c>
      <c r="AE29" s="4">
        <f t="shared" si="6"/>
        <v>11.88824514600506</v>
      </c>
      <c r="AF29" s="4">
        <f t="shared" si="7"/>
        <v>1.6818817549060814</v>
      </c>
      <c r="AG29" s="4">
        <f t="shared" si="8"/>
        <v>0.83785798459560257</v>
      </c>
      <c r="AJ29">
        <f>ABS(100*(AD29-AD30)/(AVERAGE(AD29:AD30)))</f>
        <v>3.6059968342803073</v>
      </c>
      <c r="AO29">
        <f>ABS(100*(AE29-AE30)/(AVERAGE(AE29:AE30)))</f>
        <v>1.6662520728014205</v>
      </c>
      <c r="AT29">
        <f>ABS(100*(AF29-AF30)/(AVERAGE(AF29:AF30)))</f>
        <v>40.912979526512075</v>
      </c>
      <c r="AY29">
        <f>ABS(100*(AG29-AG30)/(AVERAGE(AG29:AG30)))</f>
        <v>0.19292368044935176</v>
      </c>
      <c r="BC29" s="4">
        <f>AVERAGE(AD29:AD30)</f>
        <v>10.393762769310957</v>
      </c>
      <c r="BD29" s="4">
        <f>AVERAGE(AE29:AE30)</f>
        <v>11.790019424482992</v>
      </c>
      <c r="BE29" s="4">
        <f>AVERAGE(AF29:AF30)</f>
        <v>1.3962566551720332</v>
      </c>
      <c r="BF29" s="4">
        <f>AVERAGE(AG29:AG30)</f>
        <v>0.83866697819612723</v>
      </c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3631</v>
      </c>
      <c r="J30">
        <v>13342</v>
      </c>
      <c r="L30">
        <v>9601</v>
      </c>
      <c r="M30">
        <v>3.2010000000000001</v>
      </c>
      <c r="N30">
        <v>11.582000000000001</v>
      </c>
      <c r="O30">
        <v>8.3810000000000002</v>
      </c>
      <c r="Q30">
        <v>0.88800000000000001</v>
      </c>
      <c r="R30">
        <v>1</v>
      </c>
      <c r="S30">
        <v>0</v>
      </c>
      <c r="T30">
        <v>0</v>
      </c>
      <c r="V30">
        <v>0</v>
      </c>
      <c r="Y30" s="1">
        <v>44144</v>
      </c>
      <c r="Z30" s="2">
        <v>0.59758101851851853</v>
      </c>
      <c r="AB30">
        <v>1</v>
      </c>
      <c r="AD30" s="4">
        <f t="shared" si="5"/>
        <v>10.581162147522937</v>
      </c>
      <c r="AE30" s="4">
        <f t="shared" si="6"/>
        <v>11.691793702960922</v>
      </c>
      <c r="AF30" s="4">
        <f t="shared" si="7"/>
        <v>1.1106315554379851</v>
      </c>
      <c r="AG30" s="4">
        <f t="shared" si="8"/>
        <v>0.8394759717966519</v>
      </c>
    </row>
    <row r="31" spans="1:58" x14ac:dyDescent="0.2">
      <c r="A31">
        <v>19</v>
      </c>
      <c r="B31">
        <v>2</v>
      </c>
      <c r="D31" t="s">
        <v>28</v>
      </c>
      <c r="Y31" s="1">
        <v>44144</v>
      </c>
      <c r="Z31" s="2">
        <v>0.60196759259259258</v>
      </c>
      <c r="AB31">
        <v>1</v>
      </c>
      <c r="AD31" s="4" t="e">
        <f t="shared" si="5"/>
        <v>#DIV/0!</v>
      </c>
      <c r="AE31" s="4" t="e">
        <f t="shared" si="6"/>
        <v>#DIV/0!</v>
      </c>
      <c r="AF31" s="4" t="e">
        <f t="shared" si="7"/>
        <v>#DIV/0!</v>
      </c>
      <c r="AG31" s="4" t="e">
        <f t="shared" si="8"/>
        <v>#DIV/0!</v>
      </c>
    </row>
    <row r="32" spans="1:58" x14ac:dyDescent="0.2">
      <c r="A32">
        <v>20</v>
      </c>
      <c r="B32">
        <v>9</v>
      </c>
      <c r="C32" t="s">
        <v>68</v>
      </c>
      <c r="D32" t="s">
        <v>27</v>
      </c>
      <c r="G32">
        <v>0.5</v>
      </c>
      <c r="H32">
        <v>0.5</v>
      </c>
      <c r="I32">
        <v>911</v>
      </c>
      <c r="J32">
        <v>7377</v>
      </c>
      <c r="L32">
        <v>2538</v>
      </c>
      <c r="M32">
        <v>1.1140000000000001</v>
      </c>
      <c r="N32">
        <v>6.5279999999999996</v>
      </c>
      <c r="O32">
        <v>5.415</v>
      </c>
      <c r="Q32">
        <v>0.14899999999999999</v>
      </c>
      <c r="R32">
        <v>1</v>
      </c>
      <c r="S32">
        <v>0</v>
      </c>
      <c r="T32">
        <v>0</v>
      </c>
      <c r="V32">
        <v>0</v>
      </c>
      <c r="Y32" s="1">
        <v>44144</v>
      </c>
      <c r="Z32" s="2">
        <v>0.6128703703703704</v>
      </c>
      <c r="AB32">
        <v>1</v>
      </c>
      <c r="AD32" s="4">
        <f t="shared" si="5"/>
        <v>2.6166885735138532</v>
      </c>
      <c r="AE32" s="4">
        <f t="shared" si="6"/>
        <v>6.3893825818827326</v>
      </c>
      <c r="AF32" s="4">
        <f t="shared" si="7"/>
        <v>3.7726940083688794</v>
      </c>
      <c r="AG32" s="4">
        <f t="shared" si="8"/>
        <v>0.20459577174045446</v>
      </c>
      <c r="BC32" s="4"/>
      <c r="BD32" s="4"/>
      <c r="BE32" s="4"/>
      <c r="BF32" s="4"/>
    </row>
    <row r="33" spans="1:58" x14ac:dyDescent="0.2">
      <c r="A33">
        <v>21</v>
      </c>
      <c r="B33">
        <v>9</v>
      </c>
      <c r="C33" t="s">
        <v>68</v>
      </c>
      <c r="D33" t="s">
        <v>27</v>
      </c>
      <c r="G33">
        <v>0.5</v>
      </c>
      <c r="H33">
        <v>0.5</v>
      </c>
      <c r="I33">
        <v>1031</v>
      </c>
      <c r="J33">
        <v>7362</v>
      </c>
      <c r="L33">
        <v>2551</v>
      </c>
      <c r="M33">
        <v>1.206</v>
      </c>
      <c r="N33">
        <v>6.516</v>
      </c>
      <c r="O33">
        <v>5.31</v>
      </c>
      <c r="Q33">
        <v>0.151</v>
      </c>
      <c r="R33">
        <v>1</v>
      </c>
      <c r="S33">
        <v>0</v>
      </c>
      <c r="T33">
        <v>0</v>
      </c>
      <c r="V33">
        <v>0</v>
      </c>
      <c r="Y33" s="1">
        <v>44144</v>
      </c>
      <c r="Z33" s="2">
        <v>0.61879629629629629</v>
      </c>
      <c r="AB33">
        <v>1</v>
      </c>
      <c r="AD33" s="4">
        <f t="shared" ref="AD33:AD34" si="13">((I33*$E$9)+$E$10)*1000/G33</f>
        <v>2.9680624076613129</v>
      </c>
      <c r="AE33" s="4">
        <f t="shared" ref="AE33:AE34" si="14">((J33*$G$9)+$G$10)*1000/H33</f>
        <v>6.3760487735313207</v>
      </c>
      <c r="AF33" s="4">
        <f t="shared" ref="AF33:AF34" si="15">AE33-AD33</f>
        <v>3.4079863658700078</v>
      </c>
      <c r="AG33" s="4">
        <f t="shared" ref="AG33:AG34" si="16">((L33*$I$9)+$I$10)*1000/H33</f>
        <v>0.20576431805232342</v>
      </c>
      <c r="AJ33">
        <f>ABS(100*(AD33-AD34)/(AVERAGE(AD33:AD34)))</f>
        <v>0.19711374115450211</v>
      </c>
      <c r="AO33">
        <f>ABS(100*(AE33-AE34)/(AVERAGE(AE33:AE34)))</f>
        <v>0.18140464697654027</v>
      </c>
      <c r="AT33">
        <f>ABS(100*(AF33-AF34)/(AVERAGE(AF33:AF34)))</f>
        <v>0.51223189732905083</v>
      </c>
      <c r="AY33">
        <f>ABS(100*(AG33-AG34)/(AVERAGE(AG33:AG34)))</f>
        <v>1.0098285501843822</v>
      </c>
      <c r="BC33" s="4">
        <f>AVERAGE(AD33:AD34)</f>
        <v>2.9709905229458751</v>
      </c>
      <c r="BD33" s="4">
        <f>AVERAGE(AE33:AE34)</f>
        <v>6.3702707899123752</v>
      </c>
      <c r="BE33" s="4">
        <f>AVERAGE(AF33:AF34)</f>
        <v>3.3992802669665005</v>
      </c>
      <c r="BF33" s="4">
        <f>AVERAGE(AG33:AG34)</f>
        <v>0.20473060400720855</v>
      </c>
    </row>
    <row r="34" spans="1:58" x14ac:dyDescent="0.2">
      <c r="A34">
        <v>22</v>
      </c>
      <c r="B34">
        <v>9</v>
      </c>
      <c r="C34" t="s">
        <v>68</v>
      </c>
      <c r="D34" t="s">
        <v>27</v>
      </c>
      <c r="G34">
        <v>0.5</v>
      </c>
      <c r="H34">
        <v>0.5</v>
      </c>
      <c r="I34">
        <v>1033</v>
      </c>
      <c r="J34">
        <v>7349</v>
      </c>
      <c r="L34">
        <v>2528</v>
      </c>
      <c r="M34">
        <v>1.208</v>
      </c>
      <c r="N34">
        <v>6.5039999999999996</v>
      </c>
      <c r="O34">
        <v>5.2969999999999997</v>
      </c>
      <c r="Q34">
        <v>0.14799999999999999</v>
      </c>
      <c r="R34">
        <v>1</v>
      </c>
      <c r="S34">
        <v>0</v>
      </c>
      <c r="T34">
        <v>0</v>
      </c>
      <c r="V34">
        <v>0</v>
      </c>
      <c r="Y34" s="1">
        <v>44144</v>
      </c>
      <c r="Z34" s="2">
        <v>0.6251620370370371</v>
      </c>
      <c r="AB34">
        <v>1</v>
      </c>
      <c r="AD34" s="4">
        <f t="shared" si="13"/>
        <v>2.9739186382304372</v>
      </c>
      <c r="AE34" s="4">
        <f t="shared" si="14"/>
        <v>6.3644928062934305</v>
      </c>
      <c r="AF34" s="4">
        <f t="shared" si="15"/>
        <v>3.3905741680629933</v>
      </c>
      <c r="AG34" s="4">
        <f t="shared" si="16"/>
        <v>0.2036968899620937</v>
      </c>
    </row>
    <row r="35" spans="1:58" x14ac:dyDescent="0.2">
      <c r="A35">
        <v>23</v>
      </c>
      <c r="B35">
        <v>10</v>
      </c>
      <c r="C35" t="s">
        <v>69</v>
      </c>
      <c r="D35" t="s">
        <v>27</v>
      </c>
      <c r="G35">
        <v>0.5</v>
      </c>
      <c r="H35">
        <v>0.5</v>
      </c>
      <c r="I35">
        <v>1334</v>
      </c>
      <c r="J35">
        <v>8914</v>
      </c>
      <c r="L35">
        <v>2952</v>
      </c>
      <c r="M35">
        <v>1.4379999999999999</v>
      </c>
      <c r="N35">
        <v>7.83</v>
      </c>
      <c r="O35">
        <v>6.3920000000000003</v>
      </c>
      <c r="Q35">
        <v>0.193</v>
      </c>
      <c r="R35">
        <v>1</v>
      </c>
      <c r="S35">
        <v>0</v>
      </c>
      <c r="T35">
        <v>0</v>
      </c>
      <c r="V35">
        <v>0</v>
      </c>
      <c r="Y35" s="1">
        <v>44144</v>
      </c>
      <c r="Z35" s="2">
        <v>0.63628472222222221</v>
      </c>
      <c r="AB35">
        <v>1</v>
      </c>
      <c r="AD35" s="4">
        <f t="shared" si="5"/>
        <v>3.8552813388836484</v>
      </c>
      <c r="AE35" s="4">
        <f t="shared" si="6"/>
        <v>7.7556534776240875</v>
      </c>
      <c r="AF35" s="4">
        <f t="shared" si="7"/>
        <v>3.9003721387404391</v>
      </c>
      <c r="AG35" s="4">
        <f t="shared" si="8"/>
        <v>0.24180947736458949</v>
      </c>
      <c r="BC35" s="4"/>
      <c r="BD35" s="4"/>
      <c r="BE35" s="4"/>
      <c r="BF35" s="4"/>
    </row>
    <row r="36" spans="1:58" x14ac:dyDescent="0.2">
      <c r="A36">
        <v>24</v>
      </c>
      <c r="B36">
        <v>10</v>
      </c>
      <c r="C36" t="s">
        <v>69</v>
      </c>
      <c r="D36" t="s">
        <v>27</v>
      </c>
      <c r="G36">
        <v>0.5</v>
      </c>
      <c r="H36">
        <v>0.5</v>
      </c>
      <c r="I36">
        <v>1418</v>
      </c>
      <c r="J36">
        <v>8867</v>
      </c>
      <c r="L36">
        <v>3033</v>
      </c>
      <c r="M36">
        <v>1.5029999999999999</v>
      </c>
      <c r="N36">
        <v>7.79</v>
      </c>
      <c r="O36">
        <v>6.2869999999999999</v>
      </c>
      <c r="Q36">
        <v>0.20100000000000001</v>
      </c>
      <c r="R36">
        <v>1</v>
      </c>
      <c r="S36">
        <v>0</v>
      </c>
      <c r="T36">
        <v>0</v>
      </c>
      <c r="V36">
        <v>0</v>
      </c>
      <c r="Y36" s="1">
        <v>44144</v>
      </c>
      <c r="Z36" s="2">
        <v>0.6422106481481481</v>
      </c>
      <c r="AB36">
        <v>1</v>
      </c>
      <c r="AD36" s="4">
        <f t="shared" si="5"/>
        <v>4.1012430227868695</v>
      </c>
      <c r="AE36" s="4">
        <f t="shared" si="6"/>
        <v>7.7138742114563286</v>
      </c>
      <c r="AF36" s="4">
        <f t="shared" si="7"/>
        <v>3.6126311886694591</v>
      </c>
      <c r="AG36" s="4">
        <f t="shared" si="8"/>
        <v>0.24909041976931159</v>
      </c>
      <c r="AJ36">
        <f>ABS(100*(AD36-AD37)/(AVERAGE(AD36:AD37)))</f>
        <v>2.5304693708812125</v>
      </c>
      <c r="AO36">
        <f>ABS(100*(AE36-AE37)/(AVERAGE(AE36:AE37)))</f>
        <v>0.63179906764936988</v>
      </c>
      <c r="AT36">
        <f>ABS(100*(AF36-AF37)/(AVERAGE(AF36:AF37)))</f>
        <v>4.1041646674699459</v>
      </c>
      <c r="AY36">
        <f>ABS(100*(AG36-AG37)/(AVERAGE(AG36:AG37)))</f>
        <v>0.10820112781716092</v>
      </c>
      <c r="BC36" s="4">
        <f>AVERAGE(AD36:AD37)</f>
        <v>4.0500010053070312</v>
      </c>
      <c r="BD36" s="4">
        <f>AVERAGE(AE36:AE37)</f>
        <v>7.7383195267672509</v>
      </c>
      <c r="BE36" s="4">
        <f>AVERAGE(AF36:AF37)</f>
        <v>3.6883185214602192</v>
      </c>
      <c r="BF36" s="4">
        <f>AVERAGE(AG36:AG37)</f>
        <v>0.24922525203606569</v>
      </c>
    </row>
    <row r="37" spans="1:58" x14ac:dyDescent="0.2">
      <c r="A37">
        <v>25</v>
      </c>
      <c r="B37">
        <v>10</v>
      </c>
      <c r="C37" t="s">
        <v>69</v>
      </c>
      <c r="D37" t="s">
        <v>27</v>
      </c>
      <c r="G37">
        <v>0.5</v>
      </c>
      <c r="H37">
        <v>0.5</v>
      </c>
      <c r="I37">
        <v>1383</v>
      </c>
      <c r="J37">
        <v>8922</v>
      </c>
      <c r="L37">
        <v>3036</v>
      </c>
      <c r="M37">
        <v>1.476</v>
      </c>
      <c r="N37">
        <v>7.8369999999999997</v>
      </c>
      <c r="O37">
        <v>6.3609999999999998</v>
      </c>
      <c r="Q37">
        <v>0.20100000000000001</v>
      </c>
      <c r="R37">
        <v>1</v>
      </c>
      <c r="S37">
        <v>0</v>
      </c>
      <c r="T37">
        <v>0</v>
      </c>
      <c r="V37">
        <v>0</v>
      </c>
      <c r="Y37" s="1">
        <v>44144</v>
      </c>
      <c r="Z37" s="2">
        <v>0.64864583333333337</v>
      </c>
      <c r="AB37">
        <v>1</v>
      </c>
      <c r="AD37" s="4">
        <f t="shared" si="5"/>
        <v>3.9987589878271939</v>
      </c>
      <c r="AE37" s="4">
        <f t="shared" si="6"/>
        <v>7.7627648420781732</v>
      </c>
      <c r="AF37" s="4">
        <f t="shared" si="7"/>
        <v>3.7640058542509793</v>
      </c>
      <c r="AG37" s="4">
        <f t="shared" si="8"/>
        <v>0.24936008430281978</v>
      </c>
    </row>
    <row r="38" spans="1:58" x14ac:dyDescent="0.2">
      <c r="A38">
        <v>26</v>
      </c>
      <c r="B38">
        <v>11</v>
      </c>
      <c r="C38" t="s">
        <v>70</v>
      </c>
      <c r="D38" t="s">
        <v>27</v>
      </c>
      <c r="G38">
        <v>0.5</v>
      </c>
      <c r="H38">
        <v>0.5</v>
      </c>
      <c r="I38">
        <v>1731</v>
      </c>
      <c r="J38">
        <v>8482</v>
      </c>
      <c r="L38">
        <v>4802</v>
      </c>
      <c r="M38">
        <v>1.7430000000000001</v>
      </c>
      <c r="N38">
        <v>7.4640000000000004</v>
      </c>
      <c r="O38">
        <v>5.7210000000000001</v>
      </c>
      <c r="Q38">
        <v>0.38600000000000001</v>
      </c>
      <c r="R38">
        <v>1</v>
      </c>
      <c r="S38">
        <v>0</v>
      </c>
      <c r="T38">
        <v>0</v>
      </c>
      <c r="V38">
        <v>0</v>
      </c>
      <c r="Y38" s="1">
        <v>44144</v>
      </c>
      <c r="Z38" s="2">
        <v>0.65956018518518522</v>
      </c>
      <c r="AB38">
        <v>1</v>
      </c>
      <c r="AD38" s="4">
        <f t="shared" si="5"/>
        <v>5.0177431068548266</v>
      </c>
      <c r="AE38" s="4">
        <f t="shared" si="6"/>
        <v>7.3716397971034198</v>
      </c>
      <c r="AF38" s="4">
        <f t="shared" si="7"/>
        <v>2.3538966902485932</v>
      </c>
      <c r="AG38" s="4">
        <f t="shared" si="8"/>
        <v>0.40810260636132817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70</v>
      </c>
      <c r="D39" t="s">
        <v>27</v>
      </c>
      <c r="G39">
        <v>0.5</v>
      </c>
      <c r="H39">
        <v>0.5</v>
      </c>
      <c r="I39">
        <v>1855</v>
      </c>
      <c r="J39">
        <v>8500</v>
      </c>
      <c r="L39">
        <v>4870</v>
      </c>
      <c r="M39">
        <v>1.8380000000000001</v>
      </c>
      <c r="N39">
        <v>7.48</v>
      </c>
      <c r="O39">
        <v>5.6420000000000003</v>
      </c>
      <c r="Q39">
        <v>0.39300000000000002</v>
      </c>
      <c r="R39">
        <v>1</v>
      </c>
      <c r="S39">
        <v>0</v>
      </c>
      <c r="T39">
        <v>0</v>
      </c>
      <c r="V39">
        <v>0</v>
      </c>
      <c r="Y39" s="1">
        <v>44144</v>
      </c>
      <c r="Z39" s="2">
        <v>0.66549768518518515</v>
      </c>
      <c r="AB39">
        <v>1</v>
      </c>
      <c r="AD39" s="4">
        <f t="shared" si="5"/>
        <v>5.3808294021405354</v>
      </c>
      <c r="AE39" s="4">
        <f t="shared" si="6"/>
        <v>7.3876403671251145</v>
      </c>
      <c r="AF39" s="4">
        <f t="shared" si="7"/>
        <v>2.0068109649845791</v>
      </c>
      <c r="AG39" s="4">
        <f t="shared" si="8"/>
        <v>0.41421500245418125</v>
      </c>
      <c r="AJ39">
        <f>ABS(100*(AD39-AD40)/(AVERAGE(AD39:AD40)))</f>
        <v>0.49096016701741635</v>
      </c>
      <c r="AO39">
        <f>ABS(100*(AE39-AE40)/(AVERAGE(AE39:AE40)))</f>
        <v>0.74881041837504236</v>
      </c>
      <c r="AT39">
        <f>ABS(100*(AF39-AF40)/(AVERAGE(AF39:AF40)))</f>
        <v>1.443464678590342</v>
      </c>
      <c r="AY39">
        <f>ABS(100*(AG39-AG40)/(AVERAGE(AG39:AG40)))</f>
        <v>1.593071652837158</v>
      </c>
      <c r="BC39" s="4">
        <f>AVERAGE(AD39:AD40)</f>
        <v>5.3676528833600052</v>
      </c>
      <c r="BD39" s="4">
        <f>AVERAGE(AE39:AE40)</f>
        <v>7.3600838298655296</v>
      </c>
      <c r="BE39" s="4">
        <f>AVERAGE(AF39:AF40)</f>
        <v>1.9924309465055239</v>
      </c>
      <c r="BF39" s="4">
        <f>AVERAGE(AG39:AG40)</f>
        <v>0.41754086503411603</v>
      </c>
    </row>
    <row r="40" spans="1:58" x14ac:dyDescent="0.2">
      <c r="A40">
        <v>28</v>
      </c>
      <c r="B40">
        <v>11</v>
      </c>
      <c r="C40" t="s">
        <v>70</v>
      </c>
      <c r="D40" t="s">
        <v>27</v>
      </c>
      <c r="G40">
        <v>0.5</v>
      </c>
      <c r="H40">
        <v>0.5</v>
      </c>
      <c r="I40">
        <v>1846</v>
      </c>
      <c r="J40">
        <v>8438</v>
      </c>
      <c r="L40">
        <v>4944</v>
      </c>
      <c r="M40">
        <v>1.831</v>
      </c>
      <c r="N40">
        <v>7.4269999999999996</v>
      </c>
      <c r="O40">
        <v>5.5949999999999998</v>
      </c>
      <c r="Q40">
        <v>0.40100000000000002</v>
      </c>
      <c r="R40">
        <v>1</v>
      </c>
      <c r="S40">
        <v>0</v>
      </c>
      <c r="T40">
        <v>0</v>
      </c>
      <c r="V40">
        <v>0</v>
      </c>
      <c r="Y40" s="1">
        <v>44144</v>
      </c>
      <c r="Z40" s="2">
        <v>0.67189814814814808</v>
      </c>
      <c r="AB40">
        <v>1</v>
      </c>
      <c r="AD40" s="4">
        <f t="shared" si="5"/>
        <v>5.354476364579476</v>
      </c>
      <c r="AE40" s="4">
        <f t="shared" si="6"/>
        <v>7.3325272926059446</v>
      </c>
      <c r="AF40" s="4">
        <f t="shared" si="7"/>
        <v>1.9780509280264686</v>
      </c>
      <c r="AG40" s="4">
        <f t="shared" si="8"/>
        <v>0.42086672761405081</v>
      </c>
    </row>
    <row r="41" spans="1:58" x14ac:dyDescent="0.2">
      <c r="A41">
        <v>29</v>
      </c>
      <c r="B41">
        <v>12</v>
      </c>
      <c r="C41" t="s">
        <v>71</v>
      </c>
      <c r="D41" t="s">
        <v>27</v>
      </c>
      <c r="G41">
        <v>0.5</v>
      </c>
      <c r="H41">
        <v>0.5</v>
      </c>
      <c r="I41">
        <v>1595</v>
      </c>
      <c r="J41">
        <v>8318</v>
      </c>
      <c r="L41">
        <v>1778</v>
      </c>
      <c r="M41">
        <v>1.6379999999999999</v>
      </c>
      <c r="N41">
        <v>7.3259999999999996</v>
      </c>
      <c r="O41">
        <v>5.6870000000000003</v>
      </c>
      <c r="Q41">
        <v>7.0000000000000007E-2</v>
      </c>
      <c r="R41">
        <v>1</v>
      </c>
      <c r="S41">
        <v>0</v>
      </c>
      <c r="T41">
        <v>0</v>
      </c>
      <c r="V41">
        <v>0</v>
      </c>
      <c r="Y41" s="1">
        <v>44144</v>
      </c>
      <c r="Z41" s="2">
        <v>0.68269675925925932</v>
      </c>
      <c r="AB41">
        <v>1</v>
      </c>
      <c r="AD41" s="4">
        <f t="shared" si="5"/>
        <v>4.6195194281543728</v>
      </c>
      <c r="AE41" s="4">
        <f t="shared" si="6"/>
        <v>7.2258568257946481</v>
      </c>
      <c r="AF41" s="4">
        <f t="shared" si="7"/>
        <v>2.6063373976402753</v>
      </c>
      <c r="AG41" s="4">
        <f t="shared" si="8"/>
        <v>0.13628075658503747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71</v>
      </c>
      <c r="D42" t="s">
        <v>27</v>
      </c>
      <c r="G42">
        <v>0.5</v>
      </c>
      <c r="H42">
        <v>0.5</v>
      </c>
      <c r="I42">
        <v>1498</v>
      </c>
      <c r="J42">
        <v>8348</v>
      </c>
      <c r="L42">
        <v>1803</v>
      </c>
      <c r="M42">
        <v>1.5640000000000001</v>
      </c>
      <c r="N42">
        <v>7.351</v>
      </c>
      <c r="O42">
        <v>5.7859999999999996</v>
      </c>
      <c r="Q42">
        <v>7.2999999999999995E-2</v>
      </c>
      <c r="R42">
        <v>1</v>
      </c>
      <c r="S42">
        <v>0</v>
      </c>
      <c r="T42">
        <v>0</v>
      </c>
      <c r="V42">
        <v>0</v>
      </c>
      <c r="Y42" s="1">
        <v>44144</v>
      </c>
      <c r="Z42" s="2">
        <v>0.68858796296296287</v>
      </c>
      <c r="AB42">
        <v>1</v>
      </c>
      <c r="AD42" s="4">
        <f t="shared" si="5"/>
        <v>4.3354922455518432</v>
      </c>
      <c r="AE42" s="4">
        <f t="shared" si="6"/>
        <v>7.2525244424974726</v>
      </c>
      <c r="AF42" s="4">
        <f t="shared" si="7"/>
        <v>2.9170321969456294</v>
      </c>
      <c r="AG42" s="4">
        <f t="shared" si="8"/>
        <v>0.13852796103093937</v>
      </c>
      <c r="AJ42">
        <f>ABS(100*(AD42-AD43)/(AVERAGE(AD42:AD43)))</f>
        <v>0.67767086416842415</v>
      </c>
      <c r="AO42">
        <f>ABS(100*(AE42-AE43)/(AVERAGE(AE42:AE43)))</f>
        <v>0.13491470821109847</v>
      </c>
      <c r="AT42">
        <f>ABS(100*(AF42-AF43)/(AVERAGE(AF42:AF43)))</f>
        <v>0.66636378535851071</v>
      </c>
      <c r="AY42">
        <f>ABS(100*(AG42-AG43)/(AVERAGE(AG42:AG43)))</f>
        <v>1.7014433473801716</v>
      </c>
      <c r="BC42" s="4">
        <f>AVERAGE(AD42:AD43)</f>
        <v>4.3208516691290324</v>
      </c>
      <c r="BD42" s="4">
        <f>AVERAGE(AE42:AE43)</f>
        <v>7.2476353794352875</v>
      </c>
      <c r="BE42" s="4">
        <f>AVERAGE(AF42:AF43)</f>
        <v>2.9267837103062559</v>
      </c>
      <c r="BF42" s="4">
        <f>AVERAGE(AG42:AG43)</f>
        <v>0.13735941471907037</v>
      </c>
    </row>
    <row r="43" spans="1:58" x14ac:dyDescent="0.2">
      <c r="A43">
        <v>31</v>
      </c>
      <c r="B43">
        <v>12</v>
      </c>
      <c r="C43" t="s">
        <v>71</v>
      </c>
      <c r="D43" t="s">
        <v>27</v>
      </c>
      <c r="G43">
        <v>0.5</v>
      </c>
      <c r="H43">
        <v>0.5</v>
      </c>
      <c r="I43">
        <v>1488</v>
      </c>
      <c r="J43">
        <v>8337</v>
      </c>
      <c r="L43">
        <v>1777</v>
      </c>
      <c r="M43">
        <v>1.556</v>
      </c>
      <c r="N43">
        <v>7.3410000000000002</v>
      </c>
      <c r="O43">
        <v>5.7850000000000001</v>
      </c>
      <c r="Q43">
        <v>7.0000000000000007E-2</v>
      </c>
      <c r="R43">
        <v>1</v>
      </c>
      <c r="S43">
        <v>0</v>
      </c>
      <c r="T43">
        <v>0</v>
      </c>
      <c r="V43">
        <v>0</v>
      </c>
      <c r="Y43" s="1">
        <v>44144</v>
      </c>
      <c r="Z43" s="2">
        <v>0.69494212962962953</v>
      </c>
      <c r="AB43">
        <v>1</v>
      </c>
      <c r="AD43" s="4">
        <f t="shared" si="5"/>
        <v>4.3062110927062207</v>
      </c>
      <c r="AE43" s="4">
        <f t="shared" si="6"/>
        <v>7.2427463163731032</v>
      </c>
      <c r="AF43" s="4">
        <f t="shared" si="7"/>
        <v>2.9365352236668825</v>
      </c>
      <c r="AG43" s="4">
        <f t="shared" si="8"/>
        <v>0.1361908684072014</v>
      </c>
    </row>
    <row r="44" spans="1:58" x14ac:dyDescent="0.2">
      <c r="A44">
        <v>32</v>
      </c>
      <c r="B44">
        <v>13</v>
      </c>
      <c r="C44" t="s">
        <v>72</v>
      </c>
      <c r="D44" t="s">
        <v>27</v>
      </c>
      <c r="G44">
        <v>0.5</v>
      </c>
      <c r="H44">
        <v>0.5</v>
      </c>
      <c r="I44">
        <v>1806</v>
      </c>
      <c r="J44">
        <v>10702</v>
      </c>
      <c r="L44">
        <v>25317</v>
      </c>
      <c r="M44">
        <v>1.8009999999999999</v>
      </c>
      <c r="N44">
        <v>9.3450000000000006</v>
      </c>
      <c r="O44">
        <v>7.5449999999999999</v>
      </c>
      <c r="Q44">
        <v>2.532</v>
      </c>
      <c r="R44">
        <v>1</v>
      </c>
      <c r="S44">
        <v>0</v>
      </c>
      <c r="T44">
        <v>0</v>
      </c>
      <c r="V44">
        <v>0</v>
      </c>
      <c r="Y44" s="1">
        <v>44144</v>
      </c>
      <c r="Z44" s="2">
        <v>0.70594907407407403</v>
      </c>
      <c r="AB44">
        <v>1</v>
      </c>
      <c r="AD44" s="4">
        <f t="shared" si="5"/>
        <v>5.2373517531969895</v>
      </c>
      <c r="AE44" s="4">
        <f t="shared" si="6"/>
        <v>9.3450434331124033</v>
      </c>
      <c r="AF44" s="4">
        <f t="shared" si="7"/>
        <v>4.1076916799154137</v>
      </c>
      <c r="AG44" s="4">
        <f t="shared" si="8"/>
        <v>2.2521585746684059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72</v>
      </c>
      <c r="D45" t="s">
        <v>27</v>
      </c>
      <c r="G45">
        <v>0.5</v>
      </c>
      <c r="H45">
        <v>0.5</v>
      </c>
      <c r="I45">
        <v>1896</v>
      </c>
      <c r="J45">
        <v>10666</v>
      </c>
      <c r="L45">
        <v>25939</v>
      </c>
      <c r="M45">
        <v>1.869</v>
      </c>
      <c r="N45">
        <v>9.3149999999999995</v>
      </c>
      <c r="O45">
        <v>7.4450000000000003</v>
      </c>
      <c r="Q45">
        <v>2.597</v>
      </c>
      <c r="R45">
        <v>1</v>
      </c>
      <c r="S45">
        <v>0</v>
      </c>
      <c r="T45">
        <v>0</v>
      </c>
      <c r="V45">
        <v>0</v>
      </c>
      <c r="Y45" s="1">
        <v>44144</v>
      </c>
      <c r="Z45" s="2">
        <v>0.71199074074074076</v>
      </c>
      <c r="AB45">
        <v>1</v>
      </c>
      <c r="AD45" s="4">
        <f t="shared" si="5"/>
        <v>5.500882128807584</v>
      </c>
      <c r="AE45" s="4">
        <f t="shared" si="6"/>
        <v>9.3130422930690138</v>
      </c>
      <c r="AF45" s="4">
        <f t="shared" si="7"/>
        <v>3.8121601642614298</v>
      </c>
      <c r="AG45" s="4">
        <f t="shared" si="8"/>
        <v>2.3080690212824444</v>
      </c>
      <c r="AJ45">
        <f>ABS(100*(AD45-AD46)/(AVERAGE(AD45:AD46)))</f>
        <v>3.2466808085325316</v>
      </c>
      <c r="AO45">
        <f>ABS(100*(AE45-AE46)/(AVERAGE(AE45:AE46)))</f>
        <v>0.64695365088944357</v>
      </c>
      <c r="AT45">
        <f>ABS(100*(AF45-AF46)/(AVERAGE(AF45:AF46)))</f>
        <v>3.2278538759898376</v>
      </c>
      <c r="AY45">
        <f>ABS(100*(AG45-AG46)/(AVERAGE(AG45:AG46)))</f>
        <v>2.0582702987416686</v>
      </c>
      <c r="BC45" s="4">
        <f>AVERAGE(AD45:AD46)</f>
        <v>5.5916537026290118</v>
      </c>
      <c r="BD45" s="4">
        <f>AVERAGE(AE45:AE46)</f>
        <v>9.3432655919988807</v>
      </c>
      <c r="BE45" s="4">
        <f>AVERAGE(AF45:AF46)</f>
        <v>3.7516118893698693</v>
      </c>
      <c r="BF45" s="4">
        <f>AVERAGE(AG45:AG46)</f>
        <v>2.3320691647646763</v>
      </c>
    </row>
    <row r="46" spans="1:58" x14ac:dyDescent="0.2">
      <c r="A46">
        <v>34</v>
      </c>
      <c r="B46">
        <v>13</v>
      </c>
      <c r="C46" t="s">
        <v>72</v>
      </c>
      <c r="D46" t="s">
        <v>27</v>
      </c>
      <c r="G46">
        <v>0.5</v>
      </c>
      <c r="H46">
        <v>0.5</v>
      </c>
      <c r="I46">
        <v>1958</v>
      </c>
      <c r="J46">
        <v>10734</v>
      </c>
      <c r="L46">
        <v>26473</v>
      </c>
      <c r="M46">
        <v>1.917</v>
      </c>
      <c r="N46">
        <v>9.3719999999999999</v>
      </c>
      <c r="O46">
        <v>7.4550000000000001</v>
      </c>
      <c r="Q46">
        <v>2.653</v>
      </c>
      <c r="R46">
        <v>1</v>
      </c>
      <c r="S46">
        <v>0</v>
      </c>
      <c r="T46">
        <v>0</v>
      </c>
      <c r="V46">
        <v>0</v>
      </c>
      <c r="Y46" s="1">
        <v>44144</v>
      </c>
      <c r="Z46" s="2">
        <v>0.71837962962962953</v>
      </c>
      <c r="AB46">
        <v>1</v>
      </c>
      <c r="AD46" s="4">
        <f t="shared" si="5"/>
        <v>5.6824252764504388</v>
      </c>
      <c r="AE46" s="4">
        <f t="shared" si="6"/>
        <v>9.3734888909287477</v>
      </c>
      <c r="AF46" s="4">
        <f t="shared" si="7"/>
        <v>3.6910636144783089</v>
      </c>
      <c r="AG46" s="4">
        <f t="shared" si="8"/>
        <v>2.3560693082469086</v>
      </c>
    </row>
    <row r="47" spans="1:58" x14ac:dyDescent="0.2">
      <c r="A47">
        <v>35</v>
      </c>
      <c r="B47">
        <v>14</v>
      </c>
      <c r="C47" t="s">
        <v>73</v>
      </c>
      <c r="D47" t="s">
        <v>27</v>
      </c>
      <c r="G47">
        <v>0.5</v>
      </c>
      <c r="H47">
        <v>0.5</v>
      </c>
      <c r="I47">
        <v>1206</v>
      </c>
      <c r="J47">
        <v>6689</v>
      </c>
      <c r="L47">
        <v>2691</v>
      </c>
      <c r="M47">
        <v>1.34</v>
      </c>
      <c r="N47">
        <v>5.9450000000000003</v>
      </c>
      <c r="O47">
        <v>4.6050000000000004</v>
      </c>
      <c r="Q47">
        <v>0.16500000000000001</v>
      </c>
      <c r="R47">
        <v>1</v>
      </c>
      <c r="S47">
        <v>0</v>
      </c>
      <c r="T47">
        <v>0</v>
      </c>
      <c r="V47">
        <v>0</v>
      </c>
      <c r="Y47" s="1">
        <v>44144</v>
      </c>
      <c r="Z47" s="2">
        <v>0.72914351851851855</v>
      </c>
      <c r="AB47">
        <v>1</v>
      </c>
      <c r="AD47" s="4">
        <f t="shared" si="5"/>
        <v>3.480482582459691</v>
      </c>
      <c r="AE47" s="4">
        <f t="shared" si="6"/>
        <v>5.7778052388313004</v>
      </c>
      <c r="AF47" s="4">
        <f t="shared" si="7"/>
        <v>2.2973226563716094</v>
      </c>
      <c r="AG47" s="4">
        <f t="shared" si="8"/>
        <v>0.21834866294937391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73</v>
      </c>
      <c r="D48" t="s">
        <v>27</v>
      </c>
      <c r="G48">
        <v>0.5</v>
      </c>
      <c r="H48">
        <v>0.5</v>
      </c>
      <c r="I48">
        <v>939</v>
      </c>
      <c r="J48">
        <v>6662</v>
      </c>
      <c r="L48">
        <v>2642</v>
      </c>
      <c r="M48">
        <v>1.135</v>
      </c>
      <c r="N48">
        <v>5.923</v>
      </c>
      <c r="O48">
        <v>4.7880000000000003</v>
      </c>
      <c r="Q48">
        <v>0.16</v>
      </c>
      <c r="R48">
        <v>1</v>
      </c>
      <c r="S48">
        <v>0</v>
      </c>
      <c r="T48">
        <v>0</v>
      </c>
      <c r="V48">
        <v>0</v>
      </c>
      <c r="Y48" s="1">
        <v>44144</v>
      </c>
      <c r="Z48" s="2">
        <v>0.73496527777777787</v>
      </c>
      <c r="AB48">
        <v>1</v>
      </c>
      <c r="AD48" s="4">
        <f t="shared" si="5"/>
        <v>2.6986758014815937</v>
      </c>
      <c r="AE48" s="4">
        <f t="shared" si="6"/>
        <v>5.7538043837987587</v>
      </c>
      <c r="AF48" s="4">
        <f t="shared" si="7"/>
        <v>3.055128582317165</v>
      </c>
      <c r="AG48" s="4">
        <f t="shared" si="8"/>
        <v>0.21394414223540625</v>
      </c>
      <c r="AJ48">
        <f>ABS(100*(AD48-AD49)/(AVERAGE(AD48:AD49)))</f>
        <v>0.54398522791295834</v>
      </c>
      <c r="AO48">
        <f>ABS(100*(AE48-AE49)/(AVERAGE(AE48:AE49)))</f>
        <v>0.30850870100088584</v>
      </c>
      <c r="AT48">
        <f>ABS(100*(AF48-AF49)/(AVERAGE(AF48:AF49)))</f>
        <v>1.0555330202929802</v>
      </c>
      <c r="AY48">
        <f>ABS(100*(AG48-AG49)/(AVERAGE(AG48:AG49)))</f>
        <v>2.3378247237653209</v>
      </c>
      <c r="BC48" s="4">
        <f>AVERAGE(AD48:AD49)</f>
        <v>2.6913555132701883</v>
      </c>
      <c r="BD48" s="4">
        <f>AVERAGE(AE48:AE49)</f>
        <v>5.762693589366366</v>
      </c>
      <c r="BE48" s="4">
        <f>AVERAGE(AF48:AF49)</f>
        <v>3.0713380760961781</v>
      </c>
      <c r="BF48" s="4">
        <f>AVERAGE(AG48:AG49)</f>
        <v>0.21147221734491417</v>
      </c>
    </row>
    <row r="49" spans="1:58" x14ac:dyDescent="0.2">
      <c r="A49">
        <v>37</v>
      </c>
      <c r="B49">
        <v>14</v>
      </c>
      <c r="C49" t="s">
        <v>73</v>
      </c>
      <c r="D49" t="s">
        <v>27</v>
      </c>
      <c r="G49">
        <v>0.5</v>
      </c>
      <c r="H49">
        <v>0.5</v>
      </c>
      <c r="I49">
        <v>934</v>
      </c>
      <c r="J49">
        <v>6682</v>
      </c>
      <c r="L49">
        <v>2587</v>
      </c>
      <c r="M49">
        <v>1.1319999999999999</v>
      </c>
      <c r="N49">
        <v>5.94</v>
      </c>
      <c r="O49">
        <v>4.8079999999999998</v>
      </c>
      <c r="Q49">
        <v>0.155</v>
      </c>
      <c r="R49">
        <v>1</v>
      </c>
      <c r="S49">
        <v>0</v>
      </c>
      <c r="T49">
        <v>0</v>
      </c>
      <c r="V49">
        <v>0</v>
      </c>
      <c r="Y49" s="1">
        <v>44144</v>
      </c>
      <c r="Z49" s="2">
        <v>0.74119212962962966</v>
      </c>
      <c r="AB49">
        <v>1</v>
      </c>
      <c r="AD49" s="4">
        <f t="shared" si="5"/>
        <v>2.6840352250587829</v>
      </c>
      <c r="AE49" s="4">
        <f t="shared" si="6"/>
        <v>5.7715827949339742</v>
      </c>
      <c r="AF49" s="4">
        <f t="shared" si="7"/>
        <v>3.0875475698751913</v>
      </c>
      <c r="AG49" s="4">
        <f t="shared" si="8"/>
        <v>0.20900029245442212</v>
      </c>
    </row>
    <row r="50" spans="1:58" x14ac:dyDescent="0.2">
      <c r="A50">
        <v>38</v>
      </c>
      <c r="B50">
        <v>15</v>
      </c>
      <c r="C50" t="s">
        <v>74</v>
      </c>
      <c r="D50" t="s">
        <v>27</v>
      </c>
      <c r="G50">
        <v>0.5</v>
      </c>
      <c r="H50">
        <v>0.5</v>
      </c>
      <c r="I50">
        <v>1034</v>
      </c>
      <c r="J50">
        <v>5823</v>
      </c>
      <c r="L50">
        <v>1264</v>
      </c>
      <c r="M50">
        <v>1.208</v>
      </c>
      <c r="N50">
        <v>5.2119999999999997</v>
      </c>
      <c r="O50">
        <v>4.0039999999999996</v>
      </c>
      <c r="Q50">
        <v>1.6E-2</v>
      </c>
      <c r="R50">
        <v>1</v>
      </c>
      <c r="S50">
        <v>0</v>
      </c>
      <c r="T50">
        <v>0</v>
      </c>
      <c r="V50">
        <v>0</v>
      </c>
      <c r="Y50" s="1">
        <v>44144</v>
      </c>
      <c r="Z50" s="2">
        <v>0.75199074074074079</v>
      </c>
      <c r="AB50">
        <v>1</v>
      </c>
      <c r="AD50" s="4">
        <f t="shared" si="5"/>
        <v>2.9768467535149989</v>
      </c>
      <c r="AE50" s="4">
        <f t="shared" si="6"/>
        <v>5.008000036676445</v>
      </c>
      <c r="AF50" s="4">
        <f t="shared" si="7"/>
        <v>2.0311532831614461</v>
      </c>
      <c r="AG50" s="4">
        <f t="shared" si="8"/>
        <v>9.007823317729495E-2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74</v>
      </c>
      <c r="D51" t="s">
        <v>27</v>
      </c>
      <c r="G51">
        <v>0.5</v>
      </c>
      <c r="H51">
        <v>0.5</v>
      </c>
      <c r="I51">
        <v>1064</v>
      </c>
      <c r="J51">
        <v>5816</v>
      </c>
      <c r="L51">
        <v>1225</v>
      </c>
      <c r="M51">
        <v>1.2310000000000001</v>
      </c>
      <c r="N51">
        <v>5.2060000000000004</v>
      </c>
      <c r="O51">
        <v>3.9750000000000001</v>
      </c>
      <c r="Q51">
        <v>1.2E-2</v>
      </c>
      <c r="R51">
        <v>1</v>
      </c>
      <c r="S51">
        <v>0</v>
      </c>
      <c r="T51">
        <v>0</v>
      </c>
      <c r="V51">
        <v>0</v>
      </c>
      <c r="Y51" s="1">
        <v>44144</v>
      </c>
      <c r="Z51" s="2">
        <v>0.75776620370370373</v>
      </c>
      <c r="AB51">
        <v>1</v>
      </c>
      <c r="AD51" s="4">
        <f t="shared" si="5"/>
        <v>3.0646902120518642</v>
      </c>
      <c r="AE51" s="4">
        <f t="shared" si="6"/>
        <v>5.0017775927791197</v>
      </c>
      <c r="AF51" s="4">
        <f t="shared" si="7"/>
        <v>1.9370873807272555</v>
      </c>
      <c r="AG51" s="4">
        <f t="shared" si="8"/>
        <v>8.657259424168802E-2</v>
      </c>
      <c r="AJ51">
        <f>ABS(100*(AD51-AD52)/(AVERAGE(AD51:AD52)))</f>
        <v>0.9508933874598714</v>
      </c>
      <c r="AO51">
        <f>ABS(100*(AE51-AE52)/(AVERAGE(AE51:AE52)))</f>
        <v>1.0540797718075521</v>
      </c>
      <c r="AT51">
        <f>ABS(100*(AF51-AF52)/(AVERAGE(AF51:AF52)))</f>
        <v>4.3100119432579449</v>
      </c>
      <c r="AY51">
        <f>ABS(100*(AG51-AG52)/(AVERAGE(AG51:AG52)))</f>
        <v>3.0570905771510453</v>
      </c>
      <c r="BC51" s="4">
        <f>AVERAGE(AD51:AD52)</f>
        <v>3.079330788474675</v>
      </c>
      <c r="BD51" s="4">
        <f>AVERAGE(AE51:AE52)</f>
        <v>4.9755544363546758</v>
      </c>
      <c r="BE51" s="4">
        <f>AVERAGE(AF51:AF52)</f>
        <v>1.8962236478800008</v>
      </c>
      <c r="BF51" s="4">
        <f>AVERAGE(AG51:AG52)</f>
        <v>8.5269215663064946E-2</v>
      </c>
    </row>
    <row r="52" spans="1:58" x14ac:dyDescent="0.2">
      <c r="A52">
        <v>40</v>
      </c>
      <c r="B52">
        <v>15</v>
      </c>
      <c r="C52" t="s">
        <v>74</v>
      </c>
      <c r="D52" t="s">
        <v>27</v>
      </c>
      <c r="G52">
        <v>0.5</v>
      </c>
      <c r="H52">
        <v>0.5</v>
      </c>
      <c r="I52">
        <v>1074</v>
      </c>
      <c r="J52">
        <v>5757</v>
      </c>
      <c r="L52">
        <v>1196</v>
      </c>
      <c r="M52">
        <v>1.2390000000000001</v>
      </c>
      <c r="N52">
        <v>5.1559999999999997</v>
      </c>
      <c r="O52">
        <v>3.9169999999999998</v>
      </c>
      <c r="Q52">
        <v>8.9999999999999993E-3</v>
      </c>
      <c r="R52">
        <v>1</v>
      </c>
      <c r="S52">
        <v>0</v>
      </c>
      <c r="T52">
        <v>0</v>
      </c>
      <c r="V52">
        <v>0</v>
      </c>
      <c r="Y52" s="1">
        <v>44144</v>
      </c>
      <c r="Z52" s="2">
        <v>0.76412037037037039</v>
      </c>
      <c r="AB52">
        <v>1</v>
      </c>
      <c r="AD52" s="4">
        <f t="shared" si="5"/>
        <v>3.0939713648974858</v>
      </c>
      <c r="AE52" s="4">
        <f t="shared" si="6"/>
        <v>4.9493312799302318</v>
      </c>
      <c r="AF52" s="4">
        <f t="shared" si="7"/>
        <v>1.855359915032746</v>
      </c>
      <c r="AG52" s="4">
        <f t="shared" si="8"/>
        <v>8.3965837084441858E-2</v>
      </c>
    </row>
    <row r="53" spans="1:58" x14ac:dyDescent="0.2">
      <c r="A53">
        <v>41</v>
      </c>
      <c r="B53">
        <v>16</v>
      </c>
      <c r="C53" t="s">
        <v>75</v>
      </c>
      <c r="D53" t="s">
        <v>27</v>
      </c>
      <c r="G53">
        <v>0.5</v>
      </c>
      <c r="H53">
        <v>0.5</v>
      </c>
      <c r="I53">
        <v>1270</v>
      </c>
      <c r="J53">
        <v>8504</v>
      </c>
      <c r="L53">
        <v>2939</v>
      </c>
      <c r="M53">
        <v>1.389</v>
      </c>
      <c r="N53">
        <v>7.4829999999999997</v>
      </c>
      <c r="O53">
        <v>6.0940000000000003</v>
      </c>
      <c r="Q53">
        <v>0.191</v>
      </c>
      <c r="R53">
        <v>1</v>
      </c>
      <c r="S53">
        <v>0</v>
      </c>
      <c r="T53">
        <v>0</v>
      </c>
      <c r="V53">
        <v>0</v>
      </c>
      <c r="Y53" s="1">
        <v>44144</v>
      </c>
      <c r="Z53" s="2">
        <v>0.77506944444444448</v>
      </c>
      <c r="AB53">
        <v>1</v>
      </c>
      <c r="AD53" s="4">
        <f t="shared" si="5"/>
        <v>3.6678819606716697</v>
      </c>
      <c r="AE53" s="4">
        <f t="shared" si="6"/>
        <v>7.3911960493521578</v>
      </c>
      <c r="AF53" s="4">
        <f t="shared" si="7"/>
        <v>3.7233140886804881</v>
      </c>
      <c r="AG53" s="4">
        <f t="shared" si="8"/>
        <v>0.24064093105272052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75</v>
      </c>
      <c r="D54" t="s">
        <v>27</v>
      </c>
      <c r="G54">
        <v>0.5</v>
      </c>
      <c r="H54">
        <v>0.5</v>
      </c>
      <c r="I54">
        <v>1317</v>
      </c>
      <c r="J54">
        <v>8499</v>
      </c>
      <c r="L54">
        <v>2979</v>
      </c>
      <c r="M54">
        <v>1.425</v>
      </c>
      <c r="N54">
        <v>7.4790000000000001</v>
      </c>
      <c r="O54">
        <v>6.0529999999999999</v>
      </c>
      <c r="Q54">
        <v>0.19600000000000001</v>
      </c>
      <c r="R54">
        <v>1</v>
      </c>
      <c r="S54">
        <v>0</v>
      </c>
      <c r="T54">
        <v>0</v>
      </c>
      <c r="V54">
        <v>0</v>
      </c>
      <c r="Y54" s="1">
        <v>44144</v>
      </c>
      <c r="Z54" s="2">
        <v>0.78105324074074067</v>
      </c>
      <c r="AB54">
        <v>1</v>
      </c>
      <c r="AD54" s="4">
        <f t="shared" si="5"/>
        <v>3.8055033790460913</v>
      </c>
      <c r="AE54" s="4">
        <f t="shared" si="6"/>
        <v>7.3867514465683541</v>
      </c>
      <c r="AF54" s="4">
        <f t="shared" si="7"/>
        <v>3.5812480675222629</v>
      </c>
      <c r="AG54" s="4">
        <f t="shared" si="8"/>
        <v>0.24423645816616354</v>
      </c>
      <c r="AJ54">
        <f>ABS(100*(AD54-AD55)/(AVERAGE(AD54:AD55)))</f>
        <v>0.38398252058012261</v>
      </c>
      <c r="AO54">
        <f>ABS(100*(AE54-AE55)/(AVERAGE(AE54:AE55)))</f>
        <v>0.22838461807207047</v>
      </c>
      <c r="AT54">
        <f>ABS(100*(AF54-AF55)/(AVERAGE(AF54:AF55)))</f>
        <v>6.2777227666865526E-2</v>
      </c>
      <c r="AY54">
        <f>ABS(100*(AG54-AG55)/(AVERAGE(AG54:AG55)))</f>
        <v>0.18418822527841691</v>
      </c>
      <c r="BC54" s="4">
        <f>AVERAGE(AD54:AD55)</f>
        <v>3.8128236672574967</v>
      </c>
      <c r="BD54" s="4">
        <f>AVERAGE(AE54:AE55)</f>
        <v>7.3951961918575808</v>
      </c>
      <c r="BE54" s="4">
        <f>AVERAGE(AF54:AF55)</f>
        <v>3.5823725246000846</v>
      </c>
      <c r="BF54" s="4">
        <f>AVERAGE(AG54:AG55)</f>
        <v>0.24401173772157336</v>
      </c>
    </row>
    <row r="55" spans="1:58" x14ac:dyDescent="0.2">
      <c r="A55">
        <v>43</v>
      </c>
      <c r="B55">
        <v>16</v>
      </c>
      <c r="C55" t="s">
        <v>75</v>
      </c>
      <c r="D55" t="s">
        <v>27</v>
      </c>
      <c r="G55">
        <v>0.5</v>
      </c>
      <c r="H55">
        <v>0.5</v>
      </c>
      <c r="I55">
        <v>1322</v>
      </c>
      <c r="J55">
        <v>8518</v>
      </c>
      <c r="L55">
        <v>2974</v>
      </c>
      <c r="M55">
        <v>1.429</v>
      </c>
      <c r="N55">
        <v>7.4950000000000001</v>
      </c>
      <c r="O55">
        <v>6.0659999999999998</v>
      </c>
      <c r="Q55">
        <v>0.19500000000000001</v>
      </c>
      <c r="R55">
        <v>1</v>
      </c>
      <c r="S55">
        <v>0</v>
      </c>
      <c r="T55">
        <v>0</v>
      </c>
      <c r="V55">
        <v>0</v>
      </c>
      <c r="Y55" s="1">
        <v>44144</v>
      </c>
      <c r="Z55" s="2">
        <v>0.7874537037037036</v>
      </c>
      <c r="AB55">
        <v>1</v>
      </c>
      <c r="AD55" s="4">
        <f t="shared" si="5"/>
        <v>3.8201439554689021</v>
      </c>
      <c r="AE55" s="4">
        <f t="shared" si="6"/>
        <v>7.4036409371468084</v>
      </c>
      <c r="AF55" s="4">
        <f t="shared" si="7"/>
        <v>3.5834969816779063</v>
      </c>
      <c r="AG55" s="4">
        <f t="shared" si="8"/>
        <v>0.24378701727698315</v>
      </c>
      <c r="BB55" s="5"/>
    </row>
    <row r="56" spans="1:58" x14ac:dyDescent="0.2">
      <c r="A56">
        <v>44</v>
      </c>
      <c r="B56">
        <v>17</v>
      </c>
      <c r="C56" t="s">
        <v>76</v>
      </c>
      <c r="D56" t="s">
        <v>27</v>
      </c>
      <c r="G56">
        <v>0.5</v>
      </c>
      <c r="H56">
        <v>0.5</v>
      </c>
      <c r="I56">
        <v>1106</v>
      </c>
      <c r="J56">
        <v>7053</v>
      </c>
      <c r="L56">
        <v>2535</v>
      </c>
      <c r="M56">
        <v>1.264</v>
      </c>
      <c r="N56">
        <v>6.2539999999999996</v>
      </c>
      <c r="O56">
        <v>4.99</v>
      </c>
      <c r="Q56">
        <v>0.14899999999999999</v>
      </c>
      <c r="R56">
        <v>1</v>
      </c>
      <c r="S56">
        <v>0</v>
      </c>
      <c r="T56">
        <v>0</v>
      </c>
      <c r="V56">
        <v>0</v>
      </c>
      <c r="Y56" s="1">
        <v>44144</v>
      </c>
      <c r="Z56" s="2">
        <v>0.7982407407407407</v>
      </c>
      <c r="AB56">
        <v>1</v>
      </c>
      <c r="AD56" s="4">
        <f t="shared" si="5"/>
        <v>3.1876710540034749</v>
      </c>
      <c r="AE56" s="4">
        <f t="shared" si="6"/>
        <v>6.1013723214922333</v>
      </c>
      <c r="AF56" s="4">
        <f t="shared" si="7"/>
        <v>2.9137012674887584</v>
      </c>
      <c r="AG56" s="4">
        <f t="shared" si="8"/>
        <v>0.20432610720694624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76</v>
      </c>
      <c r="D57" t="s">
        <v>27</v>
      </c>
      <c r="G57">
        <v>0.5</v>
      </c>
      <c r="H57">
        <v>0.5</v>
      </c>
      <c r="I57">
        <v>1023</v>
      </c>
      <c r="J57">
        <v>7072</v>
      </c>
      <c r="L57">
        <v>2515</v>
      </c>
      <c r="M57">
        <v>1.2</v>
      </c>
      <c r="N57">
        <v>6.27</v>
      </c>
      <c r="O57">
        <v>5.07</v>
      </c>
      <c r="Q57">
        <v>0.14699999999999999</v>
      </c>
      <c r="R57">
        <v>1</v>
      </c>
      <c r="S57">
        <v>0</v>
      </c>
      <c r="T57">
        <v>0</v>
      </c>
      <c r="V57">
        <v>0</v>
      </c>
      <c r="Y57" s="1">
        <v>44144</v>
      </c>
      <c r="Z57" s="2">
        <v>0.80405092592592586</v>
      </c>
      <c r="AB57">
        <v>1</v>
      </c>
      <c r="AD57" s="4">
        <f t="shared" si="5"/>
        <v>2.9446374853848156</v>
      </c>
      <c r="AE57" s="4">
        <f t="shared" si="6"/>
        <v>6.1182618120706884</v>
      </c>
      <c r="AF57" s="4">
        <f t="shared" si="7"/>
        <v>3.1736243266858728</v>
      </c>
      <c r="AG57" s="4">
        <f t="shared" si="8"/>
        <v>0.20252834365022473</v>
      </c>
      <c r="AJ57">
        <f>ABS(100*(AD57-AD58)/(AVERAGE(AD57:AD58)))</f>
        <v>0.99935780669459273</v>
      </c>
      <c r="AO57">
        <f>ABS(100*(AE57-AE58)/(AVERAGE(AE57:AE58)))</f>
        <v>1.2132198286054583</v>
      </c>
      <c r="AT57">
        <f>ABS(100*(AF57-AF58)/(AVERAGE(AF57:AF58)))</f>
        <v>1.4120584697681808</v>
      </c>
      <c r="AY57">
        <f>ABS(100*(AG57-AG58)/(AVERAGE(AG57:AG58)))</f>
        <v>0.53118161034664968</v>
      </c>
      <c r="BC57" s="4">
        <f>AVERAGE(AD57:AD58)</f>
        <v>2.9299969089620044</v>
      </c>
      <c r="BD57" s="4">
        <f>AVERAGE(AE57:AE58)</f>
        <v>6.0813716089651146</v>
      </c>
      <c r="BE57" s="4">
        <f>AVERAGE(AF57:AF58)</f>
        <v>3.1513747000031103</v>
      </c>
      <c r="BF57" s="4">
        <f>AVERAGE(AG57:AG58)</f>
        <v>0.20306767271724119</v>
      </c>
    </row>
    <row r="58" spans="1:58" x14ac:dyDescent="0.2">
      <c r="A58">
        <v>46</v>
      </c>
      <c r="B58">
        <v>17</v>
      </c>
      <c r="C58" t="s">
        <v>76</v>
      </c>
      <c r="D58" t="s">
        <v>27</v>
      </c>
      <c r="G58">
        <v>0.5</v>
      </c>
      <c r="H58">
        <v>0.5</v>
      </c>
      <c r="I58">
        <v>1013</v>
      </c>
      <c r="J58">
        <v>6989</v>
      </c>
      <c r="L58">
        <v>2527</v>
      </c>
      <c r="M58">
        <v>1.1919999999999999</v>
      </c>
      <c r="N58">
        <v>6.2</v>
      </c>
      <c r="O58">
        <v>5.008</v>
      </c>
      <c r="Q58">
        <v>0.14799999999999999</v>
      </c>
      <c r="R58">
        <v>1</v>
      </c>
      <c r="S58">
        <v>0</v>
      </c>
      <c r="T58">
        <v>0</v>
      </c>
      <c r="V58">
        <v>0</v>
      </c>
      <c r="Y58" s="1">
        <v>44144</v>
      </c>
      <c r="Z58" s="2">
        <v>0.8102893518518518</v>
      </c>
      <c r="AB58">
        <v>1</v>
      </c>
      <c r="AD58" s="4">
        <f t="shared" si="5"/>
        <v>2.9153563325391936</v>
      </c>
      <c r="AE58" s="4">
        <f t="shared" si="6"/>
        <v>6.0444814058595409</v>
      </c>
      <c r="AF58" s="4">
        <f t="shared" si="7"/>
        <v>3.1291250733203473</v>
      </c>
      <c r="AG58" s="4">
        <f t="shared" si="8"/>
        <v>0.20360700178425764</v>
      </c>
    </row>
    <row r="59" spans="1:58" x14ac:dyDescent="0.2">
      <c r="A59">
        <v>47</v>
      </c>
      <c r="B59">
        <v>18</v>
      </c>
      <c r="C59" t="s">
        <v>77</v>
      </c>
      <c r="D59" t="s">
        <v>27</v>
      </c>
      <c r="G59">
        <v>0.5</v>
      </c>
      <c r="H59">
        <v>0.5</v>
      </c>
      <c r="I59">
        <v>1785</v>
      </c>
      <c r="J59">
        <v>8741</v>
      </c>
      <c r="L59">
        <v>3064</v>
      </c>
      <c r="M59">
        <v>1.784</v>
      </c>
      <c r="N59">
        <v>7.6829999999999998</v>
      </c>
      <c r="O59">
        <v>5.899</v>
      </c>
      <c r="Q59">
        <v>0.20399999999999999</v>
      </c>
      <c r="R59">
        <v>1</v>
      </c>
      <c r="S59">
        <v>0</v>
      </c>
      <c r="T59">
        <v>0</v>
      </c>
      <c r="V59">
        <v>0</v>
      </c>
      <c r="Y59" s="1">
        <v>44144</v>
      </c>
      <c r="Z59" s="2">
        <v>0.82128472222222226</v>
      </c>
      <c r="AB59">
        <v>1</v>
      </c>
      <c r="AD59" s="4">
        <f t="shared" si="5"/>
        <v>5.1758613322211842</v>
      </c>
      <c r="AE59" s="4">
        <f t="shared" si="6"/>
        <v>7.601870221304468</v>
      </c>
      <c r="AF59" s="4">
        <f t="shared" si="7"/>
        <v>2.4260088890832838</v>
      </c>
      <c r="AG59" s="4">
        <f t="shared" si="8"/>
        <v>0.25187695328222992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77</v>
      </c>
      <c r="D60" t="s">
        <v>27</v>
      </c>
      <c r="G60">
        <v>0.5</v>
      </c>
      <c r="H60">
        <v>0.5</v>
      </c>
      <c r="I60">
        <v>2055</v>
      </c>
      <c r="J60">
        <v>8659</v>
      </c>
      <c r="L60">
        <v>3077</v>
      </c>
      <c r="M60">
        <v>1.9910000000000001</v>
      </c>
      <c r="N60">
        <v>7.6139999999999999</v>
      </c>
      <c r="O60">
        <v>5.6230000000000002</v>
      </c>
      <c r="Q60">
        <v>0.20599999999999999</v>
      </c>
      <c r="R60">
        <v>1</v>
      </c>
      <c r="S60">
        <v>0</v>
      </c>
      <c r="T60">
        <v>0</v>
      </c>
      <c r="V60">
        <v>0</v>
      </c>
      <c r="Y60" s="1">
        <v>44144</v>
      </c>
      <c r="Z60" s="2">
        <v>0.82723379629629623</v>
      </c>
      <c r="AB60">
        <v>1</v>
      </c>
      <c r="AD60" s="4">
        <f t="shared" si="5"/>
        <v>5.9664524590529684</v>
      </c>
      <c r="AE60" s="4">
        <f t="shared" si="6"/>
        <v>7.5289787356500817</v>
      </c>
      <c r="AF60" s="4">
        <f t="shared" si="7"/>
        <v>1.5625262765971133</v>
      </c>
      <c r="AG60" s="4">
        <f t="shared" si="8"/>
        <v>0.25304549959409889</v>
      </c>
      <c r="AJ60">
        <f>ABS(100*(AD60-AD61)/(AVERAGE(AD60:AD61)))</f>
        <v>0.97673294849232251</v>
      </c>
      <c r="AO60">
        <f>ABS(100*(AE60-AE61)/(AVERAGE(AE60:AE61)))</f>
        <v>0.76449907820008101</v>
      </c>
      <c r="AT60">
        <f>ABS(100*(AF60-AF61)/(AVERAGE(AF60:AF61)))</f>
        <v>5.0089747738174345E-2</v>
      </c>
      <c r="AY60">
        <f>ABS(100*(AG60-AG61)/(AVERAGE(AG60:AG61)))</f>
        <v>0.46286169498395469</v>
      </c>
      <c r="BC60" s="4">
        <f>AVERAGE(AD60:AD61)</f>
        <v>5.99573361189859</v>
      </c>
      <c r="BD60" s="4">
        <f>AVERAGE(AE60:AE61)</f>
        <v>7.5578686537448077</v>
      </c>
      <c r="BE60" s="4">
        <f>AVERAGE(AF60:AF61)</f>
        <v>1.5621350418462181</v>
      </c>
      <c r="BF60" s="4">
        <f>AVERAGE(AG60:AG61)</f>
        <v>0.25246122643816438</v>
      </c>
    </row>
    <row r="61" spans="1:58" x14ac:dyDescent="0.2">
      <c r="A61">
        <v>49</v>
      </c>
      <c r="B61">
        <v>18</v>
      </c>
      <c r="C61" t="s">
        <v>77</v>
      </c>
      <c r="D61" t="s">
        <v>27</v>
      </c>
      <c r="G61">
        <v>0.5</v>
      </c>
      <c r="H61">
        <v>0.5</v>
      </c>
      <c r="I61">
        <v>2075</v>
      </c>
      <c r="J61">
        <v>8724</v>
      </c>
      <c r="L61">
        <v>3064</v>
      </c>
      <c r="M61">
        <v>2.0070000000000001</v>
      </c>
      <c r="N61">
        <v>7.6689999999999996</v>
      </c>
      <c r="O61">
        <v>5.6619999999999999</v>
      </c>
      <c r="Q61">
        <v>0.20399999999999999</v>
      </c>
      <c r="R61">
        <v>1</v>
      </c>
      <c r="S61">
        <v>0</v>
      </c>
      <c r="T61">
        <v>0</v>
      </c>
      <c r="V61">
        <v>0</v>
      </c>
      <c r="Y61" s="1">
        <v>44144</v>
      </c>
      <c r="Z61" s="2">
        <v>0.8335300925925927</v>
      </c>
      <c r="AB61">
        <v>1</v>
      </c>
      <c r="AD61" s="4">
        <f t="shared" si="5"/>
        <v>6.0250147647442107</v>
      </c>
      <c r="AE61" s="4">
        <f t="shared" si="6"/>
        <v>7.5867585718395336</v>
      </c>
      <c r="AF61" s="4">
        <f t="shared" si="7"/>
        <v>1.5617438070953229</v>
      </c>
      <c r="AG61" s="4">
        <f t="shared" si="8"/>
        <v>0.25187695328222992</v>
      </c>
    </row>
    <row r="62" spans="1:58" x14ac:dyDescent="0.2">
      <c r="A62">
        <v>50</v>
      </c>
      <c r="B62">
        <v>19</v>
      </c>
      <c r="C62" t="s">
        <v>66</v>
      </c>
      <c r="D62" t="s">
        <v>27</v>
      </c>
      <c r="G62">
        <v>0.5</v>
      </c>
      <c r="H62">
        <v>0.5</v>
      </c>
      <c r="I62">
        <v>3196</v>
      </c>
      <c r="J62">
        <v>18526</v>
      </c>
      <c r="L62">
        <v>28515</v>
      </c>
      <c r="M62">
        <v>2.867</v>
      </c>
      <c r="N62">
        <v>15.974</v>
      </c>
      <c r="O62">
        <v>13.106999999999999</v>
      </c>
      <c r="Q62">
        <v>2.8660000000000001</v>
      </c>
      <c r="R62">
        <v>1</v>
      </c>
      <c r="S62">
        <v>0</v>
      </c>
      <c r="T62">
        <v>0</v>
      </c>
      <c r="V62">
        <v>0</v>
      </c>
      <c r="Y62" s="1">
        <v>44144</v>
      </c>
      <c r="Z62" s="2">
        <v>0.84497685185185178</v>
      </c>
      <c r="AB62">
        <v>1</v>
      </c>
      <c r="AD62" s="4">
        <f t="shared" si="5"/>
        <v>9.3074319987383962</v>
      </c>
      <c r="AE62" s="4">
        <f t="shared" si="6"/>
        <v>16.299957869208924</v>
      </c>
      <c r="AF62" s="4">
        <f t="shared" si="7"/>
        <v>6.9925258704705282</v>
      </c>
      <c r="AG62" s="4">
        <f t="shared" si="8"/>
        <v>2.5396209673881733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66</v>
      </c>
      <c r="D63" t="s">
        <v>27</v>
      </c>
      <c r="G63">
        <v>0.5</v>
      </c>
      <c r="H63">
        <v>0.5</v>
      </c>
      <c r="I63">
        <v>3524</v>
      </c>
      <c r="J63">
        <v>18588</v>
      </c>
      <c r="L63">
        <v>29080</v>
      </c>
      <c r="M63">
        <v>3.1190000000000002</v>
      </c>
      <c r="N63">
        <v>16.026</v>
      </c>
      <c r="O63">
        <v>12.907999999999999</v>
      </c>
      <c r="Q63">
        <v>2.9249999999999998</v>
      </c>
      <c r="R63">
        <v>1</v>
      </c>
      <c r="S63">
        <v>0</v>
      </c>
      <c r="T63">
        <v>0</v>
      </c>
      <c r="V63">
        <v>0</v>
      </c>
      <c r="Y63" s="1">
        <v>44144</v>
      </c>
      <c r="Z63" s="2">
        <v>0.85124999999999995</v>
      </c>
      <c r="AB63">
        <v>1</v>
      </c>
      <c r="AD63" s="4">
        <f t="shared" si="5"/>
        <v>10.267853812074787</v>
      </c>
      <c r="AE63" s="4">
        <f t="shared" si="6"/>
        <v>16.355070943728094</v>
      </c>
      <c r="AF63" s="4">
        <f t="shared" si="7"/>
        <v>6.0872171316533077</v>
      </c>
      <c r="AG63" s="4">
        <f t="shared" si="8"/>
        <v>2.5904077878655558</v>
      </c>
      <c r="AJ63">
        <f>ABS(100*(AD63-AD64)/(AVERAGE(AD63:AD64)))</f>
        <v>0.59707559097199925</v>
      </c>
      <c r="AL63">
        <f>100*((AVERAGE(AD63:AD64)*50)-(AVERAGE(AD45:AD46)*50))/(1000*0.15)</f>
        <v>156.8981773311225</v>
      </c>
      <c r="AO63">
        <f>ABS(100*(AE63-AE64)/(AVERAGE(AE63:AE64)))</f>
        <v>5.9768643201501326E-2</v>
      </c>
      <c r="AQ63">
        <f>100*((AVERAGE(AE63:AE64)*50)-(AVERAGE(AE45:AE46)*50))/(2000*0.15)</f>
        <v>116.94490691318994</v>
      </c>
      <c r="AT63">
        <f>ABS(100*(AF63-AF64)/(AVERAGE(AF63:AF64)))</f>
        <v>0.85314659506334789</v>
      </c>
      <c r="AV63">
        <f>100*((AVERAGE(AF63:AF64)*50)-(AVERAGE(AF45:AF46)*50))/(1000*0.15)</f>
        <v>76.991636495257353</v>
      </c>
      <c r="AY63">
        <f>ABS(100*(AG63-AG64)/(AVERAGE(AG63:AG64)))</f>
        <v>0.33602832259342563</v>
      </c>
      <c r="BA63">
        <f>100*((AVERAGE(AG63:AG64)*50)-(AVERAGE(AG45:AG46)*50))/(100*0.15)</f>
        <v>87.566066575309847</v>
      </c>
      <c r="BC63" s="4">
        <f>AVERAGE(AD63:AD64)</f>
        <v>10.298599022562687</v>
      </c>
      <c r="BD63" s="4">
        <f>AVERAGE(AE63:AE64)</f>
        <v>16.359960006790278</v>
      </c>
      <c r="BE63" s="4">
        <f>AVERAGE(AF63:AF64)</f>
        <v>6.0613609842275897</v>
      </c>
      <c r="BF63" s="4">
        <f>AVERAGE(AG63:AG64)</f>
        <v>2.5947673644906057</v>
      </c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3545</v>
      </c>
      <c r="J64">
        <v>18599</v>
      </c>
      <c r="L64">
        <v>29177</v>
      </c>
      <c r="M64">
        <v>3.1349999999999998</v>
      </c>
      <c r="N64">
        <v>16.036000000000001</v>
      </c>
      <c r="O64">
        <v>12.901</v>
      </c>
      <c r="Q64">
        <v>2.9359999999999999</v>
      </c>
      <c r="R64">
        <v>1</v>
      </c>
      <c r="S64">
        <v>0</v>
      </c>
      <c r="T64">
        <v>0</v>
      </c>
      <c r="V64">
        <v>0</v>
      </c>
      <c r="Y64" s="1">
        <v>44144</v>
      </c>
      <c r="Z64" s="2">
        <v>0.85798611111111101</v>
      </c>
      <c r="AB64">
        <v>1</v>
      </c>
      <c r="AD64" s="4">
        <f t="shared" si="5"/>
        <v>10.329344233050589</v>
      </c>
      <c r="AE64" s="4">
        <f t="shared" si="6"/>
        <v>16.364849069852461</v>
      </c>
      <c r="AF64" s="4">
        <f t="shared" si="7"/>
        <v>6.0355048368018718</v>
      </c>
      <c r="AG64" s="4">
        <f t="shared" si="8"/>
        <v>2.5991269411156552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2602</v>
      </c>
      <c r="J65">
        <v>8844</v>
      </c>
      <c r="L65">
        <v>10192</v>
      </c>
      <c r="M65">
        <v>2.411</v>
      </c>
      <c r="N65">
        <v>7.7709999999999999</v>
      </c>
      <c r="O65">
        <v>5.359</v>
      </c>
      <c r="Q65">
        <v>0.95</v>
      </c>
      <c r="R65">
        <v>1</v>
      </c>
      <c r="S65">
        <v>0</v>
      </c>
      <c r="T65">
        <v>0</v>
      </c>
      <c r="V65">
        <v>0</v>
      </c>
      <c r="Y65" s="1">
        <v>44144</v>
      </c>
      <c r="Z65" s="2">
        <v>0.86883101851851852</v>
      </c>
      <c r="AB65">
        <v>1</v>
      </c>
      <c r="AD65" s="4">
        <f t="shared" si="5"/>
        <v>7.5681315197084711</v>
      </c>
      <c r="AE65" s="4">
        <f t="shared" si="6"/>
        <v>7.6934290386508311</v>
      </c>
      <c r="AF65" s="4">
        <f t="shared" si="7"/>
        <v>0.12529751894235996</v>
      </c>
      <c r="AG65" s="4">
        <f t="shared" si="8"/>
        <v>0.8925998848977722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2127</v>
      </c>
      <c r="J66">
        <v>8813</v>
      </c>
      <c r="L66">
        <v>10169</v>
      </c>
      <c r="M66">
        <v>2.0470000000000002</v>
      </c>
      <c r="N66">
        <v>7.7450000000000001</v>
      </c>
      <c r="O66">
        <v>5.6980000000000004</v>
      </c>
      <c r="Q66">
        <v>0.94799999999999995</v>
      </c>
      <c r="R66">
        <v>1</v>
      </c>
      <c r="S66">
        <v>0</v>
      </c>
      <c r="T66">
        <v>0</v>
      </c>
      <c r="V66">
        <v>0</v>
      </c>
      <c r="Y66" s="1">
        <v>44144</v>
      </c>
      <c r="Z66" s="2">
        <v>0.87471064814814825</v>
      </c>
      <c r="AB66">
        <v>1</v>
      </c>
      <c r="AD66" s="4">
        <f t="shared" si="5"/>
        <v>6.177276759541444</v>
      </c>
      <c r="AE66" s="4">
        <f t="shared" si="6"/>
        <v>7.6658725013912452</v>
      </c>
      <c r="AF66" s="4">
        <f t="shared" si="7"/>
        <v>1.4885957418498013</v>
      </c>
      <c r="AG66" s="4">
        <f t="shared" si="8"/>
        <v>0.89053245680754245</v>
      </c>
      <c r="AJ66">
        <f>ABS(100*(AD66-AD67)/(AVERAGE(AD66:AD67)))</f>
        <v>0.57043910243462614</v>
      </c>
      <c r="AK66">
        <f>ABS(100*((AVERAGE(AD66:AD67)-AVERAGE(AD60:AD61))/(AVERAGE(AD60:AD61,AD66:AD67))))</f>
        <v>2.6979596505963794</v>
      </c>
      <c r="AO66">
        <f>ABS(100*(AE66-AE67)/(AVERAGE(AE66:AE67)))</f>
        <v>0.99052598838483485</v>
      </c>
      <c r="AP66">
        <f>ABS(100*((AVERAGE(AE66:AE67)-AVERAGE(AE60:AE61))/(AVERAGE(AE60:AE61,AE66:AE67))))</f>
        <v>0.92486368448121903</v>
      </c>
      <c r="AT66">
        <f>ABS(100*(AF66-AF67)/(AVERAGE(AF66:AF67)))</f>
        <v>2.7527423243437563</v>
      </c>
      <c r="AU66">
        <f>ABS(100*((AVERAGE(AF66:AF67)-AVERAGE(AF60:AF61))/(AVERAGE(AF60:AF61,AF66:AF67))))</f>
        <v>6.1870385986695391</v>
      </c>
      <c r="AY66">
        <f>ABS(100*(AG66-AG67)/(AVERAGE(AG66:AG67)))</f>
        <v>1.0842160442334783</v>
      </c>
      <c r="AZ66">
        <f>ABS(100*((AVERAGE(AG66:AG67)-AVERAGE(AG60:AG61))/(AVERAGE(AG60:AG61,AG66:AG67))))</f>
        <v>112.02274010104965</v>
      </c>
      <c r="BC66" s="4">
        <f>AVERAGE(AD66:AD67)</f>
        <v>6.159708067834071</v>
      </c>
      <c r="BD66" s="4">
        <f>AVERAGE(AE66:AE67)</f>
        <v>7.6280933777289111</v>
      </c>
      <c r="BE66" s="4">
        <f>AVERAGE(AF66:AF67)</f>
        <v>1.4683853098948405</v>
      </c>
      <c r="BF66" s="4">
        <f>AVERAGE(AG66:AG67)</f>
        <v>0.89538641841069055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2115</v>
      </c>
      <c r="J67">
        <v>8728</v>
      </c>
      <c r="L67">
        <v>10277</v>
      </c>
      <c r="M67">
        <v>2.0379999999999998</v>
      </c>
      <c r="N67">
        <v>7.673</v>
      </c>
      <c r="O67">
        <v>5.6349999999999998</v>
      </c>
      <c r="Q67">
        <v>0.95899999999999996</v>
      </c>
      <c r="R67">
        <v>1</v>
      </c>
      <c r="S67">
        <v>0</v>
      </c>
      <c r="T67">
        <v>0</v>
      </c>
      <c r="V67">
        <v>0</v>
      </c>
      <c r="Y67" s="1">
        <v>44144</v>
      </c>
      <c r="Z67" s="2">
        <v>0.88099537037037035</v>
      </c>
      <c r="AB67">
        <v>1</v>
      </c>
      <c r="AD67" s="4">
        <f t="shared" si="5"/>
        <v>6.142139376126698</v>
      </c>
      <c r="AE67" s="4">
        <f t="shared" si="6"/>
        <v>7.5903142540665778</v>
      </c>
      <c r="AF67" s="4">
        <f t="shared" si="7"/>
        <v>1.4481748779398798</v>
      </c>
      <c r="AG67" s="4">
        <f t="shared" si="8"/>
        <v>0.90024038001383866</v>
      </c>
    </row>
    <row r="68" spans="1:58" x14ac:dyDescent="0.2">
      <c r="A68">
        <v>56</v>
      </c>
      <c r="B68">
        <v>2</v>
      </c>
      <c r="D68" t="s">
        <v>28</v>
      </c>
      <c r="Y68" s="1">
        <v>44144</v>
      </c>
      <c r="Z68" s="2">
        <v>0.88528935185185187</v>
      </c>
      <c r="AB68">
        <v>1</v>
      </c>
      <c r="AD68" s="4" t="e">
        <f t="shared" si="5"/>
        <v>#DIV/0!</v>
      </c>
      <c r="AE68" s="4" t="e">
        <f t="shared" si="6"/>
        <v>#DIV/0!</v>
      </c>
      <c r="AF68" s="4" t="e">
        <f t="shared" si="7"/>
        <v>#DIV/0!</v>
      </c>
      <c r="AG68" s="4" t="e">
        <f t="shared" si="8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143</v>
      </c>
      <c r="J69">
        <v>302</v>
      </c>
      <c r="L69">
        <v>28</v>
      </c>
      <c r="M69">
        <v>0.52500000000000002</v>
      </c>
      <c r="N69">
        <v>0.53500000000000003</v>
      </c>
      <c r="O69">
        <v>0.01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44144</v>
      </c>
      <c r="Z69" s="2">
        <v>0.89506944444444436</v>
      </c>
      <c r="AB69">
        <v>1</v>
      </c>
      <c r="AD69" s="4">
        <f t="shared" si="5"/>
        <v>0.36789603497011164</v>
      </c>
      <c r="AE69" s="4">
        <f t="shared" si="6"/>
        <v>0.10026964280005245</v>
      </c>
      <c r="AF69" s="4">
        <f t="shared" si="7"/>
        <v>-0.26762639217005918</v>
      </c>
      <c r="AG69" s="4">
        <f t="shared" si="8"/>
        <v>-2.1023554628093695E-2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21</v>
      </c>
      <c r="J70">
        <v>286</v>
      </c>
      <c r="L70">
        <v>11</v>
      </c>
      <c r="M70">
        <v>0.43099999999999999</v>
      </c>
      <c r="N70">
        <v>0.52100000000000002</v>
      </c>
      <c r="O70">
        <v>0.09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44144</v>
      </c>
      <c r="Z70" s="2">
        <v>0.9000231481481481</v>
      </c>
      <c r="AB70">
        <v>1</v>
      </c>
      <c r="AD70" s="4">
        <f t="shared" si="5"/>
        <v>1.0665970253527689E-2</v>
      </c>
      <c r="AE70" s="4">
        <f t="shared" si="6"/>
        <v>8.6046913891879601E-2</v>
      </c>
      <c r="AF70" s="4">
        <f t="shared" si="7"/>
        <v>7.5380943638351905E-2</v>
      </c>
      <c r="AG70" s="4">
        <f t="shared" si="8"/>
        <v>-2.2551653651306968E-2</v>
      </c>
      <c r="AJ70">
        <f>ABS(100*(AD70-AD71)/(AVERAGE(AD70:AD71)))</f>
        <v>157.50230756792061</v>
      </c>
      <c r="AO70">
        <f>ABS(100*(AE70-AE71)/(AVERAGE(AE70:AE71)))</f>
        <v>26.963869621434334</v>
      </c>
      <c r="AT70">
        <f>ABS(100*(AF70-AF71)/(AVERAGE(AF70:AF71)))</f>
        <v>388.25181833583099</v>
      </c>
      <c r="AY70">
        <f>ABS(100*(AG70-AG71)/(AVERAGE(AG70:AG71)))</f>
        <v>4.2904117800757815</v>
      </c>
      <c r="BC70" s="4">
        <f>AVERAGE(AD70:AD71)</f>
        <v>5.0195526595116904E-2</v>
      </c>
      <c r="BD70" s="4">
        <f>AVERAGE(AE70:AE71)</f>
        <v>7.5824327489130344E-2</v>
      </c>
      <c r="BE70" s="4">
        <f>AVERAGE(AF70:AF71)</f>
        <v>2.5628800894013447E-2</v>
      </c>
      <c r="BF70" s="4">
        <f>AVERAGE(AG70:AG71)</f>
        <v>-2.304603862940538E-2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48</v>
      </c>
      <c r="J71">
        <v>263</v>
      </c>
      <c r="L71">
        <v>0</v>
      </c>
      <c r="M71">
        <v>0.45200000000000001</v>
      </c>
      <c r="N71">
        <v>0.502</v>
      </c>
      <c r="O71">
        <v>0.05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44144</v>
      </c>
      <c r="Z71" s="2">
        <v>0.90543981481481473</v>
      </c>
      <c r="AB71">
        <v>1</v>
      </c>
      <c r="AD71" s="4">
        <f t="shared" si="5"/>
        <v>8.9725082936706113E-2</v>
      </c>
      <c r="AE71" s="4">
        <f t="shared" si="6"/>
        <v>6.5601741086381102E-2</v>
      </c>
      <c r="AF71" s="4">
        <f t="shared" si="7"/>
        <v>-2.4123341850325011E-2</v>
      </c>
      <c r="AG71" s="4">
        <f t="shared" si="8"/>
        <v>-2.3540423607503792E-2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2663</v>
      </c>
      <c r="J72">
        <v>12249</v>
      </c>
      <c r="L72">
        <v>9061</v>
      </c>
      <c r="M72">
        <v>2.4580000000000002</v>
      </c>
      <c r="N72">
        <v>10.656000000000001</v>
      </c>
      <c r="O72">
        <v>8.1980000000000004</v>
      </c>
      <c r="Q72">
        <v>0.83199999999999996</v>
      </c>
      <c r="R72">
        <v>1</v>
      </c>
      <c r="S72">
        <v>0</v>
      </c>
      <c r="T72">
        <v>0</v>
      </c>
      <c r="V72">
        <v>0</v>
      </c>
      <c r="Y72" s="1">
        <v>44144</v>
      </c>
      <c r="Z72" s="2">
        <v>0.9162731481481482</v>
      </c>
      <c r="AB72">
        <v>1</v>
      </c>
      <c r="AD72" s="4">
        <f t="shared" si="5"/>
        <v>7.7467465520667638</v>
      </c>
      <c r="AE72" s="4">
        <f t="shared" si="6"/>
        <v>10.720203534421364</v>
      </c>
      <c r="AF72" s="4">
        <f t="shared" si="7"/>
        <v>2.9734569823546</v>
      </c>
      <c r="AG72" s="4">
        <f t="shared" si="8"/>
        <v>0.7909363557651713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3720</v>
      </c>
      <c r="J73">
        <v>12147</v>
      </c>
      <c r="L73">
        <v>9050</v>
      </c>
      <c r="M73">
        <v>3.2690000000000001</v>
      </c>
      <c r="N73">
        <v>10.569000000000001</v>
      </c>
      <c r="O73">
        <v>7.3</v>
      </c>
      <c r="Q73">
        <v>0.83</v>
      </c>
      <c r="R73">
        <v>1</v>
      </c>
      <c r="S73">
        <v>0</v>
      </c>
      <c r="T73">
        <v>0</v>
      </c>
      <c r="V73">
        <v>0</v>
      </c>
      <c r="Y73" s="1">
        <v>44144</v>
      </c>
      <c r="Z73" s="2">
        <v>0.92215277777777782</v>
      </c>
      <c r="AB73">
        <v>1</v>
      </c>
      <c r="AD73" s="4">
        <f t="shared" si="5"/>
        <v>10.84176440784897</v>
      </c>
      <c r="AE73" s="4">
        <f t="shared" si="6"/>
        <v>10.629533637631761</v>
      </c>
      <c r="AF73" s="4">
        <f t="shared" si="7"/>
        <v>-0.21223077021720904</v>
      </c>
      <c r="AG73" s="4">
        <f t="shared" si="8"/>
        <v>0.78994758580897451</v>
      </c>
      <c r="AJ73">
        <f>ABS(100*(AD73-AD74)/(AVERAGE(AD73:AD74)))</f>
        <v>3.8409145066522914</v>
      </c>
      <c r="AO73">
        <f>ABS(100*(AE73-AE74)/(AVERAGE(AE73:AE74)))</f>
        <v>0.58711044332246232</v>
      </c>
      <c r="AT73">
        <f>ABS(100*(AF73-AF74)/(AVERAGE(AF73:AF74)))</f>
        <v>106.84101468178412</v>
      </c>
      <c r="AY73">
        <f>ABS(100*(AG73-AG74)/(AVERAGE(AG73:AG74)))</f>
        <v>0.63926106147947559</v>
      </c>
      <c r="BC73" s="4">
        <f>AVERAGE(AD73:AD74)</f>
        <v>11.054052765979726</v>
      </c>
      <c r="BD73" s="4">
        <f>AVERAGE(AE73:AE74)</f>
        <v>10.598421418145133</v>
      </c>
      <c r="BE73" s="4">
        <f>AVERAGE(AF73:AF74)</f>
        <v>-0.45563134783459347</v>
      </c>
      <c r="BF73" s="4">
        <f>AVERAGE(AG73:AG74)</f>
        <v>0.78743071682956445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3865</v>
      </c>
      <c r="J74">
        <v>12077</v>
      </c>
      <c r="L74">
        <v>8994</v>
      </c>
      <c r="M74">
        <v>3.38</v>
      </c>
      <c r="N74">
        <v>10.51</v>
      </c>
      <c r="O74">
        <v>7.13</v>
      </c>
      <c r="Q74">
        <v>0.82499999999999996</v>
      </c>
      <c r="R74">
        <v>1</v>
      </c>
      <c r="S74">
        <v>0</v>
      </c>
      <c r="T74">
        <v>0</v>
      </c>
      <c r="V74">
        <v>0</v>
      </c>
      <c r="Y74" s="1">
        <v>44144</v>
      </c>
      <c r="Z74" s="2">
        <v>0.92853009259259256</v>
      </c>
      <c r="AB74">
        <v>1</v>
      </c>
      <c r="AD74" s="4">
        <f t="shared" si="5"/>
        <v>11.266341124110484</v>
      </c>
      <c r="AE74" s="4">
        <f t="shared" si="6"/>
        <v>10.567309198658506</v>
      </c>
      <c r="AF74" s="4">
        <f t="shared" si="7"/>
        <v>-0.6990319254519779</v>
      </c>
      <c r="AG74" s="4">
        <f t="shared" si="8"/>
        <v>0.78491384785015439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2286</v>
      </c>
      <c r="J75">
        <v>7892</v>
      </c>
      <c r="L75">
        <v>3441</v>
      </c>
      <c r="M75">
        <v>2.1680000000000001</v>
      </c>
      <c r="N75">
        <v>6.9649999999999999</v>
      </c>
      <c r="O75">
        <v>4.7960000000000003</v>
      </c>
      <c r="Q75">
        <v>0.24399999999999999</v>
      </c>
      <c r="R75">
        <v>1</v>
      </c>
      <c r="S75">
        <v>0</v>
      </c>
      <c r="T75">
        <v>0</v>
      </c>
      <c r="V75">
        <v>0</v>
      </c>
      <c r="Y75" s="1">
        <v>44144</v>
      </c>
      <c r="Z75" s="2">
        <v>0.93972222222222224</v>
      </c>
      <c r="AB75">
        <v>1</v>
      </c>
      <c r="AD75" s="4">
        <f t="shared" si="5"/>
        <v>6.6428470897868275</v>
      </c>
      <c r="AE75" s="4">
        <f t="shared" si="6"/>
        <v>6.8471766686145461</v>
      </c>
      <c r="AF75" s="4">
        <f t="shared" si="7"/>
        <v>0.20432957882771863</v>
      </c>
      <c r="AG75" s="4">
        <f t="shared" si="8"/>
        <v>0.28576479632643015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1648</v>
      </c>
      <c r="J76">
        <v>7834</v>
      </c>
      <c r="L76">
        <v>3286</v>
      </c>
      <c r="M76">
        <v>1.679</v>
      </c>
      <c r="N76">
        <v>6.9160000000000004</v>
      </c>
      <c r="O76">
        <v>5.2359999999999998</v>
      </c>
      <c r="Q76">
        <v>0.22800000000000001</v>
      </c>
      <c r="R76">
        <v>1</v>
      </c>
      <c r="S76">
        <v>0</v>
      </c>
      <c r="T76">
        <v>0</v>
      </c>
      <c r="V76">
        <v>0</v>
      </c>
      <c r="Y76" s="1">
        <v>44144</v>
      </c>
      <c r="Z76" s="2">
        <v>0.94574074074074066</v>
      </c>
      <c r="AB76">
        <v>1</v>
      </c>
      <c r="AD76" s="4">
        <f t="shared" si="5"/>
        <v>4.7747095382361673</v>
      </c>
      <c r="AE76" s="4">
        <f t="shared" si="6"/>
        <v>6.7956192763224204</v>
      </c>
      <c r="AF76" s="4">
        <f t="shared" si="7"/>
        <v>2.0209097380862531</v>
      </c>
      <c r="AG76" s="4">
        <f t="shared" si="8"/>
        <v>0.27183212876183854</v>
      </c>
      <c r="AI76">
        <f>ABS(100*(AVERAGE(AD76:AD77)-3)/3)</f>
        <v>55.936057794853866</v>
      </c>
      <c r="AJ76">
        <f>ABS(100*(AD76-AD77)/(AVERAGE(AD76:AD77)))</f>
        <v>4.1310866243082263</v>
      </c>
      <c r="AN76">
        <f>ABS(100*(AVERAGE(AE76:AE77)-6)/6)</f>
        <v>13.638112508663669</v>
      </c>
      <c r="AO76">
        <f>ABS(100*(AE76-AE77)/(AVERAGE(AE76:AE77)))</f>
        <v>0.66490234355930056</v>
      </c>
      <c r="AS76">
        <f>ABS(100*(AVERAGE(AF76:AF77)-3)/3)</f>
        <v>28.659832777526528</v>
      </c>
      <c r="AT76">
        <f>ABS(100*(AF76-AF77)/(AVERAGE(AF76:AF77)))</f>
        <v>11.148023451821576</v>
      </c>
      <c r="AX76">
        <f>ABS(100*(AVERAGE(AG76:AG77)-0.3)/0.33)</f>
        <v>8.7672487120509324</v>
      </c>
      <c r="AY76">
        <f>ABS(100*(AG76-AG77)/(AVERAGE(AG76:AG77)))</f>
        <v>0.56373256026307361</v>
      </c>
      <c r="BC76" s="4">
        <f>AVERAGE(AD76:AD77)</f>
        <v>4.678081733845616</v>
      </c>
      <c r="BD76" s="4">
        <f>AVERAGE(AE76:AE77)</f>
        <v>6.8182867505198201</v>
      </c>
      <c r="BE76" s="4">
        <f>AVERAGE(AF76:AF77)</f>
        <v>2.1402050166742042</v>
      </c>
      <c r="BF76" s="4">
        <f>AVERAGE(AG76:AG77)</f>
        <v>0.27106807925023191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1582</v>
      </c>
      <c r="J77">
        <v>7885</v>
      </c>
      <c r="L77">
        <v>3269</v>
      </c>
      <c r="M77">
        <v>1.6279999999999999</v>
      </c>
      <c r="N77">
        <v>6.9589999999999996</v>
      </c>
      <c r="O77">
        <v>5.3310000000000004</v>
      </c>
      <c r="Q77">
        <v>0.22600000000000001</v>
      </c>
      <c r="R77">
        <v>1</v>
      </c>
      <c r="S77">
        <v>0</v>
      </c>
      <c r="T77">
        <v>0</v>
      </c>
      <c r="V77">
        <v>0</v>
      </c>
      <c r="Y77" s="1">
        <v>44144</v>
      </c>
      <c r="Z77" s="2">
        <v>0.95217592592592604</v>
      </c>
      <c r="AB77">
        <v>1</v>
      </c>
      <c r="AD77" s="4">
        <f t="shared" ref="AD77:AD123" si="17">((I77*$E$9)+$E$10)*1000/G77</f>
        <v>4.5814539294550647</v>
      </c>
      <c r="AE77" s="4">
        <f t="shared" si="6"/>
        <v>6.8409542247172199</v>
      </c>
      <c r="AF77" s="4">
        <f t="shared" si="7"/>
        <v>2.2595002952621552</v>
      </c>
      <c r="AG77" s="4">
        <f t="shared" si="8"/>
        <v>0.27030402973862527</v>
      </c>
    </row>
    <row r="78" spans="1:58" x14ac:dyDescent="0.2">
      <c r="A78">
        <v>66</v>
      </c>
      <c r="B78">
        <v>2</v>
      </c>
      <c r="D78" t="s">
        <v>28</v>
      </c>
      <c r="Y78" s="1">
        <v>44144</v>
      </c>
      <c r="Z78" s="2">
        <v>0.9566203703703704</v>
      </c>
      <c r="AB78">
        <v>1</v>
      </c>
      <c r="AD78" s="4" t="e">
        <f t="shared" si="17"/>
        <v>#DIV/0!</v>
      </c>
      <c r="AE78" s="4" t="e">
        <f t="shared" ref="AE78:AE123" si="18">((J78*$G$9)+$G$10)*1000/H78</f>
        <v>#DIV/0!</v>
      </c>
      <c r="AF78" s="4" t="e">
        <f t="shared" ref="AF78:AF123" si="19">AE78-AD78</f>
        <v>#DIV/0!</v>
      </c>
      <c r="AG78" s="4" t="e">
        <f t="shared" ref="AG78:AG123" si="20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21</v>
      </c>
      <c r="C79" t="s">
        <v>78</v>
      </c>
      <c r="D79" t="s">
        <v>27</v>
      </c>
      <c r="G79">
        <v>0.5</v>
      </c>
      <c r="H79">
        <v>0.5</v>
      </c>
      <c r="I79">
        <v>1016</v>
      </c>
      <c r="J79">
        <v>6512</v>
      </c>
      <c r="L79">
        <v>2818</v>
      </c>
      <c r="M79">
        <v>1.194</v>
      </c>
      <c r="N79">
        <v>5.7949999999999999</v>
      </c>
      <c r="O79">
        <v>4.601</v>
      </c>
      <c r="Q79">
        <v>0.17899999999999999</v>
      </c>
      <c r="R79">
        <v>1</v>
      </c>
      <c r="S79">
        <v>0</v>
      </c>
      <c r="T79">
        <v>0</v>
      </c>
      <c r="V79">
        <v>0</v>
      </c>
      <c r="Y79" s="1">
        <v>44144</v>
      </c>
      <c r="Z79" s="2">
        <v>0.96722222222222232</v>
      </c>
      <c r="AB79">
        <v>1</v>
      </c>
      <c r="AD79" s="4">
        <f t="shared" si="17"/>
        <v>2.9241406783928805</v>
      </c>
      <c r="AE79" s="4">
        <f t="shared" si="18"/>
        <v>5.6204663002846385</v>
      </c>
      <c r="AF79" s="4">
        <f t="shared" si="19"/>
        <v>2.696325621891758</v>
      </c>
      <c r="AG79" s="4">
        <f t="shared" si="20"/>
        <v>0.22976446153455546</v>
      </c>
    </row>
    <row r="80" spans="1:58" x14ac:dyDescent="0.2">
      <c r="A80">
        <v>68</v>
      </c>
      <c r="B80">
        <v>21</v>
      </c>
      <c r="C80" t="s">
        <v>78</v>
      </c>
      <c r="D80" t="s">
        <v>27</v>
      </c>
      <c r="G80">
        <v>0.5</v>
      </c>
      <c r="H80">
        <v>0.5</v>
      </c>
      <c r="I80">
        <v>1295</v>
      </c>
      <c r="J80">
        <v>6540</v>
      </c>
      <c r="L80">
        <v>2825</v>
      </c>
      <c r="M80">
        <v>1.4079999999999999</v>
      </c>
      <c r="N80">
        <v>5.819</v>
      </c>
      <c r="O80">
        <v>4.4109999999999996</v>
      </c>
      <c r="Q80">
        <v>0.17899999999999999</v>
      </c>
      <c r="R80">
        <v>1</v>
      </c>
      <c r="S80">
        <v>0</v>
      </c>
      <c r="T80">
        <v>0</v>
      </c>
      <c r="V80">
        <v>0</v>
      </c>
      <c r="Y80" s="1">
        <v>44144</v>
      </c>
      <c r="Z80" s="2">
        <v>0.97303240740740737</v>
      </c>
      <c r="AB80">
        <v>1</v>
      </c>
      <c r="AD80" s="4">
        <f t="shared" si="17"/>
        <v>3.7410848427857242</v>
      </c>
      <c r="AE80" s="4">
        <f t="shared" si="18"/>
        <v>5.6453560758739405</v>
      </c>
      <c r="AF80" s="4">
        <f t="shared" si="19"/>
        <v>1.9042712330882163</v>
      </c>
      <c r="AG80" s="4">
        <f t="shared" si="20"/>
        <v>0.23039367877940797</v>
      </c>
      <c r="AJ80">
        <f>ABS(100*(AD80-AD81)/(AVERAGE(AD80:AD81)))</f>
        <v>0.31258727876820785</v>
      </c>
      <c r="AO80">
        <f>ABS(100*(AE80-AE81)/(AVERAGE(AE80:AE81)))</f>
        <v>0.45768039816061423</v>
      </c>
      <c r="AT80">
        <f>ABS(100*(AF80-AF81)/(AVERAGE(AF80:AF81)))</f>
        <v>1.9883663314740663</v>
      </c>
      <c r="AY80">
        <f>ABS(100*(AG80-AG81)/(AVERAGE(AG80:AG81)))</f>
        <v>1.2021960539995578</v>
      </c>
      <c r="BC80" s="4">
        <f>AVERAGE(AD80:AD81)</f>
        <v>3.7469410733548481</v>
      </c>
      <c r="BD80" s="4">
        <f>AVERAGE(AE80:AE81)</f>
        <v>5.6324667278009084</v>
      </c>
      <c r="BE80" s="4">
        <f>AVERAGE(AF80:AF81)</f>
        <v>1.8855256544460606</v>
      </c>
      <c r="BF80" s="4">
        <f>AVERAGE(AG80:AG81)</f>
        <v>0.23178694553586712</v>
      </c>
    </row>
    <row r="81" spans="1:58" x14ac:dyDescent="0.2">
      <c r="A81">
        <v>69</v>
      </c>
      <c r="B81">
        <v>21</v>
      </c>
      <c r="C81" t="s">
        <v>78</v>
      </c>
      <c r="D81" t="s">
        <v>27</v>
      </c>
      <c r="G81">
        <v>0.5</v>
      </c>
      <c r="H81">
        <v>0.5</v>
      </c>
      <c r="I81">
        <v>1299</v>
      </c>
      <c r="J81">
        <v>6511</v>
      </c>
      <c r="L81">
        <v>2856</v>
      </c>
      <c r="M81">
        <v>1.4119999999999999</v>
      </c>
      <c r="N81">
        <v>5.7949999999999999</v>
      </c>
      <c r="O81">
        <v>4.383</v>
      </c>
      <c r="Q81">
        <v>0.183</v>
      </c>
      <c r="R81">
        <v>1</v>
      </c>
      <c r="S81">
        <v>0</v>
      </c>
      <c r="T81">
        <v>0</v>
      </c>
      <c r="V81">
        <v>0</v>
      </c>
      <c r="Y81" s="1">
        <v>44144</v>
      </c>
      <c r="Z81" s="2">
        <v>0.97928240740740735</v>
      </c>
      <c r="AB81">
        <v>1</v>
      </c>
      <c r="AD81" s="4">
        <f t="shared" si="17"/>
        <v>3.7527973039239724</v>
      </c>
      <c r="AE81" s="4">
        <f t="shared" si="18"/>
        <v>5.6195773797278772</v>
      </c>
      <c r="AF81" s="4">
        <f t="shared" si="19"/>
        <v>1.8667800758039048</v>
      </c>
      <c r="AG81" s="4">
        <f t="shared" si="20"/>
        <v>0.23318021229232627</v>
      </c>
    </row>
    <row r="82" spans="1:58" x14ac:dyDescent="0.2">
      <c r="A82">
        <v>70</v>
      </c>
      <c r="B82">
        <v>22</v>
      </c>
      <c r="C82" t="s">
        <v>79</v>
      </c>
      <c r="D82" t="s">
        <v>27</v>
      </c>
      <c r="G82">
        <v>0.5</v>
      </c>
      <c r="H82">
        <v>0.5</v>
      </c>
      <c r="I82">
        <v>1114</v>
      </c>
      <c r="J82">
        <v>5399</v>
      </c>
      <c r="L82">
        <v>1474</v>
      </c>
      <c r="M82">
        <v>1.27</v>
      </c>
      <c r="N82">
        <v>4.8520000000000003</v>
      </c>
      <c r="O82">
        <v>3.5830000000000002</v>
      </c>
      <c r="Q82">
        <v>3.7999999999999999E-2</v>
      </c>
      <c r="R82">
        <v>1</v>
      </c>
      <c r="S82">
        <v>0</v>
      </c>
      <c r="T82">
        <v>0</v>
      </c>
      <c r="V82">
        <v>0</v>
      </c>
      <c r="Y82" s="1">
        <v>44144</v>
      </c>
      <c r="Z82" s="2">
        <v>0.98990740740740746</v>
      </c>
      <c r="AB82">
        <v>1</v>
      </c>
      <c r="AD82" s="4">
        <f t="shared" si="17"/>
        <v>3.2110959762799722</v>
      </c>
      <c r="AE82" s="4">
        <f t="shared" si="18"/>
        <v>4.6310977206098647</v>
      </c>
      <c r="AF82" s="4">
        <f t="shared" si="19"/>
        <v>1.4200017443298925</v>
      </c>
      <c r="AG82" s="4">
        <f t="shared" si="20"/>
        <v>0.10895475052287068</v>
      </c>
    </row>
    <row r="83" spans="1:58" x14ac:dyDescent="0.2">
      <c r="A83">
        <v>71</v>
      </c>
      <c r="B83">
        <v>22</v>
      </c>
      <c r="C83" t="s">
        <v>79</v>
      </c>
      <c r="D83" t="s">
        <v>27</v>
      </c>
      <c r="G83">
        <v>0.5</v>
      </c>
      <c r="H83">
        <v>0.5</v>
      </c>
      <c r="I83">
        <v>1034</v>
      </c>
      <c r="J83">
        <v>5372</v>
      </c>
      <c r="L83">
        <v>1449</v>
      </c>
      <c r="M83">
        <v>1.208</v>
      </c>
      <c r="N83">
        <v>4.8289999999999997</v>
      </c>
      <c r="O83">
        <v>3.621</v>
      </c>
      <c r="Q83">
        <v>3.5999999999999997E-2</v>
      </c>
      <c r="R83">
        <v>1</v>
      </c>
      <c r="S83">
        <v>0</v>
      </c>
      <c r="T83">
        <v>0</v>
      </c>
      <c r="V83">
        <v>0</v>
      </c>
      <c r="Y83" s="1">
        <v>44144</v>
      </c>
      <c r="Z83" s="2">
        <v>0.99575231481481474</v>
      </c>
      <c r="AB83">
        <v>1</v>
      </c>
      <c r="AD83" s="4">
        <f t="shared" si="17"/>
        <v>2.9768467535149989</v>
      </c>
      <c r="AE83" s="4">
        <f t="shared" si="18"/>
        <v>4.607096865577323</v>
      </c>
      <c r="AF83" s="4">
        <f t="shared" si="19"/>
        <v>1.6302501120623241</v>
      </c>
      <c r="AG83" s="4">
        <f t="shared" si="20"/>
        <v>0.10670754607696882</v>
      </c>
      <c r="AJ83">
        <f>ABS(100*(AD83-AD84)/(AVERAGE(AD83:AD84)))</f>
        <v>1.0878782018397353</v>
      </c>
      <c r="AO83">
        <f>ABS(100*(AE83-AE84)/(AVERAGE(AE83:AE84)))</f>
        <v>1.0556015407478685</v>
      </c>
      <c r="AT83">
        <f>ABS(100*(AF83-AF84)/(AVERAGE(AF83:AF84)))</f>
        <v>4.8539559354702666</v>
      </c>
      <c r="AY83">
        <f>ABS(100*(AG83-AG84)/(AVERAGE(AG83:AG84)))</f>
        <v>3.4764920965173922</v>
      </c>
      <c r="BC83" s="4">
        <f>AVERAGE(AD83:AD84)</f>
        <v>2.9607421194499075</v>
      </c>
      <c r="BD83" s="4">
        <f>AVERAGE(AE83:AE84)</f>
        <v>4.6315421808882444</v>
      </c>
      <c r="BE83" s="4">
        <f>AVERAGE(AF83:AF84)</f>
        <v>1.6708000614383376</v>
      </c>
      <c r="BF83" s="4">
        <f>AVERAGE(AG83:AG84)</f>
        <v>0.10859519781152639</v>
      </c>
    </row>
    <row r="84" spans="1:58" x14ac:dyDescent="0.2">
      <c r="A84">
        <v>72</v>
      </c>
      <c r="B84">
        <v>22</v>
      </c>
      <c r="C84" t="s">
        <v>79</v>
      </c>
      <c r="D84" t="s">
        <v>27</v>
      </c>
      <c r="G84">
        <v>0.5</v>
      </c>
      <c r="H84">
        <v>0.5</v>
      </c>
      <c r="I84">
        <v>1023</v>
      </c>
      <c r="J84">
        <v>5427</v>
      </c>
      <c r="L84">
        <v>1491</v>
      </c>
      <c r="M84">
        <v>1.2</v>
      </c>
      <c r="N84">
        <v>4.8760000000000003</v>
      </c>
      <c r="O84">
        <v>3.677</v>
      </c>
      <c r="Q84">
        <v>0.04</v>
      </c>
      <c r="R84">
        <v>1</v>
      </c>
      <c r="S84">
        <v>0</v>
      </c>
      <c r="T84">
        <v>0</v>
      </c>
      <c r="V84">
        <v>0</v>
      </c>
      <c r="Y84" s="1">
        <v>44145</v>
      </c>
      <c r="Z84" s="2">
        <v>1.9791666666666668E-3</v>
      </c>
      <c r="AB84">
        <v>1</v>
      </c>
      <c r="AD84" s="4">
        <f t="shared" si="17"/>
        <v>2.9446374853848156</v>
      </c>
      <c r="AE84" s="4">
        <f t="shared" si="18"/>
        <v>4.6559874961991667</v>
      </c>
      <c r="AF84" s="4">
        <f t="shared" si="19"/>
        <v>1.7113500108143511</v>
      </c>
      <c r="AG84" s="4">
        <f t="shared" si="20"/>
        <v>0.11048284954608396</v>
      </c>
    </row>
    <row r="85" spans="1:58" x14ac:dyDescent="0.2">
      <c r="A85">
        <v>73</v>
      </c>
      <c r="B85">
        <v>23</v>
      </c>
      <c r="C85" t="s">
        <v>80</v>
      </c>
      <c r="D85" t="s">
        <v>27</v>
      </c>
      <c r="G85">
        <v>0.5</v>
      </c>
      <c r="H85">
        <v>0.5</v>
      </c>
      <c r="I85">
        <v>2017</v>
      </c>
      <c r="J85">
        <v>8455</v>
      </c>
      <c r="L85">
        <v>12791</v>
      </c>
      <c r="M85">
        <v>1.962</v>
      </c>
      <c r="N85">
        <v>7.4420000000000002</v>
      </c>
      <c r="O85">
        <v>5.4790000000000001</v>
      </c>
      <c r="Q85">
        <v>1.222</v>
      </c>
      <c r="R85">
        <v>1</v>
      </c>
      <c r="S85">
        <v>0</v>
      </c>
      <c r="T85">
        <v>0</v>
      </c>
      <c r="V85">
        <v>0</v>
      </c>
      <c r="Y85" s="1">
        <v>44145</v>
      </c>
      <c r="Z85" s="2">
        <v>1.2800925925925926E-2</v>
      </c>
      <c r="AB85">
        <v>1</v>
      </c>
      <c r="AD85" s="4">
        <f t="shared" si="17"/>
        <v>5.8551840782396063</v>
      </c>
      <c r="AE85" s="4">
        <f t="shared" si="18"/>
        <v>7.3476389420708781</v>
      </c>
      <c r="AF85" s="4">
        <f t="shared" si="19"/>
        <v>1.4924548638312718</v>
      </c>
      <c r="AG85" s="4">
        <f t="shared" si="20"/>
        <v>1.126219259093731</v>
      </c>
    </row>
    <row r="86" spans="1:58" x14ac:dyDescent="0.2">
      <c r="A86">
        <v>74</v>
      </c>
      <c r="B86">
        <v>23</v>
      </c>
      <c r="C86" t="s">
        <v>80</v>
      </c>
      <c r="D86" t="s">
        <v>27</v>
      </c>
      <c r="G86">
        <v>0.5</v>
      </c>
      <c r="H86">
        <v>0.5</v>
      </c>
      <c r="I86">
        <v>2333</v>
      </c>
      <c r="J86">
        <v>8462</v>
      </c>
      <c r="L86">
        <v>12928</v>
      </c>
      <c r="M86">
        <v>2.2050000000000001</v>
      </c>
      <c r="N86">
        <v>7.4480000000000004</v>
      </c>
      <c r="O86">
        <v>5.2430000000000003</v>
      </c>
      <c r="Q86">
        <v>1.236</v>
      </c>
      <c r="R86">
        <v>1</v>
      </c>
      <c r="S86">
        <v>0</v>
      </c>
      <c r="T86">
        <v>0</v>
      </c>
      <c r="V86">
        <v>0</v>
      </c>
      <c r="Y86" s="1">
        <v>44145</v>
      </c>
      <c r="Z86" s="2">
        <v>1.8645833333333334E-2</v>
      </c>
      <c r="AB86">
        <v>1</v>
      </c>
      <c r="AD86" s="4">
        <f t="shared" si="17"/>
        <v>6.7804685081612499</v>
      </c>
      <c r="AE86" s="4">
        <f t="shared" si="18"/>
        <v>7.3538613859682043</v>
      </c>
      <c r="AF86" s="4">
        <f t="shared" si="19"/>
        <v>0.57339287780695436</v>
      </c>
      <c r="AG86" s="4">
        <f t="shared" si="20"/>
        <v>1.1385339394572733</v>
      </c>
      <c r="AJ86">
        <f>ABS(100*(AD86-AD87)/(AVERAGE(AD86:AD87)))</f>
        <v>0.85997736490335919</v>
      </c>
      <c r="AO86">
        <f>ABS(100*(AE86-AE87)/(AVERAGE(AE86:AE87)))</f>
        <v>0.31378988273787384</v>
      </c>
      <c r="AT86">
        <f>ABS(100*(AF86-AF87)/(AVERAGE(AF86:AF87)))</f>
        <v>6.3797790861578276</v>
      </c>
      <c r="AY86">
        <f>ABS(100*(AG86-AG87)/(AVERAGE(AG86:AG87)))</f>
        <v>0.87253077258673073</v>
      </c>
      <c r="BC86" s="4">
        <f>AVERAGE(AD86:AD87)</f>
        <v>6.8097496610068706</v>
      </c>
      <c r="BD86" s="4">
        <f>AVERAGE(AE86:AE87)</f>
        <v>7.3654173532060945</v>
      </c>
      <c r="BE86" s="4">
        <f>AVERAGE(AF86:AF87)</f>
        <v>0.55566769219922341</v>
      </c>
      <c r="BF86" s="4">
        <f>AVERAGE(AG86:AG87)</f>
        <v>1.1435227333271756</v>
      </c>
    </row>
    <row r="87" spans="1:58" x14ac:dyDescent="0.2">
      <c r="A87">
        <v>75</v>
      </c>
      <c r="B87">
        <v>23</v>
      </c>
      <c r="C87" t="s">
        <v>80</v>
      </c>
      <c r="D87" t="s">
        <v>27</v>
      </c>
      <c r="G87">
        <v>0.5</v>
      </c>
      <c r="H87">
        <v>0.5</v>
      </c>
      <c r="I87">
        <v>2353</v>
      </c>
      <c r="J87">
        <v>8488</v>
      </c>
      <c r="L87">
        <v>13039</v>
      </c>
      <c r="M87">
        <v>2.2200000000000002</v>
      </c>
      <c r="N87">
        <v>7.47</v>
      </c>
      <c r="O87">
        <v>5.25</v>
      </c>
      <c r="Q87">
        <v>1.248</v>
      </c>
      <c r="R87">
        <v>1</v>
      </c>
      <c r="S87">
        <v>0</v>
      </c>
      <c r="T87">
        <v>0</v>
      </c>
      <c r="V87">
        <v>0</v>
      </c>
      <c r="Y87" s="1">
        <v>44145</v>
      </c>
      <c r="Z87" s="2">
        <v>2.4861111111111108E-2</v>
      </c>
      <c r="AB87">
        <v>1</v>
      </c>
      <c r="AD87" s="4">
        <f t="shared" si="17"/>
        <v>6.8390308138524922</v>
      </c>
      <c r="AE87" s="4">
        <f t="shared" si="18"/>
        <v>7.3769733204439847</v>
      </c>
      <c r="AF87" s="4">
        <f t="shared" si="19"/>
        <v>0.53794250659149245</v>
      </c>
      <c r="AG87" s="4">
        <f t="shared" si="20"/>
        <v>1.1485115271970778</v>
      </c>
    </row>
    <row r="88" spans="1:58" x14ac:dyDescent="0.2">
      <c r="A88">
        <v>76</v>
      </c>
      <c r="B88">
        <v>24</v>
      </c>
      <c r="C88" t="s">
        <v>81</v>
      </c>
      <c r="D88" t="s">
        <v>27</v>
      </c>
      <c r="G88">
        <v>0.5</v>
      </c>
      <c r="H88">
        <v>0.5</v>
      </c>
      <c r="I88">
        <v>2058</v>
      </c>
      <c r="J88">
        <v>7318</v>
      </c>
      <c r="L88">
        <v>4248</v>
      </c>
      <c r="M88">
        <v>1.994</v>
      </c>
      <c r="N88">
        <v>6.4779999999999998</v>
      </c>
      <c r="O88">
        <v>4.484</v>
      </c>
      <c r="Q88">
        <v>0.32800000000000001</v>
      </c>
      <c r="R88">
        <v>1</v>
      </c>
      <c r="S88">
        <v>0</v>
      </c>
      <c r="T88">
        <v>0</v>
      </c>
      <c r="V88">
        <v>0</v>
      </c>
      <c r="Y88" s="1">
        <v>44145</v>
      </c>
      <c r="Z88" s="2">
        <v>3.5567129629629629E-2</v>
      </c>
      <c r="AB88">
        <v>1</v>
      </c>
      <c r="AD88" s="4">
        <f t="shared" si="17"/>
        <v>5.9752368049066549</v>
      </c>
      <c r="AE88" s="4">
        <f t="shared" si="18"/>
        <v>6.3369362690338455</v>
      </c>
      <c r="AF88" s="4">
        <f t="shared" si="19"/>
        <v>0.36169946412719067</v>
      </c>
      <c r="AG88" s="4">
        <f t="shared" si="20"/>
        <v>0.35830455584014265</v>
      </c>
    </row>
    <row r="89" spans="1:58" x14ac:dyDescent="0.2">
      <c r="A89">
        <v>77</v>
      </c>
      <c r="B89">
        <v>24</v>
      </c>
      <c r="C89" t="s">
        <v>81</v>
      </c>
      <c r="D89" t="s">
        <v>27</v>
      </c>
      <c r="G89">
        <v>0.5</v>
      </c>
      <c r="H89">
        <v>0.5</v>
      </c>
      <c r="I89">
        <v>1910</v>
      </c>
      <c r="J89">
        <v>7310</v>
      </c>
      <c r="L89">
        <v>4300</v>
      </c>
      <c r="M89">
        <v>1.88</v>
      </c>
      <c r="N89">
        <v>6.4710000000000001</v>
      </c>
      <c r="O89">
        <v>4.5910000000000002</v>
      </c>
      <c r="Q89">
        <v>0.33400000000000002</v>
      </c>
      <c r="R89">
        <v>1</v>
      </c>
      <c r="S89">
        <v>0</v>
      </c>
      <c r="T89">
        <v>0</v>
      </c>
      <c r="V89">
        <v>0</v>
      </c>
      <c r="Y89" s="1">
        <v>44145</v>
      </c>
      <c r="Z89" s="2">
        <v>4.1319444444444443E-2</v>
      </c>
      <c r="AB89">
        <v>1</v>
      </c>
      <c r="AD89" s="4">
        <f t="shared" si="17"/>
        <v>5.5418757427914542</v>
      </c>
      <c r="AE89" s="4">
        <f t="shared" si="18"/>
        <v>6.329824904579759</v>
      </c>
      <c r="AF89" s="4">
        <f t="shared" si="19"/>
        <v>0.78794916178830476</v>
      </c>
      <c r="AG89" s="4">
        <f t="shared" si="20"/>
        <v>0.36297874108761852</v>
      </c>
      <c r="AJ89">
        <f>ABS(100*(AD89-AD90)/(AVERAGE(AD89:AD90)))</f>
        <v>0.57951388717209751</v>
      </c>
      <c r="AO89">
        <f>ABS(100*(AE89-AE90)/(AVERAGE(AE89:AE90)))</f>
        <v>0.22494659639270032</v>
      </c>
      <c r="AT89">
        <f>ABS(100*(AF89-AF90)/(AVERAGE(AF89:AF90)))</f>
        <v>6.071659929048538</v>
      </c>
      <c r="AY89">
        <f>ABS(100*(AG89-AG90)/(AVERAGE(AG89:AG90)))</f>
        <v>1.2709918151362232</v>
      </c>
      <c r="BC89" s="4">
        <f>AVERAGE(AD89:AD90)</f>
        <v>5.5579803768565466</v>
      </c>
      <c r="BD89" s="4">
        <f>AVERAGE(AE89:AE90)</f>
        <v>6.3227135401256724</v>
      </c>
      <c r="BE89" s="4">
        <f>AVERAGE(AF89:AF90)</f>
        <v>0.76473316326912633</v>
      </c>
      <c r="BF89" s="4">
        <f>AVERAGE(AG89:AG90)</f>
        <v>0.36068659255279861</v>
      </c>
    </row>
    <row r="90" spans="1:58" x14ac:dyDescent="0.2">
      <c r="A90">
        <v>78</v>
      </c>
      <c r="B90">
        <v>24</v>
      </c>
      <c r="C90" t="s">
        <v>81</v>
      </c>
      <c r="D90" t="s">
        <v>27</v>
      </c>
      <c r="G90">
        <v>0.5</v>
      </c>
      <c r="H90">
        <v>0.5</v>
      </c>
      <c r="I90">
        <v>1921</v>
      </c>
      <c r="J90">
        <v>7294</v>
      </c>
      <c r="L90">
        <v>4249</v>
      </c>
      <c r="M90">
        <v>1.889</v>
      </c>
      <c r="N90">
        <v>6.4580000000000002</v>
      </c>
      <c r="O90">
        <v>4.569</v>
      </c>
      <c r="Q90">
        <v>0.32800000000000001</v>
      </c>
      <c r="R90">
        <v>1</v>
      </c>
      <c r="S90">
        <v>0</v>
      </c>
      <c r="T90">
        <v>0</v>
      </c>
      <c r="V90">
        <v>0</v>
      </c>
      <c r="Y90" s="1">
        <v>44145</v>
      </c>
      <c r="Z90" s="2">
        <v>4.760416666666667E-2</v>
      </c>
      <c r="AB90">
        <v>1</v>
      </c>
      <c r="AD90" s="4">
        <f t="shared" si="17"/>
        <v>5.574085010921638</v>
      </c>
      <c r="AE90" s="4">
        <f t="shared" si="18"/>
        <v>6.3156021756715859</v>
      </c>
      <c r="AF90" s="4">
        <f t="shared" si="19"/>
        <v>0.74151716474994789</v>
      </c>
      <c r="AG90" s="4">
        <f t="shared" si="20"/>
        <v>0.35839444401797871</v>
      </c>
    </row>
    <row r="91" spans="1:58" x14ac:dyDescent="0.2">
      <c r="A91">
        <v>79</v>
      </c>
      <c r="B91">
        <v>25</v>
      </c>
      <c r="C91" t="s">
        <v>82</v>
      </c>
      <c r="D91" t="s">
        <v>27</v>
      </c>
      <c r="G91">
        <v>0.5</v>
      </c>
      <c r="H91">
        <v>0.5</v>
      </c>
      <c r="I91">
        <v>1608</v>
      </c>
      <c r="J91">
        <v>8332</v>
      </c>
      <c r="L91">
        <v>3372</v>
      </c>
      <c r="M91">
        <v>1.649</v>
      </c>
      <c r="N91">
        <v>7.3369999999999997</v>
      </c>
      <c r="O91">
        <v>5.6890000000000001</v>
      </c>
      <c r="Q91">
        <v>0.23699999999999999</v>
      </c>
      <c r="R91">
        <v>1</v>
      </c>
      <c r="S91">
        <v>0</v>
      </c>
      <c r="T91">
        <v>0</v>
      </c>
      <c r="V91">
        <v>0</v>
      </c>
      <c r="Y91" s="1">
        <v>44145</v>
      </c>
      <c r="Z91" s="2">
        <v>5.844907407407407E-2</v>
      </c>
      <c r="AB91">
        <v>1</v>
      </c>
      <c r="AD91" s="4">
        <f t="shared" si="17"/>
        <v>4.6575849268536809</v>
      </c>
      <c r="AE91" s="4">
        <f t="shared" si="18"/>
        <v>7.2383017135892995</v>
      </c>
      <c r="AF91" s="4">
        <f t="shared" si="19"/>
        <v>2.5807167867356187</v>
      </c>
      <c r="AG91" s="4">
        <f t="shared" si="20"/>
        <v>0.27956251205574095</v>
      </c>
    </row>
    <row r="92" spans="1:58" x14ac:dyDescent="0.2">
      <c r="A92">
        <v>80</v>
      </c>
      <c r="B92">
        <v>25</v>
      </c>
      <c r="C92" t="s">
        <v>82</v>
      </c>
      <c r="D92" t="s">
        <v>27</v>
      </c>
      <c r="G92">
        <v>0.5</v>
      </c>
      <c r="H92">
        <v>0.5</v>
      </c>
      <c r="I92">
        <v>1459</v>
      </c>
      <c r="J92">
        <v>8359</v>
      </c>
      <c r="L92">
        <v>3439</v>
      </c>
      <c r="M92">
        <v>1.534</v>
      </c>
      <c r="N92">
        <v>7.36</v>
      </c>
      <c r="O92">
        <v>5.8259999999999996</v>
      </c>
      <c r="Q92">
        <v>0.24399999999999999</v>
      </c>
      <c r="R92">
        <v>1</v>
      </c>
      <c r="S92">
        <v>0</v>
      </c>
      <c r="T92">
        <v>0</v>
      </c>
      <c r="V92">
        <v>0</v>
      </c>
      <c r="Y92" s="1">
        <v>44145</v>
      </c>
      <c r="Z92" s="2">
        <v>6.4421296296296296E-2</v>
      </c>
      <c r="AB92">
        <v>1</v>
      </c>
      <c r="AD92" s="4">
        <f t="shared" si="17"/>
        <v>4.2212957494539189</v>
      </c>
      <c r="AE92" s="4">
        <f t="shared" si="18"/>
        <v>7.2623025686218412</v>
      </c>
      <c r="AF92" s="4">
        <f t="shared" si="19"/>
        <v>3.0410068191679223</v>
      </c>
      <c r="AG92" s="4">
        <f t="shared" si="20"/>
        <v>0.28558501997075797</v>
      </c>
      <c r="AJ92">
        <f>ABS(100*(AD92-AD93)/(AVERAGE(AD92:AD93)))</f>
        <v>1.1722984987728171</v>
      </c>
      <c r="AO92">
        <f>ABS(100*(AE92-AE93)/(AVERAGE(AE92:AE93)))</f>
        <v>1.0211238124382807</v>
      </c>
      <c r="AT92">
        <f>ABS(100*(AF92-AF93)/(AVERAGE(AF92:AF93)))</f>
        <v>4.147328809309859</v>
      </c>
      <c r="AY92">
        <f>ABS(100*(AG92-AG93)/(AVERAGE(AG92:AG93)))</f>
        <v>1.0441008080709959</v>
      </c>
      <c r="BC92" s="4">
        <f>AVERAGE(AD92:AD93)</f>
        <v>4.2461847293726969</v>
      </c>
      <c r="BD92" s="4">
        <f>AVERAGE(AE92:AE93)</f>
        <v>7.2254123655162683</v>
      </c>
      <c r="BE92" s="4">
        <f>AVERAGE(AF92:AF93)</f>
        <v>2.9792276361435706</v>
      </c>
      <c r="BF92" s="4">
        <f>AVERAGE(AG92:AG93)</f>
        <v>0.28410186503646273</v>
      </c>
    </row>
    <row r="93" spans="1:58" x14ac:dyDescent="0.2">
      <c r="A93">
        <v>81</v>
      </c>
      <c r="B93">
        <v>25</v>
      </c>
      <c r="C93" t="s">
        <v>82</v>
      </c>
      <c r="D93" t="s">
        <v>27</v>
      </c>
      <c r="G93">
        <v>0.5</v>
      </c>
      <c r="H93">
        <v>0.5</v>
      </c>
      <c r="I93">
        <v>1476</v>
      </c>
      <c r="J93">
        <v>8276</v>
      </c>
      <c r="L93">
        <v>3406</v>
      </c>
      <c r="M93">
        <v>1.5469999999999999</v>
      </c>
      <c r="N93">
        <v>7.2889999999999997</v>
      </c>
      <c r="O93">
        <v>5.742</v>
      </c>
      <c r="Q93">
        <v>0.24</v>
      </c>
      <c r="R93">
        <v>1</v>
      </c>
      <c r="S93">
        <v>0</v>
      </c>
      <c r="T93">
        <v>0</v>
      </c>
      <c r="V93">
        <v>0</v>
      </c>
      <c r="Y93" s="1">
        <v>44145</v>
      </c>
      <c r="Z93" s="2">
        <v>7.0671296296296301E-2</v>
      </c>
      <c r="AB93">
        <v>1</v>
      </c>
      <c r="AD93" s="4">
        <f t="shared" si="17"/>
        <v>4.2710737092914757</v>
      </c>
      <c r="AE93" s="4">
        <f t="shared" si="18"/>
        <v>7.1885221624106945</v>
      </c>
      <c r="AF93" s="4">
        <f t="shared" si="19"/>
        <v>2.9174484531192189</v>
      </c>
      <c r="AG93" s="4">
        <f t="shared" si="20"/>
        <v>0.28261871010216749</v>
      </c>
    </row>
    <row r="94" spans="1:58" x14ac:dyDescent="0.2">
      <c r="A94">
        <v>82</v>
      </c>
      <c r="B94">
        <v>26</v>
      </c>
      <c r="C94" t="s">
        <v>83</v>
      </c>
      <c r="D94" t="s">
        <v>27</v>
      </c>
      <c r="G94">
        <v>0.5</v>
      </c>
      <c r="H94">
        <v>0.5</v>
      </c>
      <c r="I94">
        <v>1835</v>
      </c>
      <c r="J94">
        <v>7690</v>
      </c>
      <c r="L94">
        <v>6287</v>
      </c>
      <c r="M94">
        <v>1.823</v>
      </c>
      <c r="N94">
        <v>6.7939999999999996</v>
      </c>
      <c r="O94">
        <v>4.9710000000000001</v>
      </c>
      <c r="Q94">
        <v>0.54200000000000004</v>
      </c>
      <c r="R94">
        <v>1</v>
      </c>
      <c r="S94">
        <v>0</v>
      </c>
      <c r="T94">
        <v>0</v>
      </c>
      <c r="V94">
        <v>0</v>
      </c>
      <c r="Y94" s="1">
        <v>44145</v>
      </c>
      <c r="Z94" s="2">
        <v>8.1319444444444444E-2</v>
      </c>
      <c r="AB94">
        <v>1</v>
      </c>
      <c r="AD94" s="4">
        <f t="shared" si="17"/>
        <v>5.3222670964492922</v>
      </c>
      <c r="AE94" s="4">
        <f t="shared" si="18"/>
        <v>6.6676147161488641</v>
      </c>
      <c r="AF94" s="4">
        <f t="shared" si="19"/>
        <v>1.345347619699572</v>
      </c>
      <c r="AG94" s="4">
        <f t="shared" si="20"/>
        <v>0.54158655044789938</v>
      </c>
    </row>
    <row r="95" spans="1:58" x14ac:dyDescent="0.2">
      <c r="A95">
        <v>83</v>
      </c>
      <c r="B95">
        <v>26</v>
      </c>
      <c r="C95" t="s">
        <v>83</v>
      </c>
      <c r="D95" t="s">
        <v>27</v>
      </c>
      <c r="G95">
        <v>0.5</v>
      </c>
      <c r="H95">
        <v>0.5</v>
      </c>
      <c r="I95">
        <v>1986</v>
      </c>
      <c r="J95">
        <v>7673</v>
      </c>
      <c r="L95">
        <v>6323</v>
      </c>
      <c r="M95">
        <v>1.9390000000000001</v>
      </c>
      <c r="N95">
        <v>6.7789999999999999</v>
      </c>
      <c r="O95">
        <v>4.84</v>
      </c>
      <c r="Q95">
        <v>0.54500000000000004</v>
      </c>
      <c r="R95">
        <v>1</v>
      </c>
      <c r="S95">
        <v>0</v>
      </c>
      <c r="T95">
        <v>0</v>
      </c>
      <c r="V95">
        <v>0</v>
      </c>
      <c r="Y95" s="1">
        <v>44145</v>
      </c>
      <c r="Z95" s="2">
        <v>8.7129629629629626E-2</v>
      </c>
      <c r="AB95">
        <v>1</v>
      </c>
      <c r="AD95" s="4">
        <f t="shared" si="17"/>
        <v>5.7644125044181793</v>
      </c>
      <c r="AE95" s="4">
        <f t="shared" si="18"/>
        <v>6.6525030666839307</v>
      </c>
      <c r="AF95" s="4">
        <f t="shared" si="19"/>
        <v>0.88809056226575134</v>
      </c>
      <c r="AG95" s="4">
        <f t="shared" si="20"/>
        <v>0.54482252484999827</v>
      </c>
      <c r="AJ95">
        <f>ABS(100*(AD95-AD96)/(AVERAGE(AD95:AD96)))</f>
        <v>0.76486023781448298</v>
      </c>
      <c r="AO95">
        <f>ABS(100*(AE95-AE96)/(AVERAGE(AE95:AE96)))</f>
        <v>0.24080914023885655</v>
      </c>
      <c r="AT95">
        <f>ABS(100*(AF95-AF96)/(AVERAGE(AF95:AF96)))</f>
        <v>3.0952967021654154</v>
      </c>
      <c r="AY95">
        <f>ABS(100*(AG95-AG96)/(AVERAGE(AG95:AG96)))</f>
        <v>0.11542366245431143</v>
      </c>
      <c r="BC95" s="4">
        <f>AVERAGE(AD95:AD96)</f>
        <v>5.7424516397839627</v>
      </c>
      <c r="BD95" s="4">
        <f>AVERAGE(AE95:AE96)</f>
        <v>6.6445027816730837</v>
      </c>
      <c r="BE95" s="4">
        <f>AVERAGE(AF95:AF96)</f>
        <v>0.90205114188912106</v>
      </c>
      <c r="BF95" s="4">
        <f>AVERAGE(AG95:AG96)</f>
        <v>0.54513713347242443</v>
      </c>
    </row>
    <row r="96" spans="1:58" x14ac:dyDescent="0.2">
      <c r="A96">
        <v>84</v>
      </c>
      <c r="B96">
        <v>26</v>
      </c>
      <c r="C96" t="s">
        <v>83</v>
      </c>
      <c r="D96" t="s">
        <v>27</v>
      </c>
      <c r="G96">
        <v>0.5</v>
      </c>
      <c r="H96">
        <v>0.5</v>
      </c>
      <c r="I96">
        <v>1971</v>
      </c>
      <c r="J96">
        <v>7655</v>
      </c>
      <c r="L96">
        <v>6330</v>
      </c>
      <c r="M96">
        <v>1.927</v>
      </c>
      <c r="N96">
        <v>6.7640000000000002</v>
      </c>
      <c r="O96">
        <v>4.8369999999999997</v>
      </c>
      <c r="Q96">
        <v>0.54600000000000004</v>
      </c>
      <c r="R96">
        <v>1</v>
      </c>
      <c r="S96">
        <v>0</v>
      </c>
      <c r="T96">
        <v>0</v>
      </c>
      <c r="V96">
        <v>0</v>
      </c>
      <c r="Y96" s="1">
        <v>44145</v>
      </c>
      <c r="Z96" s="2">
        <v>9.341435185185186E-2</v>
      </c>
      <c r="AB96">
        <v>1</v>
      </c>
      <c r="AD96" s="4">
        <f t="shared" si="17"/>
        <v>5.720490775149746</v>
      </c>
      <c r="AE96" s="4">
        <f t="shared" si="18"/>
        <v>6.6365024966622368</v>
      </c>
      <c r="AF96" s="4">
        <f t="shared" si="19"/>
        <v>0.91601172151249077</v>
      </c>
      <c r="AG96" s="4">
        <f t="shared" si="20"/>
        <v>0.54545174209485059</v>
      </c>
    </row>
    <row r="97" spans="1:58" x14ac:dyDescent="0.2">
      <c r="A97">
        <v>85</v>
      </c>
      <c r="B97">
        <v>27</v>
      </c>
      <c r="C97" t="s">
        <v>84</v>
      </c>
      <c r="D97" t="s">
        <v>27</v>
      </c>
      <c r="G97">
        <v>0.5</v>
      </c>
      <c r="H97">
        <v>0.5</v>
      </c>
      <c r="I97">
        <v>2087</v>
      </c>
      <c r="J97">
        <v>7906</v>
      </c>
      <c r="L97">
        <v>8975</v>
      </c>
      <c r="M97">
        <v>2.016</v>
      </c>
      <c r="N97">
        <v>6.976</v>
      </c>
      <c r="O97">
        <v>4.96</v>
      </c>
      <c r="Q97">
        <v>0.82299999999999995</v>
      </c>
      <c r="R97">
        <v>1</v>
      </c>
      <c r="S97">
        <v>0</v>
      </c>
      <c r="T97">
        <v>0</v>
      </c>
      <c r="V97">
        <v>0</v>
      </c>
      <c r="Y97" s="1">
        <v>44145</v>
      </c>
      <c r="Z97" s="2">
        <v>0.10407407407407408</v>
      </c>
      <c r="AB97">
        <v>1</v>
      </c>
      <c r="AD97" s="4">
        <f t="shared" si="17"/>
        <v>6.0601521481589575</v>
      </c>
      <c r="AE97" s="4">
        <f t="shared" si="18"/>
        <v>6.8596215564091976</v>
      </c>
      <c r="AF97" s="4">
        <f t="shared" si="19"/>
        <v>0.79946940825024004</v>
      </c>
      <c r="AG97" s="4">
        <f t="shared" si="20"/>
        <v>0.783205972471269</v>
      </c>
    </row>
    <row r="98" spans="1:58" x14ac:dyDescent="0.2">
      <c r="A98">
        <v>86</v>
      </c>
      <c r="B98">
        <v>27</v>
      </c>
      <c r="C98" t="s">
        <v>84</v>
      </c>
      <c r="D98" t="s">
        <v>27</v>
      </c>
      <c r="G98">
        <v>0.5</v>
      </c>
      <c r="H98">
        <v>0.5</v>
      </c>
      <c r="I98">
        <v>2161</v>
      </c>
      <c r="J98">
        <v>7889</v>
      </c>
      <c r="L98">
        <v>9124</v>
      </c>
      <c r="M98">
        <v>2.073</v>
      </c>
      <c r="N98">
        <v>6.9619999999999997</v>
      </c>
      <c r="O98">
        <v>4.8890000000000002</v>
      </c>
      <c r="Q98">
        <v>0.83799999999999997</v>
      </c>
      <c r="R98">
        <v>1</v>
      </c>
      <c r="S98">
        <v>0</v>
      </c>
      <c r="T98">
        <v>0</v>
      </c>
      <c r="V98">
        <v>0</v>
      </c>
      <c r="Y98" s="1">
        <v>44145</v>
      </c>
      <c r="Z98" s="2">
        <v>0.10986111111111112</v>
      </c>
      <c r="AB98">
        <v>1</v>
      </c>
      <c r="AD98" s="4">
        <f t="shared" si="17"/>
        <v>6.2768326792165574</v>
      </c>
      <c r="AE98" s="4">
        <f t="shared" si="18"/>
        <v>6.8445099069442641</v>
      </c>
      <c r="AF98" s="4">
        <f t="shared" si="19"/>
        <v>0.56767722772770668</v>
      </c>
      <c r="AG98" s="4">
        <f t="shared" si="20"/>
        <v>0.79659931096884407</v>
      </c>
      <c r="AJ98">
        <f>ABS(100*(AD98-AD99)/(AVERAGE(AD98:AD99)))</f>
        <v>0.65096822508094232</v>
      </c>
      <c r="AO98">
        <f>ABS(100*(AE98-AE99)/(AVERAGE(AE98:AE99)))</f>
        <v>1.9275403921135252</v>
      </c>
      <c r="AT98">
        <f>ABS(100*(AF98-AF99)/(AVERAGE(AF98:AF99)))</f>
        <v>35.626606356376385</v>
      </c>
      <c r="AY98">
        <f>ABS(100*(AG98-AG99)/(AVERAGE(AG98:AG99)))</f>
        <v>8.8369258242902173</v>
      </c>
      <c r="BC98" s="4">
        <f>AVERAGE(AD98:AD99)</f>
        <v>6.2973294862084925</v>
      </c>
      <c r="BD98" s="4">
        <f>AVERAGE(AE98:AE99)</f>
        <v>6.779174246022345</v>
      </c>
      <c r="BE98" s="4">
        <f>AVERAGE(AF98:AF99)</f>
        <v>0.48184475981385244</v>
      </c>
      <c r="BF98" s="4">
        <f>AVERAGE(AG98:AG99)</f>
        <v>0.76289124428031596</v>
      </c>
    </row>
    <row r="99" spans="1:58" x14ac:dyDescent="0.2">
      <c r="A99">
        <v>87</v>
      </c>
      <c r="B99">
        <v>27</v>
      </c>
      <c r="C99" t="s">
        <v>84</v>
      </c>
      <c r="D99" t="s">
        <v>27</v>
      </c>
      <c r="G99">
        <v>0.5</v>
      </c>
      <c r="H99">
        <v>0.5</v>
      </c>
      <c r="I99">
        <v>2175</v>
      </c>
      <c r="J99">
        <v>7742</v>
      </c>
      <c r="L99">
        <v>8374</v>
      </c>
      <c r="M99">
        <v>2.0830000000000002</v>
      </c>
      <c r="N99">
        <v>6.8369999999999997</v>
      </c>
      <c r="O99">
        <v>4.7539999999999996</v>
      </c>
      <c r="Q99">
        <v>0.76</v>
      </c>
      <c r="R99">
        <v>1</v>
      </c>
      <c r="S99">
        <v>0</v>
      </c>
      <c r="T99">
        <v>0</v>
      </c>
      <c r="V99">
        <v>0</v>
      </c>
      <c r="Y99" s="1">
        <v>44145</v>
      </c>
      <c r="Z99" s="2">
        <v>0.11609953703703703</v>
      </c>
      <c r="AB99">
        <v>1</v>
      </c>
      <c r="AD99" s="4">
        <f t="shared" si="17"/>
        <v>6.3178262932004277</v>
      </c>
      <c r="AE99" s="4">
        <f t="shared" si="18"/>
        <v>6.7138385851004259</v>
      </c>
      <c r="AF99" s="4">
        <f t="shared" si="19"/>
        <v>0.3960122918999982</v>
      </c>
      <c r="AG99" s="4">
        <f t="shared" si="20"/>
        <v>0.72918317759178786</v>
      </c>
    </row>
    <row r="100" spans="1:58" x14ac:dyDescent="0.2">
      <c r="A100">
        <v>88</v>
      </c>
      <c r="B100">
        <v>28</v>
      </c>
      <c r="C100" t="s">
        <v>85</v>
      </c>
      <c r="D100" t="s">
        <v>27</v>
      </c>
      <c r="G100">
        <v>0.5</v>
      </c>
      <c r="H100">
        <v>0.5</v>
      </c>
      <c r="I100">
        <v>1913</v>
      </c>
      <c r="J100">
        <v>8498</v>
      </c>
      <c r="L100">
        <v>20024</v>
      </c>
      <c r="M100">
        <v>1.8819999999999999</v>
      </c>
      <c r="N100">
        <v>7.4779999999999998</v>
      </c>
      <c r="O100">
        <v>5.5949999999999998</v>
      </c>
      <c r="Q100">
        <v>1.978</v>
      </c>
      <c r="R100">
        <v>1</v>
      </c>
      <c r="S100">
        <v>0</v>
      </c>
      <c r="T100">
        <v>0</v>
      </c>
      <c r="V100">
        <v>0</v>
      </c>
      <c r="Y100" s="1">
        <v>44145</v>
      </c>
      <c r="Z100" s="2">
        <v>0.12665509259259258</v>
      </c>
      <c r="AB100">
        <v>1</v>
      </c>
      <c r="AD100" s="4">
        <f t="shared" si="17"/>
        <v>5.5506600886451407</v>
      </c>
      <c r="AE100" s="4">
        <f t="shared" si="18"/>
        <v>7.3858625260115929</v>
      </c>
      <c r="AF100" s="4">
        <f t="shared" si="19"/>
        <v>1.8352024373664522</v>
      </c>
      <c r="AG100" s="4">
        <f t="shared" si="20"/>
        <v>1.7763804493820612</v>
      </c>
    </row>
    <row r="101" spans="1:58" x14ac:dyDescent="0.2">
      <c r="A101">
        <v>89</v>
      </c>
      <c r="B101">
        <v>28</v>
      </c>
      <c r="C101" t="s">
        <v>85</v>
      </c>
      <c r="D101" t="s">
        <v>27</v>
      </c>
      <c r="G101">
        <v>0.5</v>
      </c>
      <c r="H101">
        <v>0.5</v>
      </c>
      <c r="I101">
        <v>1808</v>
      </c>
      <c r="J101">
        <v>8425</v>
      </c>
      <c r="L101">
        <v>20157</v>
      </c>
      <c r="M101">
        <v>1.802</v>
      </c>
      <c r="N101">
        <v>7.4160000000000004</v>
      </c>
      <c r="O101">
        <v>5.6139999999999999</v>
      </c>
      <c r="Q101">
        <v>1.992</v>
      </c>
      <c r="R101">
        <v>1</v>
      </c>
      <c r="S101">
        <v>0</v>
      </c>
      <c r="T101">
        <v>0</v>
      </c>
      <c r="V101">
        <v>0</v>
      </c>
      <c r="Y101" s="1">
        <v>44145</v>
      </c>
      <c r="Z101" s="2">
        <v>0.13245370370370371</v>
      </c>
      <c r="AB101">
        <v>1</v>
      </c>
      <c r="AD101" s="4">
        <f t="shared" si="17"/>
        <v>5.2432079837661139</v>
      </c>
      <c r="AE101" s="4">
        <f t="shared" si="18"/>
        <v>7.3209713253680544</v>
      </c>
      <c r="AF101" s="4">
        <f t="shared" si="19"/>
        <v>2.0777633416019405</v>
      </c>
      <c r="AG101" s="4">
        <f t="shared" si="20"/>
        <v>1.7883355770342593</v>
      </c>
      <c r="AJ101">
        <f>ABS(100*(AD101-AD102)/(AVERAGE(AD101:AD102)))</f>
        <v>1.6614583584038285</v>
      </c>
      <c r="AO101">
        <f>ABS(100*(AE101-AE102)/(AVERAGE(AE101:AE102)))</f>
        <v>1.9494134971789732</v>
      </c>
      <c r="AT101">
        <f>ABS(100*(AF101-AF102)/(AVERAGE(AF101:AF102)))</f>
        <v>11.6740549013834</v>
      </c>
      <c r="AY101">
        <f>ABS(100*(AG101-AG102)/(AVERAGE(AG101:AG102)))</f>
        <v>8.6030572866563926</v>
      </c>
      <c r="BC101" s="4">
        <f>AVERAGE(AD101:AD102)</f>
        <v>5.2871297130345463</v>
      </c>
      <c r="BD101" s="4">
        <f>AVERAGE(AE101:AE102)</f>
        <v>7.2503021411055704</v>
      </c>
      <c r="BE101" s="4">
        <f>AVERAGE(AF101:AF102)</f>
        <v>1.9631724280710241</v>
      </c>
      <c r="BF101" s="4">
        <f>AVERAGE(AG101:AG102)</f>
        <v>1.7145823271197598</v>
      </c>
    </row>
    <row r="102" spans="1:58" x14ac:dyDescent="0.2">
      <c r="A102">
        <v>90</v>
      </c>
      <c r="B102">
        <v>28</v>
      </c>
      <c r="C102" t="s">
        <v>85</v>
      </c>
      <c r="D102" t="s">
        <v>27</v>
      </c>
      <c r="G102">
        <v>0.5</v>
      </c>
      <c r="H102">
        <v>0.5</v>
      </c>
      <c r="I102">
        <v>1838</v>
      </c>
      <c r="J102">
        <v>8266</v>
      </c>
      <c r="L102">
        <v>18516</v>
      </c>
      <c r="M102">
        <v>1.825</v>
      </c>
      <c r="N102">
        <v>7.2809999999999997</v>
      </c>
      <c r="O102">
        <v>5.4560000000000004</v>
      </c>
      <c r="Q102">
        <v>1.821</v>
      </c>
      <c r="R102">
        <v>1</v>
      </c>
      <c r="S102">
        <v>0</v>
      </c>
      <c r="T102">
        <v>0</v>
      </c>
      <c r="V102">
        <v>0</v>
      </c>
      <c r="Y102" s="1">
        <v>44145</v>
      </c>
      <c r="Z102" s="2">
        <v>0.13869212962962962</v>
      </c>
      <c r="AB102">
        <v>1</v>
      </c>
      <c r="AD102" s="4">
        <f t="shared" si="17"/>
        <v>5.3310514423029787</v>
      </c>
      <c r="AE102" s="4">
        <f t="shared" si="18"/>
        <v>7.1796329568430863</v>
      </c>
      <c r="AF102" s="4">
        <f t="shared" si="19"/>
        <v>1.8485815145401077</v>
      </c>
      <c r="AG102" s="4">
        <f t="shared" si="20"/>
        <v>1.6408290772052601</v>
      </c>
      <c r="BB102" s="5"/>
    </row>
    <row r="103" spans="1:58" x14ac:dyDescent="0.2">
      <c r="A103">
        <v>91</v>
      </c>
      <c r="B103">
        <v>29</v>
      </c>
      <c r="C103" t="s">
        <v>86</v>
      </c>
      <c r="D103" t="s">
        <v>27</v>
      </c>
      <c r="G103">
        <v>0.5</v>
      </c>
      <c r="H103">
        <v>0.5</v>
      </c>
      <c r="I103">
        <v>1967</v>
      </c>
      <c r="J103">
        <v>8558</v>
      </c>
      <c r="L103">
        <v>23757</v>
      </c>
      <c r="M103">
        <v>1.9239999999999999</v>
      </c>
      <c r="N103">
        <v>7.5279999999999996</v>
      </c>
      <c r="O103">
        <v>5.6040000000000001</v>
      </c>
      <c r="Q103">
        <v>2.3690000000000002</v>
      </c>
      <c r="R103">
        <v>1</v>
      </c>
      <c r="S103">
        <v>0</v>
      </c>
      <c r="T103">
        <v>0</v>
      </c>
      <c r="V103">
        <v>0</v>
      </c>
      <c r="Y103" s="1">
        <v>44145</v>
      </c>
      <c r="Z103" s="2">
        <v>0.14925925925925926</v>
      </c>
      <c r="AB103">
        <v>1</v>
      </c>
      <c r="AD103" s="4">
        <f t="shared" si="17"/>
        <v>5.7087783140114974</v>
      </c>
      <c r="AE103" s="4">
        <f t="shared" si="18"/>
        <v>7.4391977594172412</v>
      </c>
      <c r="AF103" s="4">
        <f t="shared" si="19"/>
        <v>1.7304194454057438</v>
      </c>
      <c r="AG103" s="4">
        <f t="shared" si="20"/>
        <v>2.1119330172441289</v>
      </c>
      <c r="BB103" s="5"/>
    </row>
    <row r="104" spans="1:58" x14ac:dyDescent="0.2">
      <c r="A104">
        <v>92</v>
      </c>
      <c r="B104">
        <v>29</v>
      </c>
      <c r="C104" t="s">
        <v>86</v>
      </c>
      <c r="D104" t="s">
        <v>27</v>
      </c>
      <c r="G104">
        <v>0.5</v>
      </c>
      <c r="H104">
        <v>0.5</v>
      </c>
      <c r="I104">
        <v>1999</v>
      </c>
      <c r="J104">
        <v>8831</v>
      </c>
      <c r="L104">
        <v>27087</v>
      </c>
      <c r="M104">
        <v>1.948</v>
      </c>
      <c r="N104">
        <v>7.76</v>
      </c>
      <c r="O104">
        <v>5.8109999999999999</v>
      </c>
      <c r="Q104">
        <v>2.7170000000000001</v>
      </c>
      <c r="R104">
        <v>1</v>
      </c>
      <c r="S104">
        <v>0</v>
      </c>
      <c r="T104">
        <v>0</v>
      </c>
      <c r="V104">
        <v>0</v>
      </c>
      <c r="Y104" s="1">
        <v>44145</v>
      </c>
      <c r="Z104" s="2">
        <v>0.15504629629629629</v>
      </c>
      <c r="AB104">
        <v>1</v>
      </c>
      <c r="AD104" s="4">
        <f t="shared" si="17"/>
        <v>5.8024780031174874</v>
      </c>
      <c r="AE104" s="4">
        <f t="shared" si="18"/>
        <v>7.68187307141294</v>
      </c>
      <c r="AF104" s="4">
        <f t="shared" si="19"/>
        <v>1.8793950682954526</v>
      </c>
      <c r="AG104" s="4">
        <f t="shared" si="20"/>
        <v>2.4112606494382587</v>
      </c>
      <c r="AJ104">
        <f>ABS(100*(AD104-AD105)/(AVERAGE(AD104:AD105)))</f>
        <v>0.15150423969142326</v>
      </c>
      <c r="AO104">
        <f>ABS(100*(AE104-AE105)/(AVERAGE(AE104:AE105)))</f>
        <v>0.31292377522903936</v>
      </c>
      <c r="AT104">
        <f>ABS(100*(AF104-AF105)/(AVERAGE(AF104:AF105)))</f>
        <v>0.81294029146014424</v>
      </c>
      <c r="AY104">
        <f>ABS(100*(AG104-AG105)/(AVERAGE(AG104:AG105)))</f>
        <v>0.67247211089431946</v>
      </c>
      <c r="BC104" s="4">
        <f>AVERAGE(AD104:AD105)</f>
        <v>5.7980858301906437</v>
      </c>
      <c r="BD104" s="4">
        <f>AVERAGE(AE104:AE105)</f>
        <v>7.6698726438966691</v>
      </c>
      <c r="BE104" s="4">
        <f>AVERAGE(AF104:AF105)</f>
        <v>1.8717868137060254</v>
      </c>
      <c r="BF104" s="4">
        <f>AVERAGE(AG104:AG105)</f>
        <v>2.4193955295324234</v>
      </c>
    </row>
    <row r="105" spans="1:58" x14ac:dyDescent="0.2">
      <c r="A105">
        <v>93</v>
      </c>
      <c r="B105">
        <v>29</v>
      </c>
      <c r="C105" t="s">
        <v>86</v>
      </c>
      <c r="D105" t="s">
        <v>27</v>
      </c>
      <c r="G105">
        <v>0.5</v>
      </c>
      <c r="H105">
        <v>0.5</v>
      </c>
      <c r="I105">
        <v>1996</v>
      </c>
      <c r="J105">
        <v>8804</v>
      </c>
      <c r="L105">
        <v>27268</v>
      </c>
      <c r="M105">
        <v>1.946</v>
      </c>
      <c r="N105">
        <v>7.7370000000000001</v>
      </c>
      <c r="O105">
        <v>5.7910000000000004</v>
      </c>
      <c r="Q105">
        <v>2.7360000000000002</v>
      </c>
      <c r="R105">
        <v>1</v>
      </c>
      <c r="S105">
        <v>0</v>
      </c>
      <c r="T105">
        <v>0</v>
      </c>
      <c r="V105">
        <v>0</v>
      </c>
      <c r="Y105" s="1">
        <v>44145</v>
      </c>
      <c r="Z105" s="2">
        <v>0.16127314814814817</v>
      </c>
      <c r="AB105">
        <v>1</v>
      </c>
      <c r="AD105" s="4">
        <f t="shared" si="17"/>
        <v>5.7936936572638009</v>
      </c>
      <c r="AE105" s="4">
        <f t="shared" si="18"/>
        <v>7.6578722163803992</v>
      </c>
      <c r="AF105" s="4">
        <f t="shared" si="19"/>
        <v>1.8641785591165982</v>
      </c>
      <c r="AG105" s="4">
        <f t="shared" si="20"/>
        <v>2.4275304096265882</v>
      </c>
    </row>
    <row r="106" spans="1:58" x14ac:dyDescent="0.2">
      <c r="A106">
        <v>94</v>
      </c>
      <c r="B106">
        <v>30</v>
      </c>
      <c r="C106" t="s">
        <v>87</v>
      </c>
      <c r="D106" t="s">
        <v>27</v>
      </c>
      <c r="G106">
        <v>0.5</v>
      </c>
      <c r="H106">
        <v>0.5</v>
      </c>
      <c r="I106">
        <v>1670</v>
      </c>
      <c r="J106">
        <v>7451</v>
      </c>
      <c r="L106">
        <v>13754</v>
      </c>
      <c r="M106">
        <v>1.696</v>
      </c>
      <c r="N106">
        <v>6.5910000000000002</v>
      </c>
      <c r="O106">
        <v>4.8949999999999996</v>
      </c>
      <c r="Q106">
        <v>1.323</v>
      </c>
      <c r="R106">
        <v>1</v>
      </c>
      <c r="S106">
        <v>0</v>
      </c>
      <c r="T106">
        <v>0</v>
      </c>
      <c r="V106">
        <v>0</v>
      </c>
      <c r="Y106" s="1">
        <v>44145</v>
      </c>
      <c r="Z106" s="2">
        <v>0.17179398148148148</v>
      </c>
      <c r="AB106">
        <v>1</v>
      </c>
      <c r="AD106" s="4">
        <f t="shared" si="17"/>
        <v>4.8391280744965357</v>
      </c>
      <c r="AE106" s="4">
        <f t="shared" si="18"/>
        <v>6.4551627030830323</v>
      </c>
      <c r="AF106" s="4">
        <f t="shared" si="19"/>
        <v>1.6160346285864966</v>
      </c>
      <c r="AG106" s="4">
        <f t="shared" si="20"/>
        <v>1.2127815743498713</v>
      </c>
    </row>
    <row r="107" spans="1:58" x14ac:dyDescent="0.2">
      <c r="A107">
        <v>95</v>
      </c>
      <c r="B107">
        <v>30</v>
      </c>
      <c r="C107" t="s">
        <v>87</v>
      </c>
      <c r="D107" t="s">
        <v>27</v>
      </c>
      <c r="G107">
        <v>0.5</v>
      </c>
      <c r="H107">
        <v>0.5</v>
      </c>
      <c r="I107">
        <v>1540</v>
      </c>
      <c r="J107">
        <v>7426</v>
      </c>
      <c r="L107">
        <v>13762</v>
      </c>
      <c r="M107">
        <v>1.597</v>
      </c>
      <c r="N107">
        <v>6.57</v>
      </c>
      <c r="O107">
        <v>4.9729999999999999</v>
      </c>
      <c r="Q107">
        <v>1.323</v>
      </c>
      <c r="R107">
        <v>1</v>
      </c>
      <c r="S107">
        <v>0</v>
      </c>
      <c r="T107">
        <v>0</v>
      </c>
      <c r="V107">
        <v>0</v>
      </c>
      <c r="Y107" s="1">
        <v>44145</v>
      </c>
      <c r="Z107" s="2">
        <v>0.17751157407407406</v>
      </c>
      <c r="AB107">
        <v>1</v>
      </c>
      <c r="AD107" s="4">
        <f t="shared" si="17"/>
        <v>4.4584730875034539</v>
      </c>
      <c r="AE107" s="4">
        <f t="shared" si="18"/>
        <v>6.4329396891640114</v>
      </c>
      <c r="AF107" s="4">
        <f t="shared" si="19"/>
        <v>1.9744666016605574</v>
      </c>
      <c r="AG107" s="4">
        <f t="shared" si="20"/>
        <v>1.2135006797725598</v>
      </c>
      <c r="AJ107">
        <f>ABS(100*(AD107-AD108)/(AVERAGE(AD107:AD108)))</f>
        <v>1.9510385497433242</v>
      </c>
      <c r="AO107">
        <f>ABS(100*(AE107-AE108)/(AVERAGE(AE107:AE108)))</f>
        <v>0.12444175206164683</v>
      </c>
      <c r="AT107">
        <f>ABS(100*(AF107-AF108)/(AVERAGE(AF107:AF108)))</f>
        <v>4.974903622058509</v>
      </c>
      <c r="AY107">
        <f>ABS(100*(AG107-AG108)/(AVERAGE(AG107:AG108)))</f>
        <v>2.2224503356707798E-2</v>
      </c>
      <c r="BC107" s="4">
        <f>AVERAGE(AD107:AD108)</f>
        <v>4.5023948167718864</v>
      </c>
      <c r="BD107" s="4">
        <f>AVERAGE(AE107:AE108)</f>
        <v>6.4289395466585884</v>
      </c>
      <c r="BE107" s="4">
        <f>AVERAGE(AF107:AF108)</f>
        <v>1.926544729886702</v>
      </c>
      <c r="BF107" s="4">
        <f>AVERAGE(AG107:AG108)</f>
        <v>1.2133658475058058</v>
      </c>
    </row>
    <row r="108" spans="1:58" x14ac:dyDescent="0.2">
      <c r="A108">
        <v>96</v>
      </c>
      <c r="B108">
        <v>30</v>
      </c>
      <c r="C108" t="s">
        <v>87</v>
      </c>
      <c r="D108" t="s">
        <v>27</v>
      </c>
      <c r="G108">
        <v>0.5</v>
      </c>
      <c r="H108">
        <v>0.5</v>
      </c>
      <c r="I108">
        <v>1570</v>
      </c>
      <c r="J108">
        <v>7417</v>
      </c>
      <c r="L108">
        <v>13759</v>
      </c>
      <c r="M108">
        <v>1.62</v>
      </c>
      <c r="N108">
        <v>6.5620000000000003</v>
      </c>
      <c r="O108">
        <v>4.9429999999999996</v>
      </c>
      <c r="Q108">
        <v>1.323</v>
      </c>
      <c r="R108">
        <v>1</v>
      </c>
      <c r="S108">
        <v>0</v>
      </c>
      <c r="T108">
        <v>0</v>
      </c>
      <c r="V108">
        <v>0</v>
      </c>
      <c r="Y108" s="1">
        <v>44145</v>
      </c>
      <c r="Z108" s="2">
        <v>0.1837037037037037</v>
      </c>
      <c r="AB108">
        <v>1</v>
      </c>
      <c r="AD108" s="4">
        <f t="shared" si="17"/>
        <v>4.5463165460403188</v>
      </c>
      <c r="AE108" s="4">
        <f t="shared" si="18"/>
        <v>6.4249394041531653</v>
      </c>
      <c r="AF108" s="4">
        <f t="shared" si="19"/>
        <v>1.8786228581128466</v>
      </c>
      <c r="AG108" s="4">
        <f t="shared" si="20"/>
        <v>1.2132310152390517</v>
      </c>
    </row>
    <row r="109" spans="1:58" x14ac:dyDescent="0.2">
      <c r="A109">
        <v>97</v>
      </c>
      <c r="B109">
        <v>31</v>
      </c>
      <c r="C109" t="s">
        <v>66</v>
      </c>
      <c r="D109" t="s">
        <v>27</v>
      </c>
      <c r="G109">
        <v>0.5</v>
      </c>
      <c r="H109">
        <v>0.5</v>
      </c>
      <c r="I109">
        <v>2284</v>
      </c>
      <c r="J109">
        <v>14053</v>
      </c>
      <c r="L109">
        <v>6418</v>
      </c>
      <c r="M109">
        <v>2.1669999999999998</v>
      </c>
      <c r="N109">
        <v>12.183999999999999</v>
      </c>
      <c r="O109">
        <v>10.016999999999999</v>
      </c>
      <c r="Q109">
        <v>0.55500000000000005</v>
      </c>
      <c r="R109">
        <v>1</v>
      </c>
      <c r="S109">
        <v>0</v>
      </c>
      <c r="T109">
        <v>0</v>
      </c>
      <c r="V109">
        <v>0</v>
      </c>
      <c r="Y109" s="1">
        <v>44145</v>
      </c>
      <c r="Z109" s="2">
        <v>0.19460648148148149</v>
      </c>
      <c r="AB109">
        <v>1</v>
      </c>
      <c r="AD109" s="4">
        <f t="shared" si="17"/>
        <v>6.636990859217704</v>
      </c>
      <c r="AE109" s="4">
        <f t="shared" si="18"/>
        <v>12.323816218817852</v>
      </c>
      <c r="AF109" s="4">
        <f t="shared" si="19"/>
        <v>5.6868253596001477</v>
      </c>
      <c r="AG109" s="4">
        <f t="shared" si="20"/>
        <v>0.55336190174442523</v>
      </c>
    </row>
    <row r="110" spans="1:58" x14ac:dyDescent="0.2">
      <c r="A110">
        <v>98</v>
      </c>
      <c r="B110">
        <v>31</v>
      </c>
      <c r="C110" t="s">
        <v>66</v>
      </c>
      <c r="D110" t="s">
        <v>27</v>
      </c>
      <c r="G110">
        <v>0.5</v>
      </c>
      <c r="H110">
        <v>0.5</v>
      </c>
      <c r="I110">
        <v>2565</v>
      </c>
      <c r="J110">
        <v>14051</v>
      </c>
      <c r="L110">
        <v>6285</v>
      </c>
      <c r="M110">
        <v>2.383</v>
      </c>
      <c r="N110">
        <v>12.182</v>
      </c>
      <c r="O110">
        <v>9.8000000000000007</v>
      </c>
      <c r="Q110">
        <v>0.54100000000000004</v>
      </c>
      <c r="R110">
        <v>1</v>
      </c>
      <c r="S110">
        <v>0</v>
      </c>
      <c r="T110">
        <v>0</v>
      </c>
      <c r="V110">
        <v>0</v>
      </c>
      <c r="Y110" s="1">
        <v>44145</v>
      </c>
      <c r="Z110" s="2">
        <v>0.20075231481481481</v>
      </c>
      <c r="AB110">
        <v>1</v>
      </c>
      <c r="AD110" s="4">
        <f t="shared" si="17"/>
        <v>7.4597912541796711</v>
      </c>
      <c r="AE110" s="4">
        <f t="shared" si="18"/>
        <v>12.322038377704331</v>
      </c>
      <c r="AF110" s="4">
        <f t="shared" si="19"/>
        <v>4.8622471235246598</v>
      </c>
      <c r="AG110" s="4">
        <f t="shared" si="20"/>
        <v>0.54140677409222726</v>
      </c>
      <c r="AJ110">
        <f>ABS(100*(AD110-AD111)/(AVERAGE(AD110:AD111)))</f>
        <v>0.43270585899125308</v>
      </c>
      <c r="AL110">
        <f>100*((AVERAGE(AD110:AD111)*50)-(AVERAGE(AD92:AD93)*50))/(1000*0.15)</f>
        <v>106.58339635806277</v>
      </c>
      <c r="AO110">
        <f>ABS(100*(AE110-AE111)/(AVERAGE(AE110:AE111)))</f>
        <v>1.5631476009726115</v>
      </c>
      <c r="AQ110">
        <f>100*((AVERAGE(AE110:AE111)*50)-(AVERAGE(AE92:AE93)*50))/(2000*0.15)</f>
        <v>83.351117538937942</v>
      </c>
      <c r="AT110">
        <f>ABS(100*(AF110-AF111)/(AVERAGE(AF110:AF111)))</f>
        <v>3.3225075451427601</v>
      </c>
      <c r="AV110">
        <f>100*((AVERAGE(AF110:AF111)*50)-(AVERAGE(AF92:AF93)*50))/(1000*0.15)</f>
        <v>60.118838719813162</v>
      </c>
      <c r="AY110">
        <f>ABS(100*(AG110-AG111)/(AVERAGE(AG110:AG111)))</f>
        <v>5.0556510121687479</v>
      </c>
      <c r="BA110">
        <f>100*((AVERAGE(AG110:AG111)*50)-(AVERAGE(AG92:AG93)*50))/(100*0.15)</f>
        <v>81.318838215702442</v>
      </c>
      <c r="BC110" s="4">
        <f>AVERAGE(AD110:AD111)</f>
        <v>7.4436866201145797</v>
      </c>
      <c r="BD110" s="4">
        <f>AVERAGE(AE110:AE111)</f>
        <v>12.226479417852545</v>
      </c>
      <c r="BE110" s="4">
        <f>AVERAGE(AF110:AF111)</f>
        <v>4.7827927977379652</v>
      </c>
      <c r="BF110" s="4">
        <f>AVERAGE(AG110:AG111)</f>
        <v>0.52805837968357006</v>
      </c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2554</v>
      </c>
      <c r="J111">
        <v>13836</v>
      </c>
      <c r="L111">
        <v>5988</v>
      </c>
      <c r="M111">
        <v>2.3740000000000001</v>
      </c>
      <c r="N111">
        <v>12</v>
      </c>
      <c r="O111">
        <v>9.6259999999999994</v>
      </c>
      <c r="Q111">
        <v>0.51</v>
      </c>
      <c r="R111">
        <v>1</v>
      </c>
      <c r="S111">
        <v>0</v>
      </c>
      <c r="T111">
        <v>0</v>
      </c>
      <c r="V111">
        <v>0</v>
      </c>
      <c r="Y111" s="1">
        <v>44145</v>
      </c>
      <c r="Z111" s="2">
        <v>0.20736111111111111</v>
      </c>
      <c r="AB111">
        <v>1</v>
      </c>
      <c r="AD111" s="4">
        <f t="shared" si="17"/>
        <v>7.4275819860494874</v>
      </c>
      <c r="AE111" s="4">
        <f t="shared" si="18"/>
        <v>12.130920458000759</v>
      </c>
      <c r="AF111" s="4">
        <f t="shared" si="19"/>
        <v>4.7033384719512714</v>
      </c>
      <c r="AG111" s="4">
        <f t="shared" si="20"/>
        <v>0.51470998527491296</v>
      </c>
    </row>
    <row r="112" spans="1:58" x14ac:dyDescent="0.2">
      <c r="A112">
        <v>100</v>
      </c>
      <c r="B112">
        <v>32</v>
      </c>
      <c r="C112" t="s">
        <v>67</v>
      </c>
      <c r="D112" t="s">
        <v>27</v>
      </c>
      <c r="G112">
        <v>0.5</v>
      </c>
      <c r="H112">
        <v>0.5</v>
      </c>
      <c r="I112">
        <v>1866</v>
      </c>
      <c r="J112">
        <v>7278</v>
      </c>
      <c r="L112">
        <v>11962</v>
      </c>
      <c r="M112">
        <v>1.8460000000000001</v>
      </c>
      <c r="N112">
        <v>6.444</v>
      </c>
      <c r="O112">
        <v>4.5979999999999999</v>
      </c>
      <c r="Q112">
        <v>1.135</v>
      </c>
      <c r="R112">
        <v>1</v>
      </c>
      <c r="S112">
        <v>0</v>
      </c>
      <c r="T112">
        <v>0</v>
      </c>
      <c r="V112">
        <v>0</v>
      </c>
      <c r="Y112" s="1">
        <v>44145</v>
      </c>
      <c r="Z112" s="2">
        <v>0.21799768518518517</v>
      </c>
      <c r="AB112">
        <v>1</v>
      </c>
      <c r="AD112" s="4">
        <f t="shared" si="17"/>
        <v>5.4130386702707192</v>
      </c>
      <c r="AE112" s="4">
        <f t="shared" si="18"/>
        <v>6.3013794467634128</v>
      </c>
      <c r="AF112" s="4">
        <f t="shared" si="19"/>
        <v>0.88834077649269361</v>
      </c>
      <c r="AG112" s="4">
        <f t="shared" si="20"/>
        <v>1.0517019596676249</v>
      </c>
    </row>
    <row r="113" spans="1:58" x14ac:dyDescent="0.2">
      <c r="A113">
        <v>101</v>
      </c>
      <c r="B113">
        <v>32</v>
      </c>
      <c r="C113" t="s">
        <v>67</v>
      </c>
      <c r="D113" t="s">
        <v>27</v>
      </c>
      <c r="G113">
        <v>0.5</v>
      </c>
      <c r="H113">
        <v>0.5</v>
      </c>
      <c r="I113">
        <v>1554</v>
      </c>
      <c r="J113">
        <v>7303</v>
      </c>
      <c r="L113">
        <v>11991</v>
      </c>
      <c r="M113">
        <v>1.607</v>
      </c>
      <c r="N113">
        <v>6.4649999999999999</v>
      </c>
      <c r="O113">
        <v>4.8579999999999997</v>
      </c>
      <c r="Q113">
        <v>1.1379999999999999</v>
      </c>
      <c r="R113">
        <v>1</v>
      </c>
      <c r="S113">
        <v>0</v>
      </c>
      <c r="T113">
        <v>0</v>
      </c>
      <c r="V113">
        <v>0</v>
      </c>
      <c r="Y113" s="1">
        <v>44145</v>
      </c>
      <c r="Z113" s="2">
        <v>0.22368055555555555</v>
      </c>
      <c r="AB113">
        <v>1</v>
      </c>
      <c r="AD113" s="4">
        <f t="shared" si="17"/>
        <v>4.4994667014873242</v>
      </c>
      <c r="AE113" s="4">
        <f t="shared" si="18"/>
        <v>6.3236024606824337</v>
      </c>
      <c r="AF113" s="4">
        <f t="shared" si="19"/>
        <v>1.8241357591951095</v>
      </c>
      <c r="AG113" s="4">
        <f t="shared" si="20"/>
        <v>1.054308716824871</v>
      </c>
      <c r="AJ113">
        <f>ABS(100*(AD113-AD114)/(AVERAGE(AD113:AD114)))</f>
        <v>2.5696328653903606</v>
      </c>
      <c r="AK113">
        <f>ABS(100*((AVERAGE(AD113:AD114)-AVERAGE(AD107:AD108))/(AVERAGE(AD107:AD108,AD113:AD114))))</f>
        <v>1.2280703748011617</v>
      </c>
      <c r="AO113">
        <f>ABS(100*(AE113-AE114)/(AVERAGE(AE113:AE114)))</f>
        <v>1.6727537876085492</v>
      </c>
      <c r="AP113">
        <f>ABS(100*((AVERAGE(AE113:AE114)-AVERAGE(AE107:AE108))/(AVERAGE(AE107:AE108,AE113:AE114))))</f>
        <v>0.8121560373083071</v>
      </c>
      <c r="AT113">
        <f>ABS(100*(AF113-AF114)/(AVERAGE(AF113:AF114)))</f>
        <v>0.57474817985246263</v>
      </c>
      <c r="AU113">
        <f>ABS(100*((AVERAGE(AF113:AF114)-AVERAGE(AF107:AF108))/(AVERAGE(AF107:AF108,AF113:AF114))))</f>
        <v>5.747557424930279</v>
      </c>
      <c r="AY113">
        <f>ABS(100*(AG113-AG114)/(AVERAGE(AG113:AG114)))</f>
        <v>11.33218354690702</v>
      </c>
      <c r="AZ113">
        <f>ABS(100*((AVERAGE(AG113:AG114)-AVERAGE(AG107:AG108))/(AVERAGE(AG107:AG108,AG113:AG114))))</f>
        <v>8.213717471580674</v>
      </c>
      <c r="BC113" s="4">
        <f>AVERAGE(AD113:AD114)</f>
        <v>4.5580290071785674</v>
      </c>
      <c r="BD113" s="4">
        <f>AVERAGE(AE113:AE114)</f>
        <v>6.3769376940880811</v>
      </c>
      <c r="BE113" s="4">
        <f>AVERAGE(AF113:AF114)</f>
        <v>1.8189086869095141</v>
      </c>
      <c r="BF113" s="4">
        <f>AVERAGE(AG113:AG114)</f>
        <v>1.1176349381103858</v>
      </c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1594</v>
      </c>
      <c r="J114">
        <v>7423</v>
      </c>
      <c r="L114">
        <v>13400</v>
      </c>
      <c r="M114">
        <v>1.6379999999999999</v>
      </c>
      <c r="N114">
        <v>6.5670000000000002</v>
      </c>
      <c r="O114">
        <v>4.9290000000000003</v>
      </c>
      <c r="Q114">
        <v>1.2849999999999999</v>
      </c>
      <c r="R114">
        <v>1</v>
      </c>
      <c r="S114">
        <v>0</v>
      </c>
      <c r="T114">
        <v>0</v>
      </c>
      <c r="V114">
        <v>0</v>
      </c>
      <c r="Y114" s="1">
        <v>44145</v>
      </c>
      <c r="Z114" s="2">
        <v>0.22988425925925926</v>
      </c>
      <c r="AB114">
        <v>1</v>
      </c>
      <c r="AD114" s="4">
        <f t="shared" si="17"/>
        <v>4.6165913128698106</v>
      </c>
      <c r="AE114" s="4">
        <f t="shared" si="18"/>
        <v>6.4302729274937294</v>
      </c>
      <c r="AF114" s="4">
        <f t="shared" si="19"/>
        <v>1.8136816146239187</v>
      </c>
      <c r="AG114" s="4">
        <f t="shared" si="20"/>
        <v>1.1809611593959006</v>
      </c>
    </row>
    <row r="115" spans="1:58" x14ac:dyDescent="0.2">
      <c r="A115">
        <v>103</v>
      </c>
      <c r="B115">
        <v>2</v>
      </c>
      <c r="D115" t="s">
        <v>28</v>
      </c>
      <c r="Y115" s="1">
        <v>44145</v>
      </c>
      <c r="Z115" s="2">
        <v>0.23409722222222221</v>
      </c>
      <c r="AB115">
        <v>1</v>
      </c>
      <c r="AD115" s="4" t="e">
        <f t="shared" si="17"/>
        <v>#DIV/0!</v>
      </c>
      <c r="AE115" s="4" t="e">
        <f t="shared" si="18"/>
        <v>#DIV/0!</v>
      </c>
      <c r="AF115" s="4" t="e">
        <f t="shared" si="19"/>
        <v>#DIV/0!</v>
      </c>
      <c r="AG115" s="4" t="e">
        <f t="shared" si="20"/>
        <v>#DIV/0!</v>
      </c>
    </row>
    <row r="116" spans="1:58" x14ac:dyDescent="0.2">
      <c r="A116">
        <v>104</v>
      </c>
      <c r="B116">
        <v>3</v>
      </c>
      <c r="C116" t="s">
        <v>29</v>
      </c>
      <c r="D116" t="s">
        <v>27</v>
      </c>
      <c r="G116">
        <v>0.5</v>
      </c>
      <c r="H116">
        <v>0.5</v>
      </c>
      <c r="I116">
        <v>102</v>
      </c>
      <c r="J116">
        <v>297</v>
      </c>
      <c r="L116">
        <v>63</v>
      </c>
      <c r="M116">
        <v>0.49299999999999999</v>
      </c>
      <c r="N116">
        <v>0.53</v>
      </c>
      <c r="O116">
        <v>3.7999999999999999E-2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44145</v>
      </c>
      <c r="Z116" s="2">
        <v>0.24384259259259258</v>
      </c>
      <c r="AB116">
        <v>1</v>
      </c>
      <c r="AD116" s="4">
        <f t="shared" si="17"/>
        <v>0.24784330830306292</v>
      </c>
      <c r="AE116" s="4">
        <f t="shared" si="18"/>
        <v>9.5825040016248406E-2</v>
      </c>
      <c r="AF116" s="4">
        <f t="shared" si="19"/>
        <v>-0.15201826828681453</v>
      </c>
      <c r="AG116" s="4">
        <f t="shared" si="20"/>
        <v>-1.787746840383107E-2</v>
      </c>
    </row>
    <row r="117" spans="1:58" x14ac:dyDescent="0.2">
      <c r="A117">
        <v>105</v>
      </c>
      <c r="B117">
        <v>3</v>
      </c>
      <c r="C117" t="s">
        <v>29</v>
      </c>
      <c r="D117" t="s">
        <v>27</v>
      </c>
      <c r="G117">
        <v>0.5</v>
      </c>
      <c r="H117">
        <v>0.5</v>
      </c>
      <c r="I117">
        <v>19</v>
      </c>
      <c r="J117">
        <v>246</v>
      </c>
      <c r="L117">
        <v>26</v>
      </c>
      <c r="M117">
        <v>0.42899999999999999</v>
      </c>
      <c r="N117">
        <v>0.48699999999999999</v>
      </c>
      <c r="O117">
        <v>5.7000000000000002E-2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44145</v>
      </c>
      <c r="Z117" s="2">
        <v>0.24877314814814813</v>
      </c>
      <c r="AB117">
        <v>1</v>
      </c>
      <c r="AD117" s="4">
        <f t="shared" si="17"/>
        <v>4.8097396844033694E-3</v>
      </c>
      <c r="AE117" s="4">
        <f t="shared" si="18"/>
        <v>5.049009162144745E-2</v>
      </c>
      <c r="AF117" s="4">
        <f t="shared" si="19"/>
        <v>4.5680351937044082E-2</v>
      </c>
      <c r="AG117" s="4">
        <f t="shared" si="20"/>
        <v>-2.1203330983765842E-2</v>
      </c>
      <c r="AJ117">
        <f>ABS(100*(AD117-AD118)/(AVERAGE(AD117:AD118)))</f>
        <v>167.60978420168604</v>
      </c>
      <c r="AO117">
        <f>ABS(100*(AE117-AE118)/(AVERAGE(AE117:AE118)))</f>
        <v>50.773378421280377</v>
      </c>
      <c r="AT117">
        <f>ABS(100*(AF117-AF118)/(AVERAGE(AF117:AF118)))</f>
        <v>664.438992309181</v>
      </c>
      <c r="AY117">
        <f>ABS(100*(AG117-AG118)/(AVERAGE(AG117:AG118)))</f>
        <v>2.5763717421312609</v>
      </c>
      <c r="BC117" s="4">
        <f>AVERAGE(AD117:AD118)</f>
        <v>2.9698719603181756E-2</v>
      </c>
      <c r="BD117" s="4">
        <f>AVERAGE(AE117:AE118)</f>
        <v>4.0267505218698214E-2</v>
      </c>
      <c r="BE117" s="4">
        <f>AVERAGE(AF117:AF118)</f>
        <v>1.056878561551646E-2</v>
      </c>
      <c r="BF117" s="4">
        <f>AVERAGE(AG117:AG118)</f>
        <v>-2.0933666450257619E-2</v>
      </c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36</v>
      </c>
      <c r="J118">
        <v>223</v>
      </c>
      <c r="L118">
        <v>32</v>
      </c>
      <c r="M118">
        <v>0.443</v>
      </c>
      <c r="N118">
        <v>0.46700000000000003</v>
      </c>
      <c r="O118">
        <v>2.5000000000000001E-2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44145</v>
      </c>
      <c r="Z118" s="2">
        <v>0.25415509259259256</v>
      </c>
      <c r="AB118">
        <v>1</v>
      </c>
      <c r="AD118" s="4">
        <f t="shared" si="17"/>
        <v>5.4587699521960145E-2</v>
      </c>
      <c r="AE118" s="4">
        <f t="shared" si="18"/>
        <v>3.0044918815948982E-2</v>
      </c>
      <c r="AF118" s="4">
        <f t="shared" si="19"/>
        <v>-2.4542780706011163E-2</v>
      </c>
      <c r="AG118" s="4">
        <f t="shared" si="20"/>
        <v>-2.0664001916749393E-2</v>
      </c>
    </row>
    <row r="119" spans="1:58" x14ac:dyDescent="0.2">
      <c r="A119">
        <v>107</v>
      </c>
      <c r="B119">
        <v>1</v>
      </c>
      <c r="C119" t="s">
        <v>30</v>
      </c>
      <c r="D119" t="s">
        <v>27</v>
      </c>
      <c r="G119">
        <v>0.5</v>
      </c>
      <c r="H119">
        <v>0.5</v>
      </c>
      <c r="I119">
        <v>2616</v>
      </c>
      <c r="J119">
        <v>11126</v>
      </c>
      <c r="L119">
        <v>8377</v>
      </c>
      <c r="M119">
        <v>2.4220000000000002</v>
      </c>
      <c r="N119">
        <v>9.7040000000000006</v>
      </c>
      <c r="O119">
        <v>7.282</v>
      </c>
      <c r="Q119">
        <v>0.76</v>
      </c>
      <c r="R119">
        <v>1</v>
      </c>
      <c r="S119">
        <v>0</v>
      </c>
      <c r="T119">
        <v>0</v>
      </c>
      <c r="V119">
        <v>0</v>
      </c>
      <c r="Y119" s="1">
        <v>44145</v>
      </c>
      <c r="Z119" s="2">
        <v>0.2648726851851852</v>
      </c>
      <c r="AB119">
        <v>1</v>
      </c>
      <c r="AD119" s="4">
        <f t="shared" si="17"/>
        <v>7.6091251336923413</v>
      </c>
      <c r="AE119" s="4">
        <f t="shared" si="18"/>
        <v>9.7219457491789818</v>
      </c>
      <c r="AF119" s="4">
        <f t="shared" si="19"/>
        <v>2.1128206154866405</v>
      </c>
      <c r="AG119" s="4">
        <f t="shared" si="20"/>
        <v>0.72945284212529615</v>
      </c>
      <c r="BC119" s="4"/>
      <c r="BD119" s="4"/>
      <c r="BE119" s="4"/>
      <c r="BF119" s="4"/>
    </row>
    <row r="120" spans="1:58" x14ac:dyDescent="0.2">
      <c r="A120">
        <v>108</v>
      </c>
      <c r="B120">
        <v>1</v>
      </c>
      <c r="C120" t="s">
        <v>30</v>
      </c>
      <c r="D120" t="s">
        <v>27</v>
      </c>
      <c r="G120">
        <v>0.5</v>
      </c>
      <c r="H120">
        <v>0.5</v>
      </c>
      <c r="I120">
        <v>3693</v>
      </c>
      <c r="J120">
        <v>11133</v>
      </c>
      <c r="L120">
        <v>8368</v>
      </c>
      <c r="M120">
        <v>3.2480000000000002</v>
      </c>
      <c r="N120">
        <v>9.7100000000000009</v>
      </c>
      <c r="O120">
        <v>6.4619999999999997</v>
      </c>
      <c r="Q120">
        <v>0.75900000000000001</v>
      </c>
      <c r="R120">
        <v>1</v>
      </c>
      <c r="S120">
        <v>0</v>
      </c>
      <c r="T120">
        <v>0</v>
      </c>
      <c r="V120">
        <v>0</v>
      </c>
      <c r="Y120" s="1">
        <v>44145</v>
      </c>
      <c r="Z120" s="2">
        <v>0.27069444444444446</v>
      </c>
      <c r="AB120">
        <v>1</v>
      </c>
      <c r="AD120" s="4">
        <f t="shared" si="17"/>
        <v>10.762705295165793</v>
      </c>
      <c r="AE120" s="4">
        <f t="shared" si="18"/>
        <v>9.7281681930763089</v>
      </c>
      <c r="AF120" s="4">
        <f t="shared" si="19"/>
        <v>-1.0345371020894838</v>
      </c>
      <c r="AG120" s="4">
        <f t="shared" si="20"/>
        <v>0.72864384852477149</v>
      </c>
      <c r="AJ120">
        <f>ABS(100*(AD120-AD121)/(AVERAGE(AD120:AD121)))</f>
        <v>6.3230399938527508</v>
      </c>
      <c r="AO120">
        <f>ABS(100*(AE120-AE121)/(AVERAGE(AE120:AE121)))</f>
        <v>2.9109654347666849</v>
      </c>
      <c r="AT120">
        <f>ABS(100*(AF120-AF121)/(AVERAGE(AF120:AF121)))</f>
        <v>64.36493546523171</v>
      </c>
      <c r="AY120">
        <f>ABS(100*(AG120-AG121)/(AVERAGE(AG120:AG121)))</f>
        <v>2.3211948788632397</v>
      </c>
      <c r="BC120" s="4">
        <f>AVERAGE(AD120:AD121)</f>
        <v>11.114079129313252</v>
      </c>
      <c r="BD120" s="4">
        <f>AVERAGE(AE120:AE121)</f>
        <v>9.5886076656648633</v>
      </c>
      <c r="BE120" s="4">
        <f>AVERAGE(AF120:AF121)</f>
        <v>-1.5254714636483895</v>
      </c>
      <c r="BF120" s="4">
        <f>AVERAGE(AG120:AG121)</f>
        <v>0.72028424798601653</v>
      </c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3933</v>
      </c>
      <c r="J121">
        <v>10819</v>
      </c>
      <c r="L121">
        <v>8182</v>
      </c>
      <c r="M121">
        <v>3.4319999999999999</v>
      </c>
      <c r="N121">
        <v>9.4440000000000008</v>
      </c>
      <c r="O121">
        <v>6.0110000000000001</v>
      </c>
      <c r="Q121">
        <v>0.74</v>
      </c>
      <c r="R121">
        <v>1</v>
      </c>
      <c r="S121">
        <v>0</v>
      </c>
      <c r="T121">
        <v>0</v>
      </c>
      <c r="V121">
        <v>0</v>
      </c>
      <c r="Y121" s="1">
        <v>44145</v>
      </c>
      <c r="Z121" s="2">
        <v>0.27690972222222221</v>
      </c>
      <c r="AB121">
        <v>1</v>
      </c>
      <c r="AD121" s="4">
        <f t="shared" si="17"/>
        <v>11.465452963460711</v>
      </c>
      <c r="AE121" s="4">
        <f t="shared" si="18"/>
        <v>9.449047138253416</v>
      </c>
      <c r="AF121" s="4">
        <f t="shared" si="19"/>
        <v>-2.0164058252072952</v>
      </c>
      <c r="AG121" s="4">
        <f t="shared" si="20"/>
        <v>0.71192464744726147</v>
      </c>
    </row>
    <row r="122" spans="1:58" x14ac:dyDescent="0.2">
      <c r="A122">
        <v>110</v>
      </c>
      <c r="B122">
        <v>4</v>
      </c>
      <c r="C122" t="s">
        <v>65</v>
      </c>
      <c r="D122" t="s">
        <v>27</v>
      </c>
      <c r="G122">
        <v>0.5</v>
      </c>
      <c r="H122">
        <v>0.5</v>
      </c>
      <c r="I122">
        <v>2374</v>
      </c>
      <c r="J122">
        <v>7640</v>
      </c>
      <c r="L122">
        <v>3166</v>
      </c>
      <c r="M122">
        <v>2.2360000000000002</v>
      </c>
      <c r="N122">
        <v>6.7510000000000003</v>
      </c>
      <c r="O122">
        <v>4.5149999999999997</v>
      </c>
      <c r="Q122">
        <v>0.215</v>
      </c>
      <c r="R122">
        <v>1</v>
      </c>
      <c r="S122">
        <v>0</v>
      </c>
      <c r="T122">
        <v>0</v>
      </c>
      <c r="V122">
        <v>0</v>
      </c>
      <c r="Y122" s="1">
        <v>44145</v>
      </c>
      <c r="Z122" s="2">
        <v>0.28796296296296298</v>
      </c>
      <c r="AB122">
        <v>1</v>
      </c>
      <c r="AD122" s="4">
        <f t="shared" si="17"/>
        <v>6.9005212348282976</v>
      </c>
      <c r="AE122" s="4">
        <f t="shared" si="18"/>
        <v>6.6231686883108241</v>
      </c>
      <c r="AF122" s="4">
        <f t="shared" si="19"/>
        <v>-0.27735254651747354</v>
      </c>
      <c r="AG122" s="4">
        <f t="shared" si="20"/>
        <v>0.26104554742150954</v>
      </c>
      <c r="BC122" s="4"/>
      <c r="BD122" s="4"/>
      <c r="BE122" s="4"/>
      <c r="BF122" s="4"/>
    </row>
    <row r="123" spans="1:58" x14ac:dyDescent="0.2">
      <c r="A123">
        <v>111</v>
      </c>
      <c r="B123">
        <v>4</v>
      </c>
      <c r="C123" t="s">
        <v>65</v>
      </c>
      <c r="D123" t="s">
        <v>27</v>
      </c>
      <c r="G123">
        <v>0.5</v>
      </c>
      <c r="H123">
        <v>0.5</v>
      </c>
      <c r="I123">
        <v>1809</v>
      </c>
      <c r="J123">
        <v>7577</v>
      </c>
      <c r="L123">
        <v>3130</v>
      </c>
      <c r="M123">
        <v>1.8029999999999999</v>
      </c>
      <c r="N123">
        <v>6.6970000000000001</v>
      </c>
      <c r="O123">
        <v>4.8949999999999996</v>
      </c>
      <c r="Q123">
        <v>0.21099999999999999</v>
      </c>
      <c r="R123">
        <v>1</v>
      </c>
      <c r="S123">
        <v>0</v>
      </c>
      <c r="T123">
        <v>0</v>
      </c>
      <c r="V123">
        <v>0</v>
      </c>
      <c r="Y123" s="1">
        <v>44145</v>
      </c>
      <c r="Z123" s="2">
        <v>0.29385416666666669</v>
      </c>
      <c r="AB123">
        <v>1</v>
      </c>
      <c r="AD123" s="4">
        <f t="shared" si="17"/>
        <v>5.246136099050676</v>
      </c>
      <c r="AE123" s="4">
        <f t="shared" si="18"/>
        <v>6.5671666932348929</v>
      </c>
      <c r="AF123" s="4">
        <f t="shared" si="19"/>
        <v>1.3210305941842169</v>
      </c>
      <c r="AG123" s="4">
        <f t="shared" si="20"/>
        <v>0.25780957301941088</v>
      </c>
      <c r="AI123">
        <f>ABS(100*(AVERAGE(AD123:AD124)-3)/3)</f>
        <v>74.871203301689192</v>
      </c>
      <c r="AJ123">
        <f>ABS(100*(AD123-AD124)/(AVERAGE(AD123:AD124)))</f>
        <v>100</v>
      </c>
      <c r="AN123">
        <f>ABS(100*(AVERAGE(AE123:AE124)-6)/6)</f>
        <v>9.452778220581548</v>
      </c>
      <c r="AO123">
        <f>ABS(100*(AE123-AE124)/(AVERAGE(AE123:AE124)))</f>
        <v>100</v>
      </c>
      <c r="AS123">
        <f>ABS(100*(AVERAGE(AF123:AF124)-3)/3)</f>
        <v>55.965646860526107</v>
      </c>
      <c r="AT123">
        <f>ABS(100*(AF123-AF124)/(AVERAGE(AF123:AF124)))</f>
        <v>100</v>
      </c>
      <c r="AX123">
        <f>ABS(100*(AVERAGE(AG123:AG124)-0.3)/0.33)</f>
        <v>12.78497787290579</v>
      </c>
      <c r="AY123">
        <f>ABS(100*(AG123-AG124)/(AVERAGE(AG123:AG124)))</f>
        <v>100</v>
      </c>
      <c r="BC123" s="4">
        <f>AVERAGE(AD123:AD124)</f>
        <v>5.246136099050676</v>
      </c>
      <c r="BD123" s="4">
        <f>AVERAGE(AE123:AE124)</f>
        <v>6.5671666932348929</v>
      </c>
      <c r="BE123" s="4">
        <f>AVERAGE(AF123:AF124)</f>
        <v>1.3210305941842169</v>
      </c>
      <c r="BF123" s="4">
        <f>AVERAGE(AG123:AG124)</f>
        <v>0.25780957301941088</v>
      </c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1769</v>
      </c>
      <c r="J124">
        <v>7488</v>
      </c>
      <c r="L124">
        <v>2901</v>
      </c>
      <c r="M124">
        <v>1.772</v>
      </c>
      <c r="N124">
        <v>6.6219999999999999</v>
      </c>
      <c r="O124">
        <v>4.851</v>
      </c>
      <c r="Q124">
        <v>0.187</v>
      </c>
      <c r="R124">
        <v>1</v>
      </c>
      <c r="S124">
        <v>0</v>
      </c>
      <c r="T124">
        <v>0</v>
      </c>
      <c r="V124">
        <v>0</v>
      </c>
      <c r="Y124" s="1">
        <v>44145</v>
      </c>
      <c r="Z124" s="2">
        <v>0.30018518518518517</v>
      </c>
      <c r="AD124" s="4"/>
      <c r="AE124" s="4"/>
      <c r="AF124" s="4"/>
      <c r="AG124" s="4"/>
    </row>
    <row r="125" spans="1:58" x14ac:dyDescent="0.2">
      <c r="A125">
        <v>113</v>
      </c>
      <c r="B125">
        <v>2</v>
      </c>
      <c r="D125" t="s">
        <v>28</v>
      </c>
      <c r="Y125" s="1">
        <v>44145</v>
      </c>
      <c r="Z125" s="2">
        <v>0.30435185185185182</v>
      </c>
    </row>
    <row r="126" spans="1:58" x14ac:dyDescent="0.2">
      <c r="A126">
        <v>114</v>
      </c>
      <c r="B126">
        <v>8</v>
      </c>
      <c r="R126">
        <v>1</v>
      </c>
    </row>
  </sheetData>
  <conditionalFormatting sqref="AR25:AR26 AW21:AW26 AJ25:AK26 AT25:AU26 AY21:AZ26 AO25:AP26 AR31:AR32 AW31:AW32 AJ41:AK49 AT41:AU49 AY41:AZ49 AO41:AP49 AW35:AW54 AR35:AR54">
    <cfRule type="cellIs" dxfId="3425" priority="610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3424" priority="609" operator="between">
      <formula>80</formula>
      <formula>120</formula>
    </cfRule>
  </conditionalFormatting>
  <conditionalFormatting sqref="AJ28">
    <cfRule type="cellIs" dxfId="3423" priority="608" operator="greaterThan">
      <formula>20</formula>
    </cfRule>
  </conditionalFormatting>
  <conditionalFormatting sqref="AO28">
    <cfRule type="cellIs" dxfId="3422" priority="607" operator="greaterThan">
      <formula>20</formula>
    </cfRule>
  </conditionalFormatting>
  <conditionalFormatting sqref="AT28">
    <cfRule type="cellIs" dxfId="3421" priority="606" operator="greaterThan">
      <formula>20</formula>
    </cfRule>
  </conditionalFormatting>
  <conditionalFormatting sqref="AY28">
    <cfRule type="cellIs" dxfId="3420" priority="605" operator="greaterThan">
      <formula>20</formula>
    </cfRule>
  </conditionalFormatting>
  <conditionalFormatting sqref="AR30 AW30 AJ30:AK30 AT30:AU30 AY30:AZ30">
    <cfRule type="cellIs" dxfId="3419" priority="604" operator="greaterThan">
      <formula>20</formula>
    </cfRule>
  </conditionalFormatting>
  <conditionalFormatting sqref="AL30:AM30 BA30 AV30">
    <cfRule type="cellIs" dxfId="3418" priority="603" operator="between">
      <formula>80</formula>
      <formula>120</formula>
    </cfRule>
  </conditionalFormatting>
  <conditionalFormatting sqref="AO30:AP30">
    <cfRule type="cellIs" dxfId="3417" priority="602" operator="greaterThan">
      <formula>20</formula>
    </cfRule>
  </conditionalFormatting>
  <conditionalFormatting sqref="AQ30">
    <cfRule type="cellIs" dxfId="3416" priority="601" operator="between">
      <formula>80</formula>
      <formula>120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3415" priority="600" operator="greaterThan">
      <formula>20</formula>
    </cfRule>
  </conditionalFormatting>
  <conditionalFormatting sqref="AL114:AM114 AV114 BA114 AL50:AM54 AV50:AV57 BA50:BA57">
    <cfRule type="cellIs" dxfId="3414" priority="599" operator="between">
      <formula>80</formula>
      <formula>120</formula>
    </cfRule>
  </conditionalFormatting>
  <conditionalFormatting sqref="AL114:AM114 AV114 BA114">
    <cfRule type="cellIs" dxfId="3413" priority="589" operator="between">
      <formula>80</formula>
      <formula>120</formula>
    </cfRule>
  </conditionalFormatting>
  <conditionalFormatting sqref="AK114 AR114:AU114 AW114 AY114:AZ114">
    <cfRule type="cellIs" dxfId="3412" priority="598" operator="greaterThan">
      <formula>20</formula>
    </cfRule>
  </conditionalFormatting>
  <conditionalFormatting sqref="AL114:AM114 AV114 BA114">
    <cfRule type="cellIs" dxfId="3411" priority="597" operator="between">
      <formula>80</formula>
      <formula>120</formula>
    </cfRule>
  </conditionalFormatting>
  <conditionalFormatting sqref="AL114:AM114 AV114 BA114">
    <cfRule type="cellIs" dxfId="3410" priority="587" operator="between">
      <formula>80</formula>
      <formula>120</formula>
    </cfRule>
  </conditionalFormatting>
  <conditionalFormatting sqref="AK114 AR114:AU114 AW114 AY114:AZ114">
    <cfRule type="cellIs" dxfId="3409" priority="596" operator="greaterThan">
      <formula>20</formula>
    </cfRule>
  </conditionalFormatting>
  <conditionalFormatting sqref="AL114:AM114 AV114 BA114">
    <cfRule type="cellIs" dxfId="3408" priority="595" operator="between">
      <formula>80</formula>
      <formula>120</formula>
    </cfRule>
  </conditionalFormatting>
  <conditionalFormatting sqref="AN114:AP114">
    <cfRule type="cellIs" dxfId="3407" priority="535" operator="greaterThan">
      <formula>20</formula>
    </cfRule>
  </conditionalFormatting>
  <conditionalFormatting sqref="AQ114">
    <cfRule type="cellIs" dxfId="3406" priority="534" operator="between">
      <formula>80</formula>
      <formula>120</formula>
    </cfRule>
  </conditionalFormatting>
  <conditionalFormatting sqref="AL114:AM114 AV114 BA114">
    <cfRule type="cellIs" dxfId="3405" priority="583" operator="between">
      <formula>80</formula>
      <formula>120</formula>
    </cfRule>
  </conditionalFormatting>
  <conditionalFormatting sqref="AK114 AR114:AU114 AW114 AY114:AZ114">
    <cfRule type="cellIs" dxfId="3404" priority="594" operator="greaterThan">
      <formula>20</formula>
    </cfRule>
  </conditionalFormatting>
  <conditionalFormatting sqref="AL114:AM114 AV114 BA114">
    <cfRule type="cellIs" dxfId="3403" priority="593" operator="between">
      <formula>80</formula>
      <formula>120</formula>
    </cfRule>
  </conditionalFormatting>
  <conditionalFormatting sqref="AK114 AR114:AU114 AW114 AY114:AZ114">
    <cfRule type="cellIs" dxfId="3402" priority="592" operator="greaterThan">
      <formula>20</formula>
    </cfRule>
  </conditionalFormatting>
  <conditionalFormatting sqref="AL114:AM114 AV114 BA114">
    <cfRule type="cellIs" dxfId="3401" priority="591" operator="between">
      <formula>80</formula>
      <formula>120</formula>
    </cfRule>
  </conditionalFormatting>
  <conditionalFormatting sqref="AJ59:AK61 AR59:AR61 AW59:AW61 AT59:AU61 AY59:AZ61">
    <cfRule type="cellIs" dxfId="3400" priority="572" operator="greaterThan">
      <formula>20</formula>
    </cfRule>
  </conditionalFormatting>
  <conditionalFormatting sqref="AL59:AM61 BA59:BA61 AV59:AV61">
    <cfRule type="cellIs" dxfId="3399" priority="571" operator="between">
      <formula>80</formula>
      <formula>120</formula>
    </cfRule>
  </conditionalFormatting>
  <conditionalFormatting sqref="AL53:AM55 AV53:AV55">
    <cfRule type="cellIs" dxfId="3398" priority="569" operator="between">
      <formula>80</formula>
      <formula>120</formula>
    </cfRule>
  </conditionalFormatting>
  <conditionalFormatting sqref="AK114 AR114:AU114 AW114 AY114:AZ114">
    <cfRule type="cellIs" dxfId="3397" priority="590" operator="greaterThan">
      <formula>20</formula>
    </cfRule>
  </conditionalFormatting>
  <conditionalFormatting sqref="AN114:AP114">
    <cfRule type="cellIs" dxfId="3396" priority="529" operator="greaterThan">
      <formula>20</formula>
    </cfRule>
  </conditionalFormatting>
  <conditionalFormatting sqref="AQ114">
    <cfRule type="cellIs" dxfId="3395" priority="528" operator="between">
      <formula>80</formula>
      <formula>120</formula>
    </cfRule>
  </conditionalFormatting>
  <conditionalFormatting sqref="AL61:AM61">
    <cfRule type="cellIs" dxfId="3394" priority="559" operator="between">
      <formula>80</formula>
      <formula>120</formula>
    </cfRule>
  </conditionalFormatting>
  <conditionalFormatting sqref="AN114:AP114">
    <cfRule type="cellIs" dxfId="3393" priority="527" operator="greaterThan">
      <formula>20</formula>
    </cfRule>
  </conditionalFormatting>
  <conditionalFormatting sqref="AQ114">
    <cfRule type="cellIs" dxfId="3392" priority="526" operator="between">
      <formula>80</formula>
      <formula>120</formula>
    </cfRule>
  </conditionalFormatting>
  <conditionalFormatting sqref="AK114 AR114:AU114 AW114 AY114:AZ114">
    <cfRule type="cellIs" dxfId="3391" priority="588" operator="greaterThan">
      <formula>20</formula>
    </cfRule>
  </conditionalFormatting>
  <conditionalFormatting sqref="AK114 AR114:AU114 AW114 AY114:AZ114">
    <cfRule type="cellIs" dxfId="3390" priority="586" operator="greaterThan">
      <formula>20</formula>
    </cfRule>
  </conditionalFormatting>
  <conditionalFormatting sqref="AL114:AM114 AV114 BA114">
    <cfRule type="cellIs" dxfId="3389" priority="585" operator="between">
      <formula>80</formula>
      <formula>120</formula>
    </cfRule>
  </conditionalFormatting>
  <conditionalFormatting sqref="AU76 AT77:AU78">
    <cfRule type="cellIs" dxfId="3388" priority="551" operator="greaterThan">
      <formula>20</formula>
    </cfRule>
  </conditionalFormatting>
  <conditionalFormatting sqref="AV76:AV78">
    <cfRule type="cellIs" dxfId="3387" priority="550" operator="between">
      <formula>80</formula>
      <formula>120</formula>
    </cfRule>
  </conditionalFormatting>
  <conditionalFormatting sqref="AK114 AR114:AU114 AW114 AY114:AZ114">
    <cfRule type="cellIs" dxfId="3386" priority="584" operator="greaterThan">
      <formula>20</formula>
    </cfRule>
  </conditionalFormatting>
  <conditionalFormatting sqref="AQ46">
    <cfRule type="cellIs" dxfId="3385" priority="513" operator="between">
      <formula>80</formula>
      <formula>120</formula>
    </cfRule>
  </conditionalFormatting>
  <conditionalFormatting sqref="BA53:BA55">
    <cfRule type="cellIs" dxfId="3384" priority="582" operator="between">
      <formula>80</formula>
      <formula>120</formula>
    </cfRule>
  </conditionalFormatting>
  <conditionalFormatting sqref="AK52">
    <cfRule type="cellIs" dxfId="3383" priority="581" operator="greaterThan">
      <formula>20</formula>
    </cfRule>
  </conditionalFormatting>
  <conditionalFormatting sqref="AL52:AM52">
    <cfRule type="cellIs" dxfId="3382" priority="580" operator="between">
      <formula>80</formula>
      <formula>120</formula>
    </cfRule>
  </conditionalFormatting>
  <conditionalFormatting sqref="AK55">
    <cfRule type="cellIs" dxfId="3381" priority="579" operator="greaterThan">
      <formula>20</formula>
    </cfRule>
  </conditionalFormatting>
  <conditionalFormatting sqref="AL55:AM55">
    <cfRule type="cellIs" dxfId="3380" priority="578" operator="between">
      <formula>80</formula>
      <formula>120</formula>
    </cfRule>
  </conditionalFormatting>
  <conditionalFormatting sqref="AW49">
    <cfRule type="cellIs" dxfId="3379" priority="577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3378" priority="576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3377" priority="575" operator="between">
      <formula>80</formula>
      <formula>120</formula>
    </cfRule>
  </conditionalFormatting>
  <conditionalFormatting sqref="AW56:AW58 AR56:AR58 AJ56:AK58 AT56:AU58 AY56:AZ58">
    <cfRule type="cellIs" dxfId="3376" priority="574" operator="greaterThan">
      <formula>20</formula>
    </cfRule>
  </conditionalFormatting>
  <conditionalFormatting sqref="AV56:AV58 BA56:BA58 AL56:AM58">
    <cfRule type="cellIs" dxfId="3375" priority="573" operator="between">
      <formula>80</formula>
      <formula>120</formula>
    </cfRule>
  </conditionalFormatting>
  <conditionalFormatting sqref="AJ53:AK55 AR53:AR55 AW53:AW55 AT53:AU55 AY53:AZ55">
    <cfRule type="cellIs" dxfId="3374" priority="570" operator="greaterThan">
      <formula>20</formula>
    </cfRule>
  </conditionalFormatting>
  <conditionalFormatting sqref="AJ61 AJ58 AJ55 AJ52 AJ49 AJ46 AJ43 AJ40 AJ37 AJ31">
    <cfRule type="cellIs" dxfId="3373" priority="503" operator="greaterThan">
      <formula>20</formula>
    </cfRule>
  </conditionalFormatting>
  <conditionalFormatting sqref="AJ76 AJ73 AJ70">
    <cfRule type="cellIs" dxfId="3372" priority="502" operator="greaterThan">
      <formula>20</formula>
    </cfRule>
  </conditionalFormatting>
  <conditionalFormatting sqref="AU46">
    <cfRule type="cellIs" dxfId="3371" priority="568" operator="greaterThan">
      <formula>20</formula>
    </cfRule>
  </conditionalFormatting>
  <conditionalFormatting sqref="AZ46">
    <cfRule type="cellIs" dxfId="3370" priority="567" operator="greaterThan">
      <formula>20</formula>
    </cfRule>
  </conditionalFormatting>
  <conditionalFormatting sqref="AL46:AM46">
    <cfRule type="cellIs" dxfId="3369" priority="566" operator="between">
      <formula>80</formula>
      <formula>120</formula>
    </cfRule>
  </conditionalFormatting>
  <conditionalFormatting sqref="AV46">
    <cfRule type="cellIs" dxfId="3368" priority="565" operator="between">
      <formula>80</formula>
      <formula>120</formula>
    </cfRule>
  </conditionalFormatting>
  <conditionalFormatting sqref="AV46">
    <cfRule type="cellIs" dxfId="3367" priority="564" operator="between">
      <formula>80</formula>
      <formula>120</formula>
    </cfRule>
  </conditionalFormatting>
  <conditionalFormatting sqref="BA46">
    <cfRule type="cellIs" dxfId="3366" priority="563" operator="between">
      <formula>80</formula>
      <formula>120</formula>
    </cfRule>
  </conditionalFormatting>
  <conditionalFormatting sqref="BA46">
    <cfRule type="cellIs" dxfId="3365" priority="562" operator="between">
      <formula>80</formula>
      <formula>120</formula>
    </cfRule>
  </conditionalFormatting>
  <conditionalFormatting sqref="AU49">
    <cfRule type="cellIs" dxfId="3364" priority="561" operator="greaterThan">
      <formula>20</formula>
    </cfRule>
  </conditionalFormatting>
  <conditionalFormatting sqref="AZ49">
    <cfRule type="cellIs" dxfId="3363" priority="560" operator="greaterThan">
      <formula>20</formula>
    </cfRule>
  </conditionalFormatting>
  <conditionalFormatting sqref="AJ114">
    <cfRule type="cellIs" dxfId="3362" priority="558" operator="greaterThan">
      <formula>20</formula>
    </cfRule>
  </conditionalFormatting>
  <conditionalFormatting sqref="AK76 AR76:AR78 AJ77:AK78">
    <cfRule type="cellIs" dxfId="3361" priority="557" operator="greaterThan">
      <formula>20</formula>
    </cfRule>
  </conditionalFormatting>
  <conditionalFormatting sqref="AL76:AM78">
    <cfRule type="cellIs" dxfId="3360" priority="556" operator="between">
      <formula>80</formula>
      <formula>120</formula>
    </cfRule>
  </conditionalFormatting>
  <conditionalFormatting sqref="AY76 AY73 AY70 AY61 AY58 AY55 AY52 AY49 AY46 AY43 AY40 AY37 AY31">
    <cfRule type="cellIs" dxfId="3359" priority="498" operator="greaterThan">
      <formula>20</formula>
    </cfRule>
  </conditionalFormatting>
  <conditionalFormatting sqref="AL20:AM24 AV20:AV24">
    <cfRule type="cellIs" dxfId="3358" priority="496" operator="between">
      <formula>80</formula>
      <formula>120</formula>
    </cfRule>
  </conditionalFormatting>
  <conditionalFormatting sqref="AJ29">
    <cfRule type="cellIs" dxfId="3357" priority="493" operator="greaterThan">
      <formula>20</formula>
    </cfRule>
  </conditionalFormatting>
  <conditionalFormatting sqref="AV61">
    <cfRule type="cellIs" dxfId="3356" priority="555" operator="between">
      <formula>80</formula>
      <formula>120</formula>
    </cfRule>
  </conditionalFormatting>
  <conditionalFormatting sqref="AV61">
    <cfRule type="cellIs" dxfId="3355" priority="554" operator="between">
      <formula>80</formula>
      <formula>120</formula>
    </cfRule>
  </conditionalFormatting>
  <conditionalFormatting sqref="AT67">
    <cfRule type="cellIs" dxfId="3354" priority="553" operator="greaterThan">
      <formula>20</formula>
    </cfRule>
  </conditionalFormatting>
  <conditionalFormatting sqref="AT67">
    <cfRule type="cellIs" dxfId="3353" priority="552" operator="greaterThan">
      <formula>20</formula>
    </cfRule>
  </conditionalFormatting>
  <conditionalFormatting sqref="AY67">
    <cfRule type="cellIs" dxfId="3352" priority="549" operator="greaterThan">
      <formula>20</formula>
    </cfRule>
  </conditionalFormatting>
  <conditionalFormatting sqref="AY67">
    <cfRule type="cellIs" dxfId="3351" priority="548" operator="greaterThan">
      <formula>20</formula>
    </cfRule>
  </conditionalFormatting>
  <conditionalFormatting sqref="BA62:BA63">
    <cfRule type="cellIs" dxfId="3350" priority="547" operator="between">
      <formula>80</formula>
      <formula>120</formula>
    </cfRule>
  </conditionalFormatting>
  <conditionalFormatting sqref="BA62:BA63">
    <cfRule type="cellIs" dxfId="3349" priority="546" operator="between">
      <formula>80</formula>
      <formula>120</formula>
    </cfRule>
  </conditionalFormatting>
  <conditionalFormatting sqref="BA61">
    <cfRule type="cellIs" dxfId="3348" priority="545" operator="between">
      <formula>80</formula>
      <formula>120</formula>
    </cfRule>
  </conditionalFormatting>
  <conditionalFormatting sqref="BA61">
    <cfRule type="cellIs" dxfId="3347" priority="544" operator="between">
      <formula>80</formula>
      <formula>120</formula>
    </cfRule>
  </conditionalFormatting>
  <conditionalFormatting sqref="AZ76 AY77:AZ78">
    <cfRule type="cellIs" dxfId="3346" priority="543" operator="greaterThan">
      <formula>20</formula>
    </cfRule>
  </conditionalFormatting>
  <conditionalFormatting sqref="BA76:BA78">
    <cfRule type="cellIs" dxfId="3345" priority="542" operator="between">
      <formula>80</formula>
      <formula>120</formula>
    </cfRule>
  </conditionalFormatting>
  <conditionalFormatting sqref="AP31 AN114:AP114 AO32:AP32 AO35:AP40 AP41:AP45 AO50:AP52 AP53:AP57">
    <cfRule type="cellIs" dxfId="3344" priority="541" operator="greaterThan">
      <formula>20</formula>
    </cfRule>
  </conditionalFormatting>
  <conditionalFormatting sqref="AQ114 AQ50:AQ57">
    <cfRule type="cellIs" dxfId="3343" priority="540" operator="between">
      <formula>80</formula>
      <formula>120</formula>
    </cfRule>
  </conditionalFormatting>
  <conditionalFormatting sqref="AN114:AP114">
    <cfRule type="cellIs" dxfId="3342" priority="539" operator="greaterThan">
      <formula>20</formula>
    </cfRule>
  </conditionalFormatting>
  <conditionalFormatting sqref="AQ114">
    <cfRule type="cellIs" dxfId="3341" priority="538" operator="between">
      <formula>80</formula>
      <formula>120</formula>
    </cfRule>
  </conditionalFormatting>
  <conditionalFormatting sqref="AN114:AP114">
    <cfRule type="cellIs" dxfId="3340" priority="537" operator="greaterThan">
      <formula>20</formula>
    </cfRule>
  </conditionalFormatting>
  <conditionalFormatting sqref="AQ114">
    <cfRule type="cellIs" dxfId="3339" priority="536" operator="between">
      <formula>80</formula>
      <formula>120</formula>
    </cfRule>
  </conditionalFormatting>
  <conditionalFormatting sqref="AO59:AP61">
    <cfRule type="cellIs" dxfId="3338" priority="519" operator="greaterThan">
      <formula>20</formula>
    </cfRule>
  </conditionalFormatting>
  <conditionalFormatting sqref="AQ59:AQ61">
    <cfRule type="cellIs" dxfId="3337" priority="518" operator="between">
      <formula>80</formula>
      <formula>120</formula>
    </cfRule>
  </conditionalFormatting>
  <conditionalFormatting sqref="AN114:AP114">
    <cfRule type="cellIs" dxfId="3336" priority="533" operator="greaterThan">
      <formula>20</formula>
    </cfRule>
  </conditionalFormatting>
  <conditionalFormatting sqref="AQ114">
    <cfRule type="cellIs" dxfId="3335" priority="532" operator="between">
      <formula>80</formula>
      <formula>120</formula>
    </cfRule>
  </conditionalFormatting>
  <conditionalFormatting sqref="AZ47:AZ48">
    <cfRule type="cellIs" dxfId="3334" priority="479" operator="greaterThan">
      <formula>20</formula>
    </cfRule>
  </conditionalFormatting>
  <conditionalFormatting sqref="AN114:AP114">
    <cfRule type="cellIs" dxfId="3333" priority="531" operator="greaterThan">
      <formula>20</formula>
    </cfRule>
  </conditionalFormatting>
  <conditionalFormatting sqref="AQ114">
    <cfRule type="cellIs" dxfId="3332" priority="530" operator="between">
      <formula>80</formula>
      <formula>120</formula>
    </cfRule>
  </conditionalFormatting>
  <conditionalFormatting sqref="AK66">
    <cfRule type="cellIs" dxfId="3331" priority="470" operator="greaterThan">
      <formula>20</formula>
    </cfRule>
  </conditionalFormatting>
  <conditionalFormatting sqref="AQ61">
    <cfRule type="cellIs" dxfId="3330" priority="506" operator="between">
      <formula>80</formula>
      <formula>120</formula>
    </cfRule>
  </conditionalFormatting>
  <conditionalFormatting sqref="AT68">
    <cfRule type="cellIs" dxfId="3329" priority="466" operator="greaterThan">
      <formula>20</formula>
    </cfRule>
  </conditionalFormatting>
  <conditionalFormatting sqref="AN114:AP114">
    <cfRule type="cellIs" dxfId="3328" priority="525" operator="greaterThan">
      <formula>20</formula>
    </cfRule>
  </conditionalFormatting>
  <conditionalFormatting sqref="AQ114">
    <cfRule type="cellIs" dxfId="3327" priority="524" operator="between">
      <formula>80</formula>
      <formula>120</formula>
    </cfRule>
  </conditionalFormatting>
  <conditionalFormatting sqref="AO20:AP24">
    <cfRule type="cellIs" dxfId="3326" priority="495" operator="greaterThan">
      <formula>20</formula>
    </cfRule>
  </conditionalFormatting>
  <conditionalFormatting sqref="AQ20:AQ24">
    <cfRule type="cellIs" dxfId="3325" priority="494" operator="between">
      <formula>80</formula>
      <formula>120</formula>
    </cfRule>
  </conditionalFormatting>
  <conditionalFormatting sqref="AP58:AP60 AO62:AO63 AO66:AP68 AO70:AP74 AO76:AP77">
    <cfRule type="cellIs" dxfId="3324" priority="523" operator="greaterThan">
      <formula>20</formula>
    </cfRule>
  </conditionalFormatting>
  <conditionalFormatting sqref="AQ58:AQ60 AQ66:AQ68 AQ70:AQ74 AQ76:AQ77">
    <cfRule type="cellIs" dxfId="3323" priority="522" operator="between">
      <formula>80</formula>
      <formula>120</formula>
    </cfRule>
  </conditionalFormatting>
  <conditionalFormatting sqref="AO56:AP58">
    <cfRule type="cellIs" dxfId="3322" priority="521" operator="greaterThan">
      <formula>20</formula>
    </cfRule>
  </conditionalFormatting>
  <conditionalFormatting sqref="AQ56:AQ58">
    <cfRule type="cellIs" dxfId="3321" priority="520" operator="between">
      <formula>80</formula>
      <formula>120</formula>
    </cfRule>
  </conditionalFormatting>
  <conditionalFormatting sqref="AO53:AP55">
    <cfRule type="cellIs" dxfId="3320" priority="517" operator="greaterThan">
      <formula>20</formula>
    </cfRule>
  </conditionalFormatting>
  <conditionalFormatting sqref="AQ53:AQ55">
    <cfRule type="cellIs" dxfId="3319" priority="516" operator="between">
      <formula>80</formula>
      <formula>120</formula>
    </cfRule>
  </conditionalFormatting>
  <conditionalFormatting sqref="AP46">
    <cfRule type="cellIs" dxfId="3318" priority="515" operator="greaterThan">
      <formula>20</formula>
    </cfRule>
  </conditionalFormatting>
  <conditionalFormatting sqref="AQ46">
    <cfRule type="cellIs" dxfId="3317" priority="514" operator="between">
      <formula>80</formula>
      <formula>120</formula>
    </cfRule>
  </conditionalFormatting>
  <conditionalFormatting sqref="AP49">
    <cfRule type="cellIs" dxfId="3316" priority="512" operator="greaterThan">
      <formula>20</formula>
    </cfRule>
  </conditionalFormatting>
  <conditionalFormatting sqref="AP76 AO77:AP78">
    <cfRule type="cellIs" dxfId="3315" priority="511" operator="greaterThan">
      <formula>20</formula>
    </cfRule>
  </conditionalFormatting>
  <conditionalFormatting sqref="AQ76:AQ78">
    <cfRule type="cellIs" dxfId="3314" priority="510" operator="between">
      <formula>80</formula>
      <formula>120</formula>
    </cfRule>
  </conditionalFormatting>
  <conditionalFormatting sqref="AO67">
    <cfRule type="cellIs" dxfId="3313" priority="509" operator="greaterThan">
      <formula>20</formula>
    </cfRule>
  </conditionalFormatting>
  <conditionalFormatting sqref="AP61:AP63">
    <cfRule type="cellIs" dxfId="3312" priority="508" operator="greaterThan">
      <formula>20</formula>
    </cfRule>
  </conditionalFormatting>
  <conditionalFormatting sqref="AQ62:AQ63 AQ66">
    <cfRule type="cellIs" dxfId="3311" priority="507" operator="between">
      <formula>80</formula>
      <formula>120</formula>
    </cfRule>
  </conditionalFormatting>
  <conditionalFormatting sqref="AQ61">
    <cfRule type="cellIs" dxfId="3310" priority="505" operator="between">
      <formula>80</formula>
      <formula>120</formula>
    </cfRule>
  </conditionalFormatting>
  <conditionalFormatting sqref="AI20:AI27 AN20:AN27 AS20:AS27 AX20:AX27">
    <cfRule type="cellIs" dxfId="3309" priority="504" operator="lessThan">
      <formula>20</formula>
    </cfRule>
  </conditionalFormatting>
  <conditionalFormatting sqref="AO61 AO58 AO55 AO52 AO49 AO46 AO43 AO40 AO37 AO31">
    <cfRule type="cellIs" dxfId="3308" priority="501" operator="greaterThan">
      <formula>20</formula>
    </cfRule>
  </conditionalFormatting>
  <conditionalFormatting sqref="AO76 AO73 AO70">
    <cfRule type="cellIs" dxfId="3307" priority="500" operator="greaterThan">
      <formula>20</formula>
    </cfRule>
  </conditionalFormatting>
  <conditionalFormatting sqref="AT76 AT73 AT70 AT61 AT58 AT55 AT52 AT49 AT46 AT43 AT40 AT37 AT31">
    <cfRule type="cellIs" dxfId="3306" priority="499" operator="greaterThan">
      <formula>20</formula>
    </cfRule>
  </conditionalFormatting>
  <conditionalFormatting sqref="AQ47:AQ48">
    <cfRule type="cellIs" dxfId="3305" priority="458" operator="between">
      <formula>80</formula>
      <formula>120</formula>
    </cfRule>
  </conditionalFormatting>
  <conditionalFormatting sqref="AR20:AR24 AJ20:AK24 AT20:AU24">
    <cfRule type="cellIs" dxfId="3304" priority="497" operator="greaterThan">
      <formula>20</formula>
    </cfRule>
  </conditionalFormatting>
  <conditionalFormatting sqref="AO29">
    <cfRule type="cellIs" dxfId="3303" priority="492" operator="greaterThan">
      <formula>20</formula>
    </cfRule>
  </conditionalFormatting>
  <conditionalFormatting sqref="AT29">
    <cfRule type="cellIs" dxfId="3302" priority="491" operator="greaterThan">
      <formula>20</formula>
    </cfRule>
  </conditionalFormatting>
  <conditionalFormatting sqref="AY29">
    <cfRule type="cellIs" dxfId="3301" priority="490" operator="greaterThan">
      <formula>20</formula>
    </cfRule>
  </conditionalFormatting>
  <conditionalFormatting sqref="AR31 AW31 AJ31:AK31 AT31:AU31 AY31:AZ31">
    <cfRule type="cellIs" dxfId="3300" priority="489" operator="greaterThan">
      <formula>20</formula>
    </cfRule>
  </conditionalFormatting>
  <conditionalFormatting sqref="AL31:AM31 BA31 AV31">
    <cfRule type="cellIs" dxfId="3299" priority="488" operator="between">
      <formula>80</formula>
      <formula>120</formula>
    </cfRule>
  </conditionalFormatting>
  <conditionalFormatting sqref="AO31:AP31">
    <cfRule type="cellIs" dxfId="3298" priority="487" operator="greaterThan">
      <formula>20</formula>
    </cfRule>
  </conditionalFormatting>
  <conditionalFormatting sqref="AQ31">
    <cfRule type="cellIs" dxfId="3297" priority="486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3296" priority="448" operator="greaterThan">
      <formula>20</formula>
    </cfRule>
  </conditionalFormatting>
  <conditionalFormatting sqref="BA47:BA48">
    <cfRule type="cellIs" dxfId="3295" priority="474" operator="between">
      <formula>80</formula>
      <formula>120</formula>
    </cfRule>
  </conditionalFormatting>
  <conditionalFormatting sqref="BA100:BA103">
    <cfRule type="cellIs" dxfId="3294" priority="440" operator="between">
      <formula>80</formula>
      <formula>120</formula>
    </cfRule>
  </conditionalFormatting>
  <conditionalFormatting sqref="AK99">
    <cfRule type="cellIs" dxfId="3293" priority="439" operator="greaterThan">
      <formula>20</formula>
    </cfRule>
  </conditionalFormatting>
  <conditionalFormatting sqref="AL99:AM99">
    <cfRule type="cellIs" dxfId="3292" priority="438" operator="between">
      <formula>80</formula>
      <formula>120</formula>
    </cfRule>
  </conditionalFormatting>
  <conditionalFormatting sqref="AK102">
    <cfRule type="cellIs" dxfId="3291" priority="437" operator="greaterThan">
      <formula>20</formula>
    </cfRule>
  </conditionalFormatting>
  <conditionalFormatting sqref="AL102:AM102">
    <cfRule type="cellIs" dxfId="3290" priority="436" operator="between">
      <formula>80</formula>
      <formula>120</formula>
    </cfRule>
  </conditionalFormatting>
  <conditionalFormatting sqref="AV62:AV63">
    <cfRule type="cellIs" dxfId="3289" priority="467" operator="between">
      <formula>80</formula>
      <formula>120</formula>
    </cfRule>
  </conditionalFormatting>
  <conditionalFormatting sqref="AZ93">
    <cfRule type="cellIs" dxfId="3288" priority="425" operator="greaterThan">
      <formula>20</formula>
    </cfRule>
  </conditionalFormatting>
  <conditionalFormatting sqref="AV93">
    <cfRule type="cellIs" dxfId="3287" priority="422" operator="between">
      <formula>80</formula>
      <formula>120</formula>
    </cfRule>
  </conditionalFormatting>
  <conditionalFormatting sqref="BA93">
    <cfRule type="cellIs" dxfId="3286" priority="420" operator="between">
      <formula>80</formula>
      <formula>120</formula>
    </cfRule>
  </conditionalFormatting>
  <conditionalFormatting sqref="AY68">
    <cfRule type="cellIs" dxfId="3285" priority="463" operator="greaterThan">
      <formula>20</formula>
    </cfRule>
  </conditionalFormatting>
  <conditionalFormatting sqref="BA62:BA63">
    <cfRule type="cellIs" dxfId="3284" priority="460" operator="between">
      <formula>80</formula>
      <formula>120</formula>
    </cfRule>
  </conditionalFormatting>
  <conditionalFormatting sqref="BA108">
    <cfRule type="cellIs" dxfId="3283" priority="411" operator="between">
      <formula>80</formula>
      <formula>120</formula>
    </cfRule>
  </conditionalFormatting>
  <conditionalFormatting sqref="AO109:AO111 AP105:AP107 AO113:AP114">
    <cfRule type="cellIs" dxfId="3282" priority="408" operator="greaterThan">
      <formula>20</formula>
    </cfRule>
  </conditionalFormatting>
  <conditionalFormatting sqref="AQ105:AQ107 AQ113:AQ114">
    <cfRule type="cellIs" dxfId="3281" priority="407" operator="between">
      <formula>80</formula>
      <formula>120</formula>
    </cfRule>
  </conditionalFormatting>
  <conditionalFormatting sqref="AQ108">
    <cfRule type="cellIs" dxfId="3280" priority="394" operator="between">
      <formula>80</formula>
      <formula>120</formula>
    </cfRule>
  </conditionalFormatting>
  <conditionalFormatting sqref="AP96">
    <cfRule type="cellIs" dxfId="3279" priority="397" operator="greaterThan">
      <formula>20</formula>
    </cfRule>
  </conditionalFormatting>
  <conditionalFormatting sqref="AK53:AK54">
    <cfRule type="cellIs" dxfId="3278" priority="485" operator="greaterThan">
      <formula>20</formula>
    </cfRule>
  </conditionalFormatting>
  <conditionalFormatting sqref="AL53:AM54">
    <cfRule type="cellIs" dxfId="3277" priority="484" operator="between">
      <formula>80</formula>
      <formula>120</formula>
    </cfRule>
  </conditionalFormatting>
  <conditionalFormatting sqref="AK56:AK57">
    <cfRule type="cellIs" dxfId="3276" priority="483" operator="greaterThan">
      <formula>20</formula>
    </cfRule>
  </conditionalFormatting>
  <conditionalFormatting sqref="AL56:AM57">
    <cfRule type="cellIs" dxfId="3275" priority="482" operator="between">
      <formula>80</formula>
      <formula>120</formula>
    </cfRule>
  </conditionalFormatting>
  <conditionalFormatting sqref="AW50:AW51">
    <cfRule type="cellIs" dxfId="3274" priority="481" operator="greaterThan">
      <formula>20</formula>
    </cfRule>
  </conditionalFormatting>
  <conditionalFormatting sqref="AU94">
    <cfRule type="cellIs" dxfId="3273" priority="379" operator="greaterThan">
      <formula>20</formula>
    </cfRule>
  </conditionalFormatting>
  <conditionalFormatting sqref="AW97">
    <cfRule type="cellIs" dxfId="3272" priority="380" operator="greaterThan">
      <formula>20</formula>
    </cfRule>
  </conditionalFormatting>
  <conditionalFormatting sqref="AZ94">
    <cfRule type="cellIs" dxfId="3271" priority="378" operator="greaterThan">
      <formula>20</formula>
    </cfRule>
  </conditionalFormatting>
  <conditionalFormatting sqref="AU47:AU48">
    <cfRule type="cellIs" dxfId="3270" priority="480" operator="greaterThan">
      <formula>20</formula>
    </cfRule>
  </conditionalFormatting>
  <conditionalFormatting sqref="AL47:AM48">
    <cfRule type="cellIs" dxfId="3269" priority="478" operator="between">
      <formula>80</formula>
      <formula>120</formula>
    </cfRule>
  </conditionalFormatting>
  <conditionalFormatting sqref="AV47:AV48">
    <cfRule type="cellIs" dxfId="3268" priority="477" operator="between">
      <formula>80</formula>
      <formula>120</formula>
    </cfRule>
  </conditionalFormatting>
  <conditionalFormatting sqref="AV47:AV48">
    <cfRule type="cellIs" dxfId="3267" priority="476" operator="between">
      <formula>80</formula>
      <formula>120</formula>
    </cfRule>
  </conditionalFormatting>
  <conditionalFormatting sqref="BA47:BA48">
    <cfRule type="cellIs" dxfId="3266" priority="475" operator="between">
      <formula>80</formula>
      <formula>120</formula>
    </cfRule>
  </conditionalFormatting>
  <conditionalFormatting sqref="AU50:AU51">
    <cfRule type="cellIs" dxfId="3265" priority="473" operator="greaterThan">
      <formula>20</formula>
    </cfRule>
  </conditionalFormatting>
  <conditionalFormatting sqref="AZ50:AZ51">
    <cfRule type="cellIs" dxfId="3264" priority="472" operator="greaterThan">
      <formula>20</formula>
    </cfRule>
  </conditionalFormatting>
  <conditionalFormatting sqref="AL62:AM63">
    <cfRule type="cellIs" dxfId="3263" priority="471" operator="between">
      <formula>80</formula>
      <formula>120</formula>
    </cfRule>
  </conditionalFormatting>
  <conditionalFormatting sqref="BA109">
    <cfRule type="cellIs" dxfId="3262" priority="363" operator="between">
      <formula>80</formula>
      <formula>120</formula>
    </cfRule>
  </conditionalFormatting>
  <conditionalFormatting sqref="AQ94">
    <cfRule type="cellIs" dxfId="3261" priority="361" operator="between">
      <formula>80</formula>
      <formula>120</formula>
    </cfRule>
  </conditionalFormatting>
  <conditionalFormatting sqref="AU66">
    <cfRule type="cellIs" dxfId="3260" priority="469" operator="greaterThan">
      <formula>20</formula>
    </cfRule>
  </conditionalFormatting>
  <conditionalFormatting sqref="AV62:AV63">
    <cfRule type="cellIs" dxfId="3259" priority="468" operator="between">
      <formula>80</formula>
      <formula>120</formula>
    </cfRule>
  </conditionalFormatting>
  <conditionalFormatting sqref="AT68">
    <cfRule type="cellIs" dxfId="3258" priority="465" operator="greaterThan">
      <formula>20</formula>
    </cfRule>
  </conditionalFormatting>
  <conditionalFormatting sqref="AO109 AO106 AO103 AO100 AO97 AO94 AO91 AO88 AO85 AO82 AO79">
    <cfRule type="cellIs" dxfId="3257" priority="353" operator="greaterThan">
      <formula>20</formula>
    </cfRule>
  </conditionalFormatting>
  <conditionalFormatting sqref="AY68">
    <cfRule type="cellIs" dxfId="3256" priority="464" operator="greaterThan">
      <formula>20</formula>
    </cfRule>
  </conditionalFormatting>
  <conditionalFormatting sqref="AZ66">
    <cfRule type="cellIs" dxfId="3255" priority="462" operator="greaterThan">
      <formula>20</formula>
    </cfRule>
  </conditionalFormatting>
  <conditionalFormatting sqref="BA62:BA63">
    <cfRule type="cellIs" dxfId="3254" priority="461" operator="between">
      <formula>80</formula>
      <formula>120</formula>
    </cfRule>
  </conditionalFormatting>
  <conditionalFormatting sqref="AV69 BA69 AL69:AM69">
    <cfRule type="cellIs" dxfId="3253" priority="347" operator="between">
      <formula>80</formula>
      <formula>120</formula>
    </cfRule>
  </conditionalFormatting>
  <conditionalFormatting sqref="AP69">
    <cfRule type="cellIs" dxfId="3252" priority="346" operator="greaterThan">
      <formula>20</formula>
    </cfRule>
  </conditionalFormatting>
  <conditionalFormatting sqref="AK69">
    <cfRule type="cellIs" dxfId="3251" priority="342" operator="greaterThan">
      <formula>20</formula>
    </cfRule>
  </conditionalFormatting>
  <conditionalFormatting sqref="AL69:AM69">
    <cfRule type="cellIs" dxfId="3250" priority="341" operator="between">
      <formula>80</formula>
      <formula>120</formula>
    </cfRule>
  </conditionalFormatting>
  <conditionalFormatting sqref="AJ69">
    <cfRule type="cellIs" dxfId="3249" priority="340" operator="greaterThan">
      <formula>20</formula>
    </cfRule>
  </conditionalFormatting>
  <conditionalFormatting sqref="AP50:AP51">
    <cfRule type="cellIs" dxfId="3248" priority="456" operator="greaterThan">
      <formula>20</formula>
    </cfRule>
  </conditionalFormatting>
  <conditionalFormatting sqref="AW72 AR72 AJ72:AK72 AT72:AU72 AY72:AZ72">
    <cfRule type="cellIs" dxfId="3247" priority="334" operator="greaterThan">
      <formula>20</formula>
    </cfRule>
  </conditionalFormatting>
  <conditionalFormatting sqref="AV72 BA72 AL72:AM72">
    <cfRule type="cellIs" dxfId="3246" priority="333" operator="between">
      <formula>80</formula>
      <formula>120</formula>
    </cfRule>
  </conditionalFormatting>
  <conditionalFormatting sqref="AP72">
    <cfRule type="cellIs" dxfId="3245" priority="332" operator="greaterThan">
      <formula>20</formula>
    </cfRule>
  </conditionalFormatting>
  <conditionalFormatting sqref="AQ72">
    <cfRule type="cellIs" dxfId="3244" priority="331" operator="between">
      <formula>80</formula>
      <formula>120</formula>
    </cfRule>
  </conditionalFormatting>
  <conditionalFormatting sqref="AP66">
    <cfRule type="cellIs" dxfId="3243" priority="454" operator="greaterThan">
      <formula>20</formula>
    </cfRule>
  </conditionalFormatting>
  <conditionalFormatting sqref="AQ62:AQ63">
    <cfRule type="cellIs" dxfId="3242" priority="453" operator="between">
      <formula>80</formula>
      <formula>120</formula>
    </cfRule>
  </conditionalFormatting>
  <conditionalFormatting sqref="AK72">
    <cfRule type="cellIs" dxfId="3241" priority="328" operator="greaterThan">
      <formula>20</formula>
    </cfRule>
  </conditionalFormatting>
  <conditionalFormatting sqref="AL72:AM72">
    <cfRule type="cellIs" dxfId="3240" priority="327" operator="between">
      <formula>80</formula>
      <formula>120</formula>
    </cfRule>
  </conditionalFormatting>
  <conditionalFormatting sqref="AJ72">
    <cfRule type="cellIs" dxfId="3239" priority="326" operator="greaterThan">
      <formula>20</formula>
    </cfRule>
  </conditionalFormatting>
  <conditionalFormatting sqref="AZ75">
    <cfRule type="cellIs" dxfId="3238" priority="322" operator="greaterThan">
      <formula>20</formula>
    </cfRule>
  </conditionalFormatting>
  <conditionalFormatting sqref="BA75">
    <cfRule type="cellIs" dxfId="3237" priority="321" operator="between">
      <formula>80</formula>
      <formula>120</formula>
    </cfRule>
  </conditionalFormatting>
  <conditionalFormatting sqref="AZ75">
    <cfRule type="cellIs" dxfId="3236" priority="320" operator="greaterThan">
      <formula>20</formula>
    </cfRule>
  </conditionalFormatting>
  <conditionalFormatting sqref="BA75">
    <cfRule type="cellIs" dxfId="3235" priority="319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3234" priority="445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3233" priority="304" operator="greaterThan">
      <formula>20</formula>
    </cfRule>
  </conditionalFormatting>
  <conditionalFormatting sqref="BA115:BA121 AV115:AV121 AL115:AM121 AL123:AM124 AV123:AV124 BA123:BA124">
    <cfRule type="cellIs" dxfId="3232" priority="303" operator="between">
      <formula>80</formula>
      <formula>120</formula>
    </cfRule>
  </conditionalFormatting>
  <conditionalFormatting sqref="AK123 AR123">
    <cfRule type="cellIs" dxfId="3231" priority="302" operator="greaterThan">
      <formula>20</formula>
    </cfRule>
  </conditionalFormatting>
  <conditionalFormatting sqref="AL123:AM123">
    <cfRule type="cellIs" dxfId="3230" priority="301" operator="between">
      <formula>80</formula>
      <formula>120</formula>
    </cfRule>
  </conditionalFormatting>
  <conditionalFormatting sqref="AO123 AO120 AO117">
    <cfRule type="cellIs" dxfId="3229" priority="291" operator="greaterThan">
      <formula>20</formula>
    </cfRule>
  </conditionalFormatting>
  <conditionalFormatting sqref="AL106:AM109 BA106:BA109 AV106:AV109">
    <cfRule type="cellIs" dxfId="3228" priority="429" operator="between">
      <formula>80</formula>
      <formula>120</formula>
    </cfRule>
  </conditionalFormatting>
  <conditionalFormatting sqref="AJ100:AK103 AR100:AR103 AW100:AW103 AT100:AU103 AY100:AZ103">
    <cfRule type="cellIs" dxfId="3227" priority="428" operator="greaterThan">
      <formula>20</formula>
    </cfRule>
  </conditionalFormatting>
  <conditionalFormatting sqref="AL100:AM103 AV100:AV103">
    <cfRule type="cellIs" dxfId="3226" priority="427" operator="between">
      <formula>80</formula>
      <formula>120</formula>
    </cfRule>
  </conditionalFormatting>
  <conditionalFormatting sqref="AY121 AY118">
    <cfRule type="cellIs" dxfId="3225" priority="280" operator="greaterThan">
      <formula>20</formula>
    </cfRule>
  </conditionalFormatting>
  <conditionalFormatting sqref="AY115">
    <cfRule type="cellIs" dxfId="3224" priority="286" operator="greaterThan">
      <formula>20</formula>
    </cfRule>
  </conditionalFormatting>
  <conditionalFormatting sqref="AV93">
    <cfRule type="cellIs" dxfId="3223" priority="423" operator="between">
      <formula>80</formula>
      <formula>120</formula>
    </cfRule>
  </conditionalFormatting>
  <conditionalFormatting sqref="AO121 AO118">
    <cfRule type="cellIs" dxfId="3222" priority="282" operator="greaterThan">
      <formula>20</formula>
    </cfRule>
  </conditionalFormatting>
  <conditionalFormatting sqref="AV108">
    <cfRule type="cellIs" dxfId="3221" priority="415" operator="between">
      <formula>80</formula>
      <formula>120</formula>
    </cfRule>
  </conditionalFormatting>
  <conditionalFormatting sqref="BA109:BA111">
    <cfRule type="cellIs" dxfId="3220" priority="413" operator="between">
      <formula>80</formula>
      <formula>120</formula>
    </cfRule>
  </conditionalFormatting>
  <conditionalFormatting sqref="AP47:AP48">
    <cfRule type="cellIs" dxfId="3219" priority="459" operator="greaterThan">
      <formula>20</formula>
    </cfRule>
  </conditionalFormatting>
  <conditionalFormatting sqref="AQ47:AQ48">
    <cfRule type="cellIs" dxfId="3218" priority="457" operator="between">
      <formula>80</formula>
      <formula>120</formula>
    </cfRule>
  </conditionalFormatting>
  <conditionalFormatting sqref="AW119 AR119 AU119 AZ119">
    <cfRule type="cellIs" dxfId="3217" priority="265" operator="greaterThan">
      <formula>20</formula>
    </cfRule>
  </conditionalFormatting>
  <conditionalFormatting sqref="AV119 BA119">
    <cfRule type="cellIs" dxfId="3216" priority="264" operator="between">
      <formula>80</formula>
      <formula>120</formula>
    </cfRule>
  </conditionalFormatting>
  <conditionalFormatting sqref="AO68">
    <cfRule type="cellIs" dxfId="3215" priority="455" operator="greaterThan">
      <formula>20</formula>
    </cfRule>
  </conditionalFormatting>
  <conditionalFormatting sqref="AQ62:AQ63">
    <cfRule type="cellIs" dxfId="3214" priority="452" operator="between">
      <formula>80</formula>
      <formula>120</formula>
    </cfRule>
  </conditionalFormatting>
  <conditionalFormatting sqref="AK66 AP66 AU66 AZ66">
    <cfRule type="cellIs" dxfId="3213" priority="451" operator="lessThan">
      <formula>20</formula>
    </cfRule>
  </conditionalFormatting>
  <conditionalFormatting sqref="AJ32 AJ35:AJ36 AJ38:AJ39 AJ41:AJ42 AJ44:AJ45 AJ47:AJ48 AJ50:AJ51 AJ53:AJ54 AJ56:AJ57 AJ59:AJ60 AJ62:AJ63 AJ66">
    <cfRule type="cellIs" dxfId="3212" priority="450" operator="greaterThan">
      <formula>20</formula>
    </cfRule>
  </conditionalFormatting>
  <conditionalFormatting sqref="AJ77 AJ74 AJ71">
    <cfRule type="cellIs" dxfId="3211" priority="449" operator="greaterThan">
      <formula>20</formula>
    </cfRule>
  </conditionalFormatting>
  <conditionalFormatting sqref="AY119">
    <cfRule type="cellIs" dxfId="3210" priority="252" operator="greaterThan">
      <formula>20</formula>
    </cfRule>
  </conditionalFormatting>
  <conditionalFormatting sqref="AO77 AO74 AO71">
    <cfRule type="cellIs" dxfId="3209" priority="447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3208" priority="446" operator="greaterThan">
      <formula>20</formula>
    </cfRule>
  </conditionalFormatting>
  <conditionalFormatting sqref="AR78:AR101 AW78:AW101 AJ88:AK97 AT88:AU97 AY88:AZ97 AO88:AP97">
    <cfRule type="cellIs" dxfId="3207" priority="444" operator="greaterThan">
      <formula>20</formula>
    </cfRule>
  </conditionalFormatting>
  <conditionalFormatting sqref="AL78:AM97 BA78:BA97 AV78:AV97 AQ78:AQ97">
    <cfRule type="cellIs" dxfId="3206" priority="443" operator="between">
      <formula>80</formula>
      <formula>120</formula>
    </cfRule>
  </conditionalFormatting>
  <conditionalFormatting sqref="AK78 AU78 AZ78 AW102:AW104 AR102:AR104 AK101 AT97:AU100 AY97:AZ100 AJ79:AK88 AJ97:AK100 AK88:AK97 AT79:AU88 AU88:AU92 AU100:AU104 AY79:AZ88 AZ88:AZ92 AZ100:AZ104">
    <cfRule type="cellIs" dxfId="3205" priority="442" operator="greaterThan">
      <formula>20</formula>
    </cfRule>
  </conditionalFormatting>
  <conditionalFormatting sqref="AL97:AM101 AV97:AV104 BA97:BA104">
    <cfRule type="cellIs" dxfId="3204" priority="441" operator="between">
      <formula>80</formula>
      <formula>120</formula>
    </cfRule>
  </conditionalFormatting>
  <conditionalFormatting sqref="AW96">
    <cfRule type="cellIs" dxfId="3203" priority="435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3202" priority="434" operator="greaterThan">
      <formula>20</formula>
    </cfRule>
  </conditionalFormatting>
  <conditionalFormatting sqref="AV105:AV107 BA105:BA107 AL105:AM107 BA113:BA114 AV109:AV111 AL109:AM111 AL113:AM114 AV113:AV114">
    <cfRule type="cellIs" dxfId="3201" priority="433" operator="between">
      <formula>80</formula>
      <formula>120</formula>
    </cfRule>
  </conditionalFormatting>
  <conditionalFormatting sqref="AJ106:AK109 AR106:AR109 AW106:AW109 AT106:AU109 AY106:AZ109">
    <cfRule type="cellIs" dxfId="3200" priority="430" operator="greaterThan">
      <formula>20</formula>
    </cfRule>
  </conditionalFormatting>
  <conditionalFormatting sqref="AW103:AW106 AR103:AR106 AJ103:AK106 AT103:AU106 AY103:AZ106">
    <cfRule type="cellIs" dxfId="3199" priority="432" operator="greaterThan">
      <formula>20</formula>
    </cfRule>
  </conditionalFormatting>
  <conditionalFormatting sqref="AV103:AV106 BA103:BA106 AL103:AM106">
    <cfRule type="cellIs" dxfId="3198" priority="431" operator="between">
      <formula>80</formula>
      <formula>120</formula>
    </cfRule>
  </conditionalFormatting>
  <conditionalFormatting sqref="AU93">
    <cfRule type="cellIs" dxfId="3197" priority="426" operator="greaterThan">
      <formula>20</formula>
    </cfRule>
  </conditionalFormatting>
  <conditionalFormatting sqref="AL93:AM93">
    <cfRule type="cellIs" dxfId="3196" priority="424" operator="between">
      <formula>80</formula>
      <formula>120</formula>
    </cfRule>
  </conditionalFormatting>
  <conditionalFormatting sqref="BA93">
    <cfRule type="cellIs" dxfId="3195" priority="421" operator="between">
      <formula>80</formula>
      <formula>120</formula>
    </cfRule>
  </conditionalFormatting>
  <conditionalFormatting sqref="AU96">
    <cfRule type="cellIs" dxfId="3194" priority="419" operator="greaterThan">
      <formula>20</formula>
    </cfRule>
  </conditionalFormatting>
  <conditionalFormatting sqref="AZ96">
    <cfRule type="cellIs" dxfId="3193" priority="418" operator="greaterThan">
      <formula>20</formula>
    </cfRule>
  </conditionalFormatting>
  <conditionalFormatting sqref="AL108:AM108">
    <cfRule type="cellIs" dxfId="3192" priority="417" operator="between">
      <formula>80</formula>
      <formula>120</formula>
    </cfRule>
  </conditionalFormatting>
  <conditionalFormatting sqref="AV108">
    <cfRule type="cellIs" dxfId="3191" priority="416" operator="between">
      <formula>80</formula>
      <formula>120</formula>
    </cfRule>
  </conditionalFormatting>
  <conditionalFormatting sqref="BA109:BA111">
    <cfRule type="cellIs" dxfId="3190" priority="414" operator="between">
      <formula>80</formula>
      <formula>120</formula>
    </cfRule>
  </conditionalFormatting>
  <conditionalFormatting sqref="BA108">
    <cfRule type="cellIs" dxfId="3189" priority="412" operator="between">
      <formula>80</formula>
      <formula>120</formula>
    </cfRule>
  </conditionalFormatting>
  <conditionalFormatting sqref="AP78 AO97:AP100 AO79:AP88 AP88:AP92 AP100:AP104">
    <cfRule type="cellIs" dxfId="3188" priority="410" operator="greaterThan">
      <formula>20</formula>
    </cfRule>
  </conditionalFormatting>
  <conditionalFormatting sqref="AQ97:AQ104">
    <cfRule type="cellIs" dxfId="3187" priority="409" operator="between">
      <formula>80</formula>
      <formula>120</formula>
    </cfRule>
  </conditionalFormatting>
  <conditionalFormatting sqref="AO106:AP109">
    <cfRule type="cellIs" dxfId="3186" priority="404" operator="greaterThan">
      <formula>20</formula>
    </cfRule>
  </conditionalFormatting>
  <conditionalFormatting sqref="AQ106:AQ109">
    <cfRule type="cellIs" dxfId="3185" priority="403" operator="between">
      <formula>80</formula>
      <formula>120</formula>
    </cfRule>
  </conditionalFormatting>
  <conditionalFormatting sqref="AO103:AP106">
    <cfRule type="cellIs" dxfId="3184" priority="406" operator="greaterThan">
      <formula>20</formula>
    </cfRule>
  </conditionalFormatting>
  <conditionalFormatting sqref="AQ103:AQ106">
    <cfRule type="cellIs" dxfId="3183" priority="405" operator="between">
      <formula>80</formula>
      <formula>120</formula>
    </cfRule>
  </conditionalFormatting>
  <conditionalFormatting sqref="AO100:AP103">
    <cfRule type="cellIs" dxfId="3182" priority="402" operator="greaterThan">
      <formula>20</formula>
    </cfRule>
  </conditionalFormatting>
  <conditionalFormatting sqref="AQ100:AQ103">
    <cfRule type="cellIs" dxfId="3181" priority="401" operator="between">
      <formula>80</formula>
      <formula>120</formula>
    </cfRule>
  </conditionalFormatting>
  <conditionalFormatting sqref="AP93">
    <cfRule type="cellIs" dxfId="3180" priority="400" operator="greaterThan">
      <formula>20</formula>
    </cfRule>
  </conditionalFormatting>
  <conditionalFormatting sqref="AQ93">
    <cfRule type="cellIs" dxfId="3179" priority="399" operator="between">
      <formula>80</formula>
      <formula>120</formula>
    </cfRule>
  </conditionalFormatting>
  <conditionalFormatting sqref="AQ93">
    <cfRule type="cellIs" dxfId="3178" priority="398" operator="between">
      <formula>80</formula>
      <formula>120</formula>
    </cfRule>
  </conditionalFormatting>
  <conditionalFormatting sqref="AP108:AP111">
    <cfRule type="cellIs" dxfId="3177" priority="396" operator="greaterThan">
      <formula>20</formula>
    </cfRule>
  </conditionalFormatting>
  <conditionalFormatting sqref="AQ109:AQ111 AQ113">
    <cfRule type="cellIs" dxfId="3176" priority="395" operator="between">
      <formula>80</formula>
      <formula>120</formula>
    </cfRule>
  </conditionalFormatting>
  <conditionalFormatting sqref="AQ108">
    <cfRule type="cellIs" dxfId="3175" priority="393" operator="between">
      <formula>80</formula>
      <formula>120</formula>
    </cfRule>
  </conditionalFormatting>
  <conditionalFormatting sqref="AJ108 AJ105 AJ102 AJ99 AJ96 AJ93 AJ90 AJ87 AJ84 AJ81 AJ78">
    <cfRule type="cellIs" dxfId="3174" priority="392" operator="greaterThan">
      <formula>20</formula>
    </cfRule>
  </conditionalFormatting>
  <conditionalFormatting sqref="AO108 AO105 AO102 AO99 AO96 AO93 AO90 AO87 AO84 AO81 AO78">
    <cfRule type="cellIs" dxfId="3173" priority="391" operator="greaterThan">
      <formula>20</formula>
    </cfRule>
  </conditionalFormatting>
  <conditionalFormatting sqref="AT108 AT105 AT102 AT99 AT96 AT93 AT90 AT87 AT84 AT81 AT78">
    <cfRule type="cellIs" dxfId="3172" priority="390" operator="greaterThan">
      <formula>20</formula>
    </cfRule>
  </conditionalFormatting>
  <conditionalFormatting sqref="AY108 AY105 AY102 AY99 AY96 AY93 AY90 AY87 AY84 AY81 AY78">
    <cfRule type="cellIs" dxfId="3171" priority="389" operator="greaterThan">
      <formula>20</formula>
    </cfRule>
  </conditionalFormatting>
  <conditionalFormatting sqref="AR78 AW78 AJ78:AK78 AT78:AU78 AY78:AZ78">
    <cfRule type="cellIs" dxfId="3170" priority="388" operator="greaterThan">
      <formula>20</formula>
    </cfRule>
  </conditionalFormatting>
  <conditionalFormatting sqref="AL78:AM78 BA78 AV78">
    <cfRule type="cellIs" dxfId="3169" priority="387" operator="between">
      <formula>80</formula>
      <formula>120</formula>
    </cfRule>
  </conditionalFormatting>
  <conditionalFormatting sqref="AO78:AP78">
    <cfRule type="cellIs" dxfId="3168" priority="386" operator="greaterThan">
      <formula>20</formula>
    </cfRule>
  </conditionalFormatting>
  <conditionalFormatting sqref="AQ78">
    <cfRule type="cellIs" dxfId="3167" priority="385" operator="between">
      <formula>80</formula>
      <formula>120</formula>
    </cfRule>
  </conditionalFormatting>
  <conditionalFormatting sqref="AK100">
    <cfRule type="cellIs" dxfId="3166" priority="384" operator="greaterThan">
      <formula>20</formula>
    </cfRule>
  </conditionalFormatting>
  <conditionalFormatting sqref="AL100:AM100">
    <cfRule type="cellIs" dxfId="3165" priority="383" operator="between">
      <formula>80</formula>
      <formula>120</formula>
    </cfRule>
  </conditionalFormatting>
  <conditionalFormatting sqref="AK103">
    <cfRule type="cellIs" dxfId="3164" priority="382" operator="greaterThan">
      <formula>20</formula>
    </cfRule>
  </conditionalFormatting>
  <conditionalFormatting sqref="AL103:AM103">
    <cfRule type="cellIs" dxfId="3163" priority="381" operator="between">
      <formula>80</formula>
      <formula>120</formula>
    </cfRule>
  </conditionalFormatting>
  <conditionalFormatting sqref="AL94:AM94">
    <cfRule type="cellIs" dxfId="3162" priority="377" operator="between">
      <formula>80</formula>
      <formula>120</formula>
    </cfRule>
  </conditionalFormatting>
  <conditionalFormatting sqref="AV94">
    <cfRule type="cellIs" dxfId="3161" priority="376" operator="between">
      <formula>80</formula>
      <formula>120</formula>
    </cfRule>
  </conditionalFormatting>
  <conditionalFormatting sqref="AV94">
    <cfRule type="cellIs" dxfId="3160" priority="375" operator="between">
      <formula>80</formula>
      <formula>120</formula>
    </cfRule>
  </conditionalFormatting>
  <conditionalFormatting sqref="BA94">
    <cfRule type="cellIs" dxfId="3159" priority="374" operator="between">
      <formula>80</formula>
      <formula>120</formula>
    </cfRule>
  </conditionalFormatting>
  <conditionalFormatting sqref="BA94">
    <cfRule type="cellIs" dxfId="3158" priority="373" operator="between">
      <formula>80</formula>
      <formula>120</formula>
    </cfRule>
  </conditionalFormatting>
  <conditionalFormatting sqref="AU97">
    <cfRule type="cellIs" dxfId="3157" priority="372" operator="greaterThan">
      <formula>20</formula>
    </cfRule>
  </conditionalFormatting>
  <conditionalFormatting sqref="AZ97">
    <cfRule type="cellIs" dxfId="3156" priority="371" operator="greaterThan">
      <formula>20</formula>
    </cfRule>
  </conditionalFormatting>
  <conditionalFormatting sqref="AL109:AM109">
    <cfRule type="cellIs" dxfId="3155" priority="370" operator="between">
      <formula>80</formula>
      <formula>120</formula>
    </cfRule>
  </conditionalFormatting>
  <conditionalFormatting sqref="AV109">
    <cfRule type="cellIs" dxfId="3154" priority="367" operator="between">
      <formula>80</formula>
      <formula>120</formula>
    </cfRule>
  </conditionalFormatting>
  <conditionalFormatting sqref="AV109">
    <cfRule type="cellIs" dxfId="3153" priority="366" operator="between">
      <formula>80</formula>
      <formula>120</formula>
    </cfRule>
  </conditionalFormatting>
  <conditionalFormatting sqref="BA109">
    <cfRule type="cellIs" dxfId="3152" priority="364" operator="between">
      <formula>80</formula>
      <formula>120</formula>
    </cfRule>
  </conditionalFormatting>
  <conditionalFormatting sqref="AP94">
    <cfRule type="cellIs" dxfId="3151" priority="362" operator="greaterThan">
      <formula>20</formula>
    </cfRule>
  </conditionalFormatting>
  <conditionalFormatting sqref="AQ94">
    <cfRule type="cellIs" dxfId="3150" priority="360" operator="between">
      <formula>80</formula>
      <formula>120</formula>
    </cfRule>
  </conditionalFormatting>
  <conditionalFormatting sqref="AP97">
    <cfRule type="cellIs" dxfId="3149" priority="359" operator="greaterThan">
      <formula>20</formula>
    </cfRule>
  </conditionalFormatting>
  <conditionalFormatting sqref="AQ109">
    <cfRule type="cellIs" dxfId="3148" priority="357" operator="between">
      <formula>80</formula>
      <formula>120</formula>
    </cfRule>
  </conditionalFormatting>
  <conditionalFormatting sqref="AQ109">
    <cfRule type="cellIs" dxfId="3147" priority="356" operator="between">
      <formula>80</formula>
      <formula>120</formula>
    </cfRule>
  </conditionalFormatting>
  <conditionalFormatting sqref="AJ109 AJ106 AJ103 AJ100 AJ97 AJ94 AJ91 AJ88 AJ85 AJ82 AJ79">
    <cfRule type="cellIs" dxfId="3146" priority="354" operator="greaterThan">
      <formula>20</formula>
    </cfRule>
  </conditionalFormatting>
  <conditionalFormatting sqref="AT109 AT106 AT103 AT100 AT97 AT94 AT91 AT88 AT85 AT82 AT79">
    <cfRule type="cellIs" dxfId="3145" priority="352" operator="greaterThan">
      <formula>20</formula>
    </cfRule>
  </conditionalFormatting>
  <conditionalFormatting sqref="AY109 AY106 AY103 AY100 AY97 AY94 AY91 AY88 AY85 AY82 AY79">
    <cfRule type="cellIs" dxfId="3144" priority="351" operator="greaterThan">
      <formula>20</formula>
    </cfRule>
  </conditionalFormatting>
  <conditionalFormatting sqref="AO116">
    <cfRule type="cellIs" dxfId="3143" priority="268" operator="greaterThan">
      <formula>20</formula>
    </cfRule>
  </conditionalFormatting>
  <conditionalFormatting sqref="AW119 AR119 AJ119:AK119 AT119:AU119 AY119:AZ119">
    <cfRule type="cellIs" dxfId="3142" priority="263" operator="greaterThan">
      <formula>20</formula>
    </cfRule>
  </conditionalFormatting>
  <conditionalFormatting sqref="AV119 BA119 AL119:AM119">
    <cfRule type="cellIs" dxfId="3141" priority="262" operator="between">
      <formula>80</formula>
      <formula>120</formula>
    </cfRule>
  </conditionalFormatting>
  <conditionalFormatting sqref="AW69 AR69 AU69 AZ69">
    <cfRule type="cellIs" dxfId="3140" priority="350" operator="greaterThan">
      <formula>20</formula>
    </cfRule>
  </conditionalFormatting>
  <conditionalFormatting sqref="AV69 BA69">
    <cfRule type="cellIs" dxfId="3139" priority="349" operator="between">
      <formula>80</formula>
      <formula>120</formula>
    </cfRule>
  </conditionalFormatting>
  <conditionalFormatting sqref="AW69 AR69 AJ69:AK69 AT69:AU69 AY69:AZ69">
    <cfRule type="cellIs" dxfId="3138" priority="348" operator="greaterThan">
      <formula>20</formula>
    </cfRule>
  </conditionalFormatting>
  <conditionalFormatting sqref="AQ69">
    <cfRule type="cellIs" dxfId="3137" priority="345" operator="between">
      <formula>80</formula>
      <formula>120</formula>
    </cfRule>
  </conditionalFormatting>
  <conditionalFormatting sqref="AO69:AP69">
    <cfRule type="cellIs" dxfId="3136" priority="344" operator="greaterThan">
      <formula>20</formula>
    </cfRule>
  </conditionalFormatting>
  <conditionalFormatting sqref="AQ69">
    <cfRule type="cellIs" dxfId="3135" priority="343" operator="between">
      <formula>80</formula>
      <formula>120</formula>
    </cfRule>
  </conditionalFormatting>
  <conditionalFormatting sqref="AO69">
    <cfRule type="cellIs" dxfId="3134" priority="339" operator="greaterThan">
      <formula>20</formula>
    </cfRule>
  </conditionalFormatting>
  <conditionalFormatting sqref="AT69">
    <cfRule type="cellIs" dxfId="3133" priority="338" operator="greaterThan">
      <formula>20</formula>
    </cfRule>
  </conditionalFormatting>
  <conditionalFormatting sqref="AY69">
    <cfRule type="cellIs" dxfId="3132" priority="337" operator="greaterThan">
      <formula>20</formula>
    </cfRule>
  </conditionalFormatting>
  <conditionalFormatting sqref="AW72 AR72 AU72 AZ72">
    <cfRule type="cellIs" dxfId="3131" priority="336" operator="greaterThan">
      <formula>20</formula>
    </cfRule>
  </conditionalFormatting>
  <conditionalFormatting sqref="AV72 BA72">
    <cfRule type="cellIs" dxfId="3130" priority="335" operator="between">
      <formula>80</formula>
      <formula>120</formula>
    </cfRule>
  </conditionalFormatting>
  <conditionalFormatting sqref="AO72:AP72">
    <cfRule type="cellIs" dxfId="3129" priority="330" operator="greaterThan">
      <formula>20</formula>
    </cfRule>
  </conditionalFormatting>
  <conditionalFormatting sqref="AQ72">
    <cfRule type="cellIs" dxfId="3128" priority="329" operator="between">
      <formula>80</formula>
      <formula>120</formula>
    </cfRule>
  </conditionalFormatting>
  <conditionalFormatting sqref="AO72">
    <cfRule type="cellIs" dxfId="3127" priority="325" operator="greaterThan">
      <formula>20</formula>
    </cfRule>
  </conditionalFormatting>
  <conditionalFormatting sqref="AT72">
    <cfRule type="cellIs" dxfId="3126" priority="324" operator="greaterThan">
      <formula>20</formula>
    </cfRule>
  </conditionalFormatting>
  <conditionalFormatting sqref="AY72">
    <cfRule type="cellIs" dxfId="3125" priority="323" operator="greaterThan">
      <formula>20</formula>
    </cfRule>
  </conditionalFormatting>
  <conditionalFormatting sqref="AU123">
    <cfRule type="cellIs" dxfId="3124" priority="300" operator="greaterThan">
      <formula>20</formula>
    </cfRule>
  </conditionalFormatting>
  <conditionalFormatting sqref="AV123">
    <cfRule type="cellIs" dxfId="3123" priority="299" operator="between">
      <formula>80</formula>
      <formula>120</formula>
    </cfRule>
  </conditionalFormatting>
  <conditionalFormatting sqref="AZ123">
    <cfRule type="cellIs" dxfId="3122" priority="298" operator="greaterThan">
      <formula>20</formula>
    </cfRule>
  </conditionalFormatting>
  <conditionalFormatting sqref="BA123">
    <cfRule type="cellIs" dxfId="3121" priority="297" operator="between">
      <formula>80</formula>
      <formula>120</formula>
    </cfRule>
  </conditionalFormatting>
  <conditionalFormatting sqref="AO115:AP121 AO123:AP124">
    <cfRule type="cellIs" dxfId="3120" priority="296" operator="greaterThan">
      <formula>20</formula>
    </cfRule>
  </conditionalFormatting>
  <conditionalFormatting sqref="AQ115:AQ121 AQ123:AQ124">
    <cfRule type="cellIs" dxfId="3119" priority="295" operator="between">
      <formula>80</formula>
      <formula>120</formula>
    </cfRule>
  </conditionalFormatting>
  <conditionalFormatting sqref="AP123">
    <cfRule type="cellIs" dxfId="3118" priority="294" operator="greaterThan">
      <formula>20</formula>
    </cfRule>
  </conditionalFormatting>
  <conditionalFormatting sqref="AQ123">
    <cfRule type="cellIs" dxfId="3117" priority="293" operator="between">
      <formula>80</formula>
      <formula>120</formula>
    </cfRule>
  </conditionalFormatting>
  <conditionalFormatting sqref="AJ123 AJ120 AJ117">
    <cfRule type="cellIs" dxfId="3116" priority="292" operator="greaterThan">
      <formula>20</formula>
    </cfRule>
  </conditionalFormatting>
  <conditionalFormatting sqref="AT123 AT120 AT117">
    <cfRule type="cellIs" dxfId="3115" priority="290" operator="greaterThan">
      <formula>20</formula>
    </cfRule>
  </conditionalFormatting>
  <conditionalFormatting sqref="AY123 AY120 AY117">
    <cfRule type="cellIs" dxfId="3114" priority="289" operator="greaterThan">
      <formula>20</formula>
    </cfRule>
  </conditionalFormatting>
  <conditionalFormatting sqref="AT115">
    <cfRule type="cellIs" dxfId="3113" priority="288" operator="greaterThan">
      <formula>20</formula>
    </cfRule>
  </conditionalFormatting>
  <conditionalFormatting sqref="AT115">
    <cfRule type="cellIs" dxfId="3112" priority="287" operator="greaterThan">
      <formula>20</formula>
    </cfRule>
  </conditionalFormatting>
  <conditionalFormatting sqref="AY115">
    <cfRule type="cellIs" dxfId="3111" priority="285" operator="greaterThan">
      <formula>20</formula>
    </cfRule>
  </conditionalFormatting>
  <conditionalFormatting sqref="AO115">
    <cfRule type="cellIs" dxfId="3110" priority="284" operator="greaterThan">
      <formula>20</formula>
    </cfRule>
  </conditionalFormatting>
  <conditionalFormatting sqref="AJ121 AJ118">
    <cfRule type="cellIs" dxfId="3109" priority="283" operator="greaterThan">
      <formula>20</formula>
    </cfRule>
  </conditionalFormatting>
  <conditionalFormatting sqref="AT121 AT118">
    <cfRule type="cellIs" dxfId="3108" priority="281" operator="greaterThan">
      <formula>20</formula>
    </cfRule>
  </conditionalFormatting>
  <conditionalFormatting sqref="AW116 AR116 AU116 AZ116">
    <cfRule type="cellIs" dxfId="3107" priority="279" operator="greaterThan">
      <formula>20</formula>
    </cfRule>
  </conditionalFormatting>
  <conditionalFormatting sqref="AV116 BA116">
    <cfRule type="cellIs" dxfId="3106" priority="278" operator="between">
      <formula>80</formula>
      <formula>120</formula>
    </cfRule>
  </conditionalFormatting>
  <conditionalFormatting sqref="AW116 AR116 AJ116:AK116 AT116:AU116 AY116:AZ116">
    <cfRule type="cellIs" dxfId="3105" priority="277" operator="greaterThan">
      <formula>20</formula>
    </cfRule>
  </conditionalFormatting>
  <conditionalFormatting sqref="AV116 BA116 AL116:AM116">
    <cfRule type="cellIs" dxfId="3104" priority="276" operator="between">
      <formula>80</formula>
      <formula>120</formula>
    </cfRule>
  </conditionalFormatting>
  <conditionalFormatting sqref="AP116">
    <cfRule type="cellIs" dxfId="3103" priority="275" operator="greaterThan">
      <formula>20</formula>
    </cfRule>
  </conditionalFormatting>
  <conditionalFormatting sqref="AQ116">
    <cfRule type="cellIs" dxfId="3102" priority="274" operator="between">
      <formula>80</formula>
      <formula>120</formula>
    </cfRule>
  </conditionalFormatting>
  <conditionalFormatting sqref="AO116:AP116">
    <cfRule type="cellIs" dxfId="3101" priority="273" operator="greaterThan">
      <formula>20</formula>
    </cfRule>
  </conditionalFormatting>
  <conditionalFormatting sqref="AQ116">
    <cfRule type="cellIs" dxfId="3100" priority="272" operator="between">
      <formula>80</formula>
      <formula>120</formula>
    </cfRule>
  </conditionalFormatting>
  <conditionalFormatting sqref="AK116">
    <cfRule type="cellIs" dxfId="3099" priority="271" operator="greaterThan">
      <formula>20</formula>
    </cfRule>
  </conditionalFormatting>
  <conditionalFormatting sqref="AL116:AM116">
    <cfRule type="cellIs" dxfId="3098" priority="270" operator="between">
      <formula>80</formula>
      <formula>120</formula>
    </cfRule>
  </conditionalFormatting>
  <conditionalFormatting sqref="AJ116">
    <cfRule type="cellIs" dxfId="3097" priority="269" operator="greaterThan">
      <formula>20</formula>
    </cfRule>
  </conditionalFormatting>
  <conditionalFormatting sqref="AT116">
    <cfRule type="cellIs" dxfId="3096" priority="267" operator="greaterThan">
      <formula>20</formula>
    </cfRule>
  </conditionalFormatting>
  <conditionalFormatting sqref="AY116">
    <cfRule type="cellIs" dxfId="3095" priority="266" operator="greaterThan">
      <formula>20</formula>
    </cfRule>
  </conditionalFormatting>
  <conditionalFormatting sqref="AP119">
    <cfRule type="cellIs" dxfId="3094" priority="261" operator="greaterThan">
      <formula>20</formula>
    </cfRule>
  </conditionalFormatting>
  <conditionalFormatting sqref="AQ119">
    <cfRule type="cellIs" dxfId="3093" priority="260" operator="between">
      <formula>80</formula>
      <formula>120</formula>
    </cfRule>
  </conditionalFormatting>
  <conditionalFormatting sqref="AO119:AP119">
    <cfRule type="cellIs" dxfId="3092" priority="259" operator="greaterThan">
      <formula>20</formula>
    </cfRule>
  </conditionalFormatting>
  <conditionalFormatting sqref="AQ119">
    <cfRule type="cellIs" dxfId="3091" priority="258" operator="between">
      <formula>80</formula>
      <formula>120</formula>
    </cfRule>
  </conditionalFormatting>
  <conditionalFormatting sqref="AK119">
    <cfRule type="cellIs" dxfId="3090" priority="257" operator="greaterThan">
      <formula>20</formula>
    </cfRule>
  </conditionalFormatting>
  <conditionalFormatting sqref="AL119:AM119">
    <cfRule type="cellIs" dxfId="3089" priority="256" operator="between">
      <formula>80</formula>
      <formula>120</formula>
    </cfRule>
  </conditionalFormatting>
  <conditionalFormatting sqref="AJ119">
    <cfRule type="cellIs" dxfId="3088" priority="255" operator="greaterThan">
      <formula>20</formula>
    </cfRule>
  </conditionalFormatting>
  <conditionalFormatting sqref="AO119">
    <cfRule type="cellIs" dxfId="3087" priority="254" operator="greaterThan">
      <formula>20</formula>
    </cfRule>
  </conditionalFormatting>
  <conditionalFormatting sqref="AT119">
    <cfRule type="cellIs" dxfId="3086" priority="253" operator="greaterThan">
      <formula>20</formula>
    </cfRule>
  </conditionalFormatting>
  <conditionalFormatting sqref="AR34 AW34 AJ34:AK34 AT34:AU34 AY34:AZ34">
    <cfRule type="cellIs" dxfId="3085" priority="233" operator="greaterThan">
      <formula>20</formula>
    </cfRule>
  </conditionalFormatting>
  <conditionalFormatting sqref="AL34:AM34 BA34 AV34">
    <cfRule type="cellIs" dxfId="3084" priority="232" operator="between">
      <formula>80</formula>
      <formula>120</formula>
    </cfRule>
  </conditionalFormatting>
  <conditionalFormatting sqref="AO34:AP34">
    <cfRule type="cellIs" dxfId="3083" priority="231" operator="greaterThan">
      <formula>20</formula>
    </cfRule>
  </conditionalFormatting>
  <conditionalFormatting sqref="AQ34">
    <cfRule type="cellIs" dxfId="3082" priority="230" operator="between">
      <formula>80</formula>
      <formula>120</formula>
    </cfRule>
  </conditionalFormatting>
  <conditionalFormatting sqref="AJ33">
    <cfRule type="cellIs" dxfId="3081" priority="229" operator="greaterThan">
      <formula>20</formula>
    </cfRule>
  </conditionalFormatting>
  <conditionalFormatting sqref="AO33">
    <cfRule type="cellIs" dxfId="3080" priority="228" operator="greaterThan">
      <formula>20</formula>
    </cfRule>
  </conditionalFormatting>
  <conditionalFormatting sqref="AT33">
    <cfRule type="cellIs" dxfId="3079" priority="227" operator="greaterThan">
      <formula>20</formula>
    </cfRule>
  </conditionalFormatting>
  <conditionalFormatting sqref="AY33">
    <cfRule type="cellIs" dxfId="3078" priority="226" operator="greaterThan">
      <formula>20</formula>
    </cfRule>
  </conditionalFormatting>
  <conditionalFormatting sqref="AW115 AK115 AR115:AU115 AY115:AZ115">
    <cfRule type="cellIs" dxfId="3077" priority="225" operator="greaterThan">
      <formula>20</formula>
    </cfRule>
  </conditionalFormatting>
  <conditionalFormatting sqref="AL115:AM115 AV115 BA115">
    <cfRule type="cellIs" dxfId="3076" priority="224" operator="between">
      <formula>80</formula>
      <formula>120</formula>
    </cfRule>
  </conditionalFormatting>
  <conditionalFormatting sqref="AL115:AM115 AV115 BA115">
    <cfRule type="cellIs" dxfId="3075" priority="214" operator="between">
      <formula>80</formula>
      <formula>120</formula>
    </cfRule>
  </conditionalFormatting>
  <conditionalFormatting sqref="AK115 AR115:AU115 AW115 AY115:AZ115">
    <cfRule type="cellIs" dxfId="3074" priority="223" operator="greaterThan">
      <formula>20</formula>
    </cfRule>
  </conditionalFormatting>
  <conditionalFormatting sqref="AL115:AM115 AV115 BA115">
    <cfRule type="cellIs" dxfId="3073" priority="222" operator="between">
      <formula>80</formula>
      <formula>120</formula>
    </cfRule>
  </conditionalFormatting>
  <conditionalFormatting sqref="AL115:AM115 AV115 BA115">
    <cfRule type="cellIs" dxfId="3072" priority="212" operator="between">
      <formula>80</formula>
      <formula>120</formula>
    </cfRule>
  </conditionalFormatting>
  <conditionalFormatting sqref="AK115 AR115:AU115 AW115 AY115:AZ115">
    <cfRule type="cellIs" dxfId="3071" priority="221" operator="greaterThan">
      <formula>20</formula>
    </cfRule>
  </conditionalFormatting>
  <conditionalFormatting sqref="AL115:AM115 AV115 BA115">
    <cfRule type="cellIs" dxfId="3070" priority="220" operator="between">
      <formula>80</formula>
      <formula>120</formula>
    </cfRule>
  </conditionalFormatting>
  <conditionalFormatting sqref="AN115:AP115">
    <cfRule type="cellIs" dxfId="3069" priority="200" operator="greaterThan">
      <formula>20</formula>
    </cfRule>
  </conditionalFormatting>
  <conditionalFormatting sqref="AQ115">
    <cfRule type="cellIs" dxfId="3068" priority="199" operator="between">
      <formula>80</formula>
      <formula>120</formula>
    </cfRule>
  </conditionalFormatting>
  <conditionalFormatting sqref="AL115:AM115 AV115 BA115">
    <cfRule type="cellIs" dxfId="3067" priority="208" operator="between">
      <formula>80</formula>
      <formula>120</formula>
    </cfRule>
  </conditionalFormatting>
  <conditionalFormatting sqref="AK115 AR115:AU115 AW115 AY115:AZ115">
    <cfRule type="cellIs" dxfId="3066" priority="219" operator="greaterThan">
      <formula>20</formula>
    </cfRule>
  </conditionalFormatting>
  <conditionalFormatting sqref="AL115:AM115 AV115 BA115">
    <cfRule type="cellIs" dxfId="3065" priority="218" operator="between">
      <formula>80</formula>
      <formula>120</formula>
    </cfRule>
  </conditionalFormatting>
  <conditionalFormatting sqref="AK115 AR115:AU115 AW115 AY115:AZ115">
    <cfRule type="cellIs" dxfId="3064" priority="217" operator="greaterThan">
      <formula>20</formula>
    </cfRule>
  </conditionalFormatting>
  <conditionalFormatting sqref="AL115:AM115 AV115 BA115">
    <cfRule type="cellIs" dxfId="3063" priority="216" operator="between">
      <formula>80</formula>
      <formula>120</formula>
    </cfRule>
  </conditionalFormatting>
  <conditionalFormatting sqref="AK115 AR115:AU115 AW115 AY115:AZ115">
    <cfRule type="cellIs" dxfId="3062" priority="215" operator="greaterThan">
      <formula>20</formula>
    </cfRule>
  </conditionalFormatting>
  <conditionalFormatting sqref="AN115:AP115">
    <cfRule type="cellIs" dxfId="3061" priority="194" operator="greaterThan">
      <formula>20</formula>
    </cfRule>
  </conditionalFormatting>
  <conditionalFormatting sqref="AQ115">
    <cfRule type="cellIs" dxfId="3060" priority="193" operator="between">
      <formula>80</formula>
      <formula>120</formula>
    </cfRule>
  </conditionalFormatting>
  <conditionalFormatting sqref="AN115:AP115">
    <cfRule type="cellIs" dxfId="3059" priority="192" operator="greaterThan">
      <formula>20</formula>
    </cfRule>
  </conditionalFormatting>
  <conditionalFormatting sqref="AQ115">
    <cfRule type="cellIs" dxfId="3058" priority="191" operator="between">
      <formula>80</formula>
      <formula>120</formula>
    </cfRule>
  </conditionalFormatting>
  <conditionalFormatting sqref="AK115 AR115:AU115 AW115 AY115:AZ115">
    <cfRule type="cellIs" dxfId="3057" priority="213" operator="greaterThan">
      <formula>20</formula>
    </cfRule>
  </conditionalFormatting>
  <conditionalFormatting sqref="AK115 AR115:AU115 AW115 AY115:AZ115">
    <cfRule type="cellIs" dxfId="3056" priority="211" operator="greaterThan">
      <formula>20</formula>
    </cfRule>
  </conditionalFormatting>
  <conditionalFormatting sqref="AL115:AM115 AV115 BA115">
    <cfRule type="cellIs" dxfId="3055" priority="210" operator="between">
      <formula>80</formula>
      <formula>120</formula>
    </cfRule>
  </conditionalFormatting>
  <conditionalFormatting sqref="AK115 AR115:AU115 AW115 AY115:AZ115">
    <cfRule type="cellIs" dxfId="3054" priority="209" operator="greaterThan">
      <formula>20</formula>
    </cfRule>
  </conditionalFormatting>
  <conditionalFormatting sqref="AJ77 AJ74 AJ71">
    <cfRule type="cellIs" dxfId="3053" priority="188" operator="greaterThan">
      <formula>20</formula>
    </cfRule>
  </conditionalFormatting>
  <conditionalFormatting sqref="AJ115">
    <cfRule type="cellIs" dxfId="3052" priority="207" operator="greaterThan">
      <formula>20</formula>
    </cfRule>
  </conditionalFormatting>
  <conditionalFormatting sqref="AY77 AY74 AY71">
    <cfRule type="cellIs" dxfId="3051" priority="185" operator="greaterThan">
      <formula>20</formula>
    </cfRule>
  </conditionalFormatting>
  <conditionalFormatting sqref="AN115:AP115">
    <cfRule type="cellIs" dxfId="3050" priority="206" operator="greaterThan">
      <formula>20</formula>
    </cfRule>
  </conditionalFormatting>
  <conditionalFormatting sqref="AQ115">
    <cfRule type="cellIs" dxfId="3049" priority="205" operator="between">
      <formula>80</formula>
      <formula>120</formula>
    </cfRule>
  </conditionalFormatting>
  <conditionalFormatting sqref="AN115:AP115">
    <cfRule type="cellIs" dxfId="3048" priority="204" operator="greaterThan">
      <formula>20</formula>
    </cfRule>
  </conditionalFormatting>
  <conditionalFormatting sqref="AQ115">
    <cfRule type="cellIs" dxfId="3047" priority="203" operator="between">
      <formula>80</formula>
      <formula>120</formula>
    </cfRule>
  </conditionalFormatting>
  <conditionalFormatting sqref="AN115:AP115">
    <cfRule type="cellIs" dxfId="3046" priority="202" operator="greaterThan">
      <formula>20</formula>
    </cfRule>
  </conditionalFormatting>
  <conditionalFormatting sqref="AQ115">
    <cfRule type="cellIs" dxfId="3045" priority="201" operator="between">
      <formula>80</formula>
      <formula>120</formula>
    </cfRule>
  </conditionalFormatting>
  <conditionalFormatting sqref="AN115:AP115">
    <cfRule type="cellIs" dxfId="3044" priority="198" operator="greaterThan">
      <formula>20</formula>
    </cfRule>
  </conditionalFormatting>
  <conditionalFormatting sqref="AQ115">
    <cfRule type="cellIs" dxfId="3043" priority="197" operator="between">
      <formula>80</formula>
      <formula>120</formula>
    </cfRule>
  </conditionalFormatting>
  <conditionalFormatting sqref="AN115:AP115">
    <cfRule type="cellIs" dxfId="3042" priority="196" operator="greaterThan">
      <formula>20</formula>
    </cfRule>
  </conditionalFormatting>
  <conditionalFormatting sqref="AQ115">
    <cfRule type="cellIs" dxfId="3041" priority="195" operator="between">
      <formula>80</formula>
      <formula>120</formula>
    </cfRule>
  </conditionalFormatting>
  <conditionalFormatting sqref="AN115:AP115">
    <cfRule type="cellIs" dxfId="3040" priority="190" operator="greaterThan">
      <formula>20</formula>
    </cfRule>
  </conditionalFormatting>
  <conditionalFormatting sqref="AQ115">
    <cfRule type="cellIs" dxfId="3039" priority="189" operator="between">
      <formula>80</formula>
      <formula>120</formula>
    </cfRule>
  </conditionalFormatting>
  <conditionalFormatting sqref="AO77 AO74 AO71">
    <cfRule type="cellIs" dxfId="3038" priority="187" operator="greaterThan">
      <formula>20</formula>
    </cfRule>
  </conditionalFormatting>
  <conditionalFormatting sqref="AT77 AT74 AT71">
    <cfRule type="cellIs" dxfId="3037" priority="186" operator="greaterThan">
      <formula>20</formula>
    </cfRule>
  </conditionalFormatting>
  <conditionalFormatting sqref="AK100">
    <cfRule type="cellIs" dxfId="3036" priority="180" operator="greaterThan">
      <formula>20</formula>
    </cfRule>
  </conditionalFormatting>
  <conditionalFormatting sqref="AL100:AM100">
    <cfRule type="cellIs" dxfId="3035" priority="179" operator="between">
      <formula>80</formula>
      <formula>120</formula>
    </cfRule>
  </conditionalFormatting>
  <conditionalFormatting sqref="AK103">
    <cfRule type="cellIs" dxfId="3034" priority="178" operator="greaterThan">
      <formula>20</formula>
    </cfRule>
  </conditionalFormatting>
  <conditionalFormatting sqref="AL103:AM103">
    <cfRule type="cellIs" dxfId="3033" priority="177" operator="between">
      <formula>80</formula>
      <formula>120</formula>
    </cfRule>
  </conditionalFormatting>
  <conditionalFormatting sqref="AZ94">
    <cfRule type="cellIs" dxfId="3032" priority="174" operator="greaterThan">
      <formula>20</formula>
    </cfRule>
  </conditionalFormatting>
  <conditionalFormatting sqref="AV94">
    <cfRule type="cellIs" dxfId="3031" priority="171" operator="between">
      <formula>80</formula>
      <formula>120</formula>
    </cfRule>
  </conditionalFormatting>
  <conditionalFormatting sqref="BA94">
    <cfRule type="cellIs" dxfId="3030" priority="169" operator="between">
      <formula>80</formula>
      <formula>120</formula>
    </cfRule>
  </conditionalFormatting>
  <conditionalFormatting sqref="BA109">
    <cfRule type="cellIs" dxfId="3029" priority="162" operator="between">
      <formula>80</formula>
      <formula>120</formula>
    </cfRule>
  </conditionalFormatting>
  <conditionalFormatting sqref="AQ109">
    <cfRule type="cellIs" dxfId="3028" priority="157" operator="between">
      <formula>80</formula>
      <formula>120</formula>
    </cfRule>
  </conditionalFormatting>
  <conditionalFormatting sqref="AP97">
    <cfRule type="cellIs" dxfId="3027" priority="158" operator="greaterThan">
      <formula>20</formula>
    </cfRule>
  </conditionalFormatting>
  <conditionalFormatting sqref="AU95">
    <cfRule type="cellIs" dxfId="3026" priority="142" operator="greaterThan">
      <formula>20</formula>
    </cfRule>
  </conditionalFormatting>
  <conditionalFormatting sqref="AW98">
    <cfRule type="cellIs" dxfId="3025" priority="143" operator="greaterThan">
      <formula>20</formula>
    </cfRule>
  </conditionalFormatting>
  <conditionalFormatting sqref="AZ95">
    <cfRule type="cellIs" dxfId="3024" priority="141" operator="greaterThan">
      <formula>20</formula>
    </cfRule>
  </conditionalFormatting>
  <conditionalFormatting sqref="BA110">
    <cfRule type="cellIs" dxfId="3023" priority="126" operator="between">
      <formula>80</formula>
      <formula>120</formula>
    </cfRule>
  </conditionalFormatting>
  <conditionalFormatting sqref="AQ95">
    <cfRule type="cellIs" dxfId="3022" priority="124" operator="between">
      <formula>80</formula>
      <formula>120</formula>
    </cfRule>
  </conditionalFormatting>
  <conditionalFormatting sqref="AO113 AO110 AO107 AO104 AO101 AO98 AO95 AO92 AO89 AO86 AO83 AO80">
    <cfRule type="cellIs" dxfId="3021" priority="116" operator="greaterThan">
      <formula>20</formula>
    </cfRule>
  </conditionalFormatting>
  <conditionalFormatting sqref="AV70 BA70 AL70:AM70">
    <cfRule type="cellIs" dxfId="3020" priority="110" operator="between">
      <formula>80</formula>
      <formula>120</formula>
    </cfRule>
  </conditionalFormatting>
  <conditionalFormatting sqref="AP70">
    <cfRule type="cellIs" dxfId="3019" priority="109" operator="greaterThan">
      <formula>20</formula>
    </cfRule>
  </conditionalFormatting>
  <conditionalFormatting sqref="AK70">
    <cfRule type="cellIs" dxfId="3018" priority="105" operator="greaterThan">
      <formula>20</formula>
    </cfRule>
  </conditionalFormatting>
  <conditionalFormatting sqref="AL70:AM70">
    <cfRule type="cellIs" dxfId="3017" priority="104" operator="between">
      <formula>80</formula>
      <formula>120</formula>
    </cfRule>
  </conditionalFormatting>
  <conditionalFormatting sqref="AJ70">
    <cfRule type="cellIs" dxfId="3016" priority="103" operator="greaterThan">
      <formula>20</formula>
    </cfRule>
  </conditionalFormatting>
  <conditionalFormatting sqref="AW73 AR73 AJ73:AK73 AT73:AU73 AY73:AZ73">
    <cfRule type="cellIs" dxfId="3015" priority="97" operator="greaterThan">
      <formula>20</formula>
    </cfRule>
  </conditionalFormatting>
  <conditionalFormatting sqref="AV73 BA73 AL73:AM73">
    <cfRule type="cellIs" dxfId="3014" priority="96" operator="between">
      <formula>80</formula>
      <formula>120</formula>
    </cfRule>
  </conditionalFormatting>
  <conditionalFormatting sqref="AP73">
    <cfRule type="cellIs" dxfId="3013" priority="95" operator="greaterThan">
      <formula>20</formula>
    </cfRule>
  </conditionalFormatting>
  <conditionalFormatting sqref="AQ73">
    <cfRule type="cellIs" dxfId="3012" priority="94" operator="between">
      <formula>80</formula>
      <formula>120</formula>
    </cfRule>
  </conditionalFormatting>
  <conditionalFormatting sqref="AK73">
    <cfRule type="cellIs" dxfId="3011" priority="91" operator="greaterThan">
      <formula>20</formula>
    </cfRule>
  </conditionalFormatting>
  <conditionalFormatting sqref="AL73:AM73">
    <cfRule type="cellIs" dxfId="3010" priority="90" operator="between">
      <formula>80</formula>
      <formula>120</formula>
    </cfRule>
  </conditionalFormatting>
  <conditionalFormatting sqref="AJ73">
    <cfRule type="cellIs" dxfId="3009" priority="89" operator="greaterThan">
      <formula>20</formula>
    </cfRule>
  </conditionalFormatting>
  <conditionalFormatting sqref="AK76">
    <cfRule type="cellIs" dxfId="3008" priority="77" operator="greaterThan">
      <formula>20</formula>
    </cfRule>
  </conditionalFormatting>
  <conditionalFormatting sqref="AL76:AM76">
    <cfRule type="cellIs" dxfId="3007" priority="76" operator="between">
      <formula>80</formula>
      <formula>120</formula>
    </cfRule>
  </conditionalFormatting>
  <conditionalFormatting sqref="AW76 AR76 AU76 AZ76">
    <cfRule type="cellIs" dxfId="3006" priority="85" operator="greaterThan">
      <formula>20</formula>
    </cfRule>
  </conditionalFormatting>
  <conditionalFormatting sqref="AV76 BA76">
    <cfRule type="cellIs" dxfId="3005" priority="84" operator="between">
      <formula>80</formula>
      <formula>120</formula>
    </cfRule>
  </conditionalFormatting>
  <conditionalFormatting sqref="AW76 AR76 AJ76:AK76 AT76:AU76 AY76:AZ76">
    <cfRule type="cellIs" dxfId="3004" priority="83" operator="greaterThan">
      <formula>20</formula>
    </cfRule>
  </conditionalFormatting>
  <conditionalFormatting sqref="AV76 BA76 AL76:AM76">
    <cfRule type="cellIs" dxfId="3003" priority="82" operator="between">
      <formula>80</formula>
      <formula>120</formula>
    </cfRule>
  </conditionalFormatting>
  <conditionalFormatting sqref="AP76">
    <cfRule type="cellIs" dxfId="3002" priority="81" operator="greaterThan">
      <formula>20</formula>
    </cfRule>
  </conditionalFormatting>
  <conditionalFormatting sqref="AQ76">
    <cfRule type="cellIs" dxfId="3001" priority="80" operator="between">
      <formula>80</formula>
      <formula>120</formula>
    </cfRule>
  </conditionalFormatting>
  <conditionalFormatting sqref="AJ76">
    <cfRule type="cellIs" dxfId="3000" priority="75" operator="greaterThan">
      <formula>20</formula>
    </cfRule>
  </conditionalFormatting>
  <conditionalFormatting sqref="AY78 AY72">
    <cfRule type="cellIs" dxfId="2999" priority="181" operator="greaterThan">
      <formula>20</formula>
    </cfRule>
  </conditionalFormatting>
  <conditionalFormatting sqref="AK124 AR124">
    <cfRule type="cellIs" dxfId="2998" priority="67" operator="greaterThan">
      <formula>20</formula>
    </cfRule>
  </conditionalFormatting>
  <conditionalFormatting sqref="AL124:AM124">
    <cfRule type="cellIs" dxfId="2997" priority="66" operator="between">
      <formula>80</formula>
      <formula>120</formula>
    </cfRule>
  </conditionalFormatting>
  <conditionalFormatting sqref="AO124 AO121 AO118">
    <cfRule type="cellIs" dxfId="2996" priority="58" operator="greaterThan">
      <formula>20</formula>
    </cfRule>
  </conditionalFormatting>
  <conditionalFormatting sqref="AY119">
    <cfRule type="cellIs" dxfId="2995" priority="47" operator="greaterThan">
      <formula>20</formula>
    </cfRule>
  </conditionalFormatting>
  <conditionalFormatting sqref="AY116">
    <cfRule type="cellIs" dxfId="2994" priority="53" operator="greaterThan">
      <formula>20</formula>
    </cfRule>
  </conditionalFormatting>
  <conditionalFormatting sqref="AV94">
    <cfRule type="cellIs" dxfId="2993" priority="172" operator="between">
      <formula>80</formula>
      <formula>120</formula>
    </cfRule>
  </conditionalFormatting>
  <conditionalFormatting sqref="AO119">
    <cfRule type="cellIs" dxfId="2992" priority="49" operator="greaterThan">
      <formula>20</formula>
    </cfRule>
  </conditionalFormatting>
  <conditionalFormatting sqref="AV109">
    <cfRule type="cellIs" dxfId="2991" priority="164" operator="between">
      <formula>80</formula>
      <formula>120</formula>
    </cfRule>
  </conditionalFormatting>
  <conditionalFormatting sqref="AW120 AR120 AU120 AZ120">
    <cfRule type="cellIs" dxfId="2990" priority="32" operator="greaterThan">
      <formula>20</formula>
    </cfRule>
  </conditionalFormatting>
  <conditionalFormatting sqref="AV120 BA120">
    <cfRule type="cellIs" dxfId="2989" priority="31" operator="between">
      <formula>80</formula>
      <formula>120</formula>
    </cfRule>
  </conditionalFormatting>
  <conditionalFormatting sqref="AJ78 AJ72">
    <cfRule type="cellIs" dxfId="2988" priority="184" operator="greaterThan">
      <formula>20</formula>
    </cfRule>
  </conditionalFormatting>
  <conditionalFormatting sqref="AY120">
    <cfRule type="cellIs" dxfId="2987" priority="19" operator="greaterThan">
      <formula>20</formula>
    </cfRule>
  </conditionalFormatting>
  <conditionalFormatting sqref="AO78 AO72">
    <cfRule type="cellIs" dxfId="2986" priority="183" operator="greaterThan">
      <formula>20</formula>
    </cfRule>
  </conditionalFormatting>
  <conditionalFormatting sqref="AQ123">
    <cfRule type="cellIs" dxfId="2985" priority="13" operator="between">
      <formula>80</formula>
      <formula>120</formula>
    </cfRule>
  </conditionalFormatting>
  <conditionalFormatting sqref="AT78 AT72">
    <cfRule type="cellIs" dxfId="2984" priority="182" operator="greaterThan">
      <formula>20</formula>
    </cfRule>
  </conditionalFormatting>
  <conditionalFormatting sqref="AK123">
    <cfRule type="cellIs" dxfId="2983" priority="10" operator="greaterThan">
      <formula>20</formula>
    </cfRule>
  </conditionalFormatting>
  <conditionalFormatting sqref="AL123:AM123">
    <cfRule type="cellIs" dxfId="2982" priority="9" operator="between">
      <formula>80</formula>
      <formula>120</formula>
    </cfRule>
  </conditionalFormatting>
  <conditionalFormatting sqref="AX123">
    <cfRule type="cellIs" dxfId="2981" priority="1" operator="lessThan">
      <formula>20</formula>
    </cfRule>
  </conditionalFormatting>
  <conditionalFormatting sqref="AW97">
    <cfRule type="cellIs" dxfId="2980" priority="176" operator="greaterThan">
      <formula>20</formula>
    </cfRule>
  </conditionalFormatting>
  <conditionalFormatting sqref="AU94">
    <cfRule type="cellIs" dxfId="2979" priority="175" operator="greaterThan">
      <formula>20</formula>
    </cfRule>
  </conditionalFormatting>
  <conditionalFormatting sqref="AL94:AM94">
    <cfRule type="cellIs" dxfId="2978" priority="173" operator="between">
      <formula>80</formula>
      <formula>120</formula>
    </cfRule>
  </conditionalFormatting>
  <conditionalFormatting sqref="BA94">
    <cfRule type="cellIs" dxfId="2977" priority="170" operator="between">
      <formula>80</formula>
      <formula>120</formula>
    </cfRule>
  </conditionalFormatting>
  <conditionalFormatting sqref="AU97">
    <cfRule type="cellIs" dxfId="2976" priority="168" operator="greaterThan">
      <formula>20</formula>
    </cfRule>
  </conditionalFormatting>
  <conditionalFormatting sqref="AZ97">
    <cfRule type="cellIs" dxfId="2975" priority="167" operator="greaterThan">
      <formula>20</formula>
    </cfRule>
  </conditionalFormatting>
  <conditionalFormatting sqref="AL109:AM109">
    <cfRule type="cellIs" dxfId="2974" priority="166" operator="between">
      <formula>80</formula>
      <formula>120</formula>
    </cfRule>
  </conditionalFormatting>
  <conditionalFormatting sqref="AV109">
    <cfRule type="cellIs" dxfId="2973" priority="165" operator="between">
      <formula>80</formula>
      <formula>120</formula>
    </cfRule>
  </conditionalFormatting>
  <conditionalFormatting sqref="BA109">
    <cfRule type="cellIs" dxfId="2972" priority="163" operator="between">
      <formula>80</formula>
      <formula>120</formula>
    </cfRule>
  </conditionalFormatting>
  <conditionalFormatting sqref="AP94">
    <cfRule type="cellIs" dxfId="2971" priority="161" operator="greaterThan">
      <formula>20</formula>
    </cfRule>
  </conditionalFormatting>
  <conditionalFormatting sqref="AQ94">
    <cfRule type="cellIs" dxfId="2970" priority="160" operator="between">
      <formula>80</formula>
      <formula>120</formula>
    </cfRule>
  </conditionalFormatting>
  <conditionalFormatting sqref="AQ94">
    <cfRule type="cellIs" dxfId="2969" priority="159" operator="between">
      <formula>80</formula>
      <formula>120</formula>
    </cfRule>
  </conditionalFormatting>
  <conditionalFormatting sqref="AQ109">
    <cfRule type="cellIs" dxfId="2968" priority="156" operator="between">
      <formula>80</formula>
      <formula>120</formula>
    </cfRule>
  </conditionalFormatting>
  <conditionalFormatting sqref="AJ109 AJ106 AJ103 AJ100 AJ97 AJ94 AJ91 AJ88 AJ85 AJ82 AJ79">
    <cfRule type="cellIs" dxfId="2967" priority="155" operator="greaterThan">
      <formula>20</formula>
    </cfRule>
  </conditionalFormatting>
  <conditionalFormatting sqref="AO109 AO106 AO103 AO100 AO97 AO94 AO91 AO88 AO85 AO82 AO79">
    <cfRule type="cellIs" dxfId="2966" priority="154" operator="greaterThan">
      <formula>20</formula>
    </cfRule>
  </conditionalFormatting>
  <conditionalFormatting sqref="AT109 AT106 AT103 AT100 AT97 AT94 AT91 AT88 AT85 AT82 AT79">
    <cfRule type="cellIs" dxfId="2965" priority="153" operator="greaterThan">
      <formula>20</formula>
    </cfRule>
  </conditionalFormatting>
  <conditionalFormatting sqref="AY109 AY106 AY103 AY100 AY97 AY94 AY91 AY88 AY85 AY82 AY79">
    <cfRule type="cellIs" dxfId="2964" priority="152" operator="greaterThan">
      <formula>20</formula>
    </cfRule>
  </conditionalFormatting>
  <conditionalFormatting sqref="AR79 AW79 AJ79:AK79 AT79:AU79 AY79:AZ79">
    <cfRule type="cellIs" dxfId="2963" priority="151" operator="greaterThan">
      <formula>20</formula>
    </cfRule>
  </conditionalFormatting>
  <conditionalFormatting sqref="AL79:AM79 BA79 AV79">
    <cfRule type="cellIs" dxfId="2962" priority="150" operator="between">
      <formula>80</formula>
      <formula>120</formula>
    </cfRule>
  </conditionalFormatting>
  <conditionalFormatting sqref="AO79:AP79">
    <cfRule type="cellIs" dxfId="2961" priority="149" operator="greaterThan">
      <formula>20</formula>
    </cfRule>
  </conditionalFormatting>
  <conditionalFormatting sqref="AQ79">
    <cfRule type="cellIs" dxfId="2960" priority="148" operator="between">
      <formula>80</formula>
      <formula>120</formula>
    </cfRule>
  </conditionalFormatting>
  <conditionalFormatting sqref="AK101">
    <cfRule type="cellIs" dxfId="2959" priority="147" operator="greaterThan">
      <formula>20</formula>
    </cfRule>
  </conditionalFormatting>
  <conditionalFormatting sqref="AL101:AM101">
    <cfRule type="cellIs" dxfId="2958" priority="146" operator="between">
      <formula>80</formula>
      <formula>120</formula>
    </cfRule>
  </conditionalFormatting>
  <conditionalFormatting sqref="AK104">
    <cfRule type="cellIs" dxfId="2957" priority="145" operator="greaterThan">
      <formula>20</formula>
    </cfRule>
  </conditionalFormatting>
  <conditionalFormatting sqref="AL104:AM104">
    <cfRule type="cellIs" dxfId="2956" priority="144" operator="between">
      <formula>80</formula>
      <formula>120</formula>
    </cfRule>
  </conditionalFormatting>
  <conditionalFormatting sqref="AL95:AM95">
    <cfRule type="cellIs" dxfId="2955" priority="140" operator="between">
      <formula>80</formula>
      <formula>120</formula>
    </cfRule>
  </conditionalFormatting>
  <conditionalFormatting sqref="AV95">
    <cfRule type="cellIs" dxfId="2954" priority="139" operator="between">
      <formula>80</formula>
      <formula>120</formula>
    </cfRule>
  </conditionalFormatting>
  <conditionalFormatting sqref="AV95">
    <cfRule type="cellIs" dxfId="2953" priority="138" operator="between">
      <formula>80</formula>
      <formula>120</formula>
    </cfRule>
  </conditionalFormatting>
  <conditionalFormatting sqref="BA95">
    <cfRule type="cellIs" dxfId="2952" priority="137" operator="between">
      <formula>80</formula>
      <formula>120</formula>
    </cfRule>
  </conditionalFormatting>
  <conditionalFormatting sqref="BA95">
    <cfRule type="cellIs" dxfId="2951" priority="136" operator="between">
      <formula>80</formula>
      <formula>120</formula>
    </cfRule>
  </conditionalFormatting>
  <conditionalFormatting sqref="AU98">
    <cfRule type="cellIs" dxfId="2950" priority="135" operator="greaterThan">
      <formula>20</formula>
    </cfRule>
  </conditionalFormatting>
  <conditionalFormatting sqref="AZ98">
    <cfRule type="cellIs" dxfId="2949" priority="134" operator="greaterThan">
      <formula>20</formula>
    </cfRule>
  </conditionalFormatting>
  <conditionalFormatting sqref="AL110:AM110">
    <cfRule type="cellIs" dxfId="2948" priority="133" operator="between">
      <formula>80</formula>
      <formula>120</formula>
    </cfRule>
  </conditionalFormatting>
  <conditionalFormatting sqref="AK113">
    <cfRule type="cellIs" dxfId="2947" priority="132" operator="greaterThan">
      <formula>20</formula>
    </cfRule>
  </conditionalFormatting>
  <conditionalFormatting sqref="AU113">
    <cfRule type="cellIs" dxfId="2946" priority="131" operator="greaterThan">
      <formula>20</formula>
    </cfRule>
  </conditionalFormatting>
  <conditionalFormatting sqref="AV110">
    <cfRule type="cellIs" dxfId="2945" priority="130" operator="between">
      <formula>80</formula>
      <formula>120</formula>
    </cfRule>
  </conditionalFormatting>
  <conditionalFormatting sqref="AV110">
    <cfRule type="cellIs" dxfId="2944" priority="129" operator="between">
      <formula>80</formula>
      <formula>120</formula>
    </cfRule>
  </conditionalFormatting>
  <conditionalFormatting sqref="AZ113">
    <cfRule type="cellIs" dxfId="2943" priority="128" operator="greaterThan">
      <formula>20</formula>
    </cfRule>
  </conditionalFormatting>
  <conditionalFormatting sqref="BA110">
    <cfRule type="cellIs" dxfId="2942" priority="127" operator="between">
      <formula>80</formula>
      <formula>120</formula>
    </cfRule>
  </conditionalFormatting>
  <conditionalFormatting sqref="AP95">
    <cfRule type="cellIs" dxfId="2941" priority="125" operator="greaterThan">
      <formula>20</formula>
    </cfRule>
  </conditionalFormatting>
  <conditionalFormatting sqref="AQ95">
    <cfRule type="cellIs" dxfId="2940" priority="123" operator="between">
      <formula>80</formula>
      <formula>120</formula>
    </cfRule>
  </conditionalFormatting>
  <conditionalFormatting sqref="AP98">
    <cfRule type="cellIs" dxfId="2939" priority="122" operator="greaterThan">
      <formula>20</formula>
    </cfRule>
  </conditionalFormatting>
  <conditionalFormatting sqref="AP113">
    <cfRule type="cellIs" dxfId="2938" priority="121" operator="greaterThan">
      <formula>20</formula>
    </cfRule>
  </conditionalFormatting>
  <conditionalFormatting sqref="AQ110">
    <cfRule type="cellIs" dxfId="2937" priority="120" operator="between">
      <formula>80</formula>
      <formula>120</formula>
    </cfRule>
  </conditionalFormatting>
  <conditionalFormatting sqref="AQ110">
    <cfRule type="cellIs" dxfId="2936" priority="119" operator="between">
      <formula>80</formula>
      <formula>120</formula>
    </cfRule>
  </conditionalFormatting>
  <conditionalFormatting sqref="AK113 AP113 AU113 AZ113">
    <cfRule type="cellIs" dxfId="2935" priority="118" operator="lessThan">
      <formula>20</formula>
    </cfRule>
  </conditionalFormatting>
  <conditionalFormatting sqref="AJ113 AJ110 AJ107 AJ104 AJ101 AJ98 AJ95 AJ92 AJ89 AJ86 AJ83 AJ80">
    <cfRule type="cellIs" dxfId="2934" priority="117" operator="greaterThan">
      <formula>20</formula>
    </cfRule>
  </conditionalFormatting>
  <conditionalFormatting sqref="AT113 AT110 AT107 AT104 AT101 AT98 AT95 AT92 AT89 AT86 AT83 AT80">
    <cfRule type="cellIs" dxfId="2933" priority="115" operator="greaterThan">
      <formula>20</formula>
    </cfRule>
  </conditionalFormatting>
  <conditionalFormatting sqref="AY113 AY110 AY107 AY104 AY101 AY98 AY95 AY92 AY89 AY86 AY83 AY80">
    <cfRule type="cellIs" dxfId="2932" priority="114" operator="greaterThan">
      <formula>20</formula>
    </cfRule>
  </conditionalFormatting>
  <conditionalFormatting sqref="AO117">
    <cfRule type="cellIs" dxfId="2931" priority="35" operator="greaterThan">
      <formula>20</formula>
    </cfRule>
  </conditionalFormatting>
  <conditionalFormatting sqref="AW120 AR120 AJ120:AK120 AT120:AU120 AY120:AZ120">
    <cfRule type="cellIs" dxfId="2930" priority="30" operator="greaterThan">
      <formula>20</formula>
    </cfRule>
  </conditionalFormatting>
  <conditionalFormatting sqref="AV120 BA120 AL120:AM120">
    <cfRule type="cellIs" dxfId="2929" priority="29" operator="between">
      <formula>80</formula>
      <formula>120</formula>
    </cfRule>
  </conditionalFormatting>
  <conditionalFormatting sqref="AW70 AR70 AU70 AZ70">
    <cfRule type="cellIs" dxfId="2928" priority="113" operator="greaterThan">
      <formula>20</formula>
    </cfRule>
  </conditionalFormatting>
  <conditionalFormatting sqref="AV70 BA70">
    <cfRule type="cellIs" dxfId="2927" priority="112" operator="between">
      <formula>80</formula>
      <formula>120</formula>
    </cfRule>
  </conditionalFormatting>
  <conditionalFormatting sqref="AW70 AR70 AJ70:AK70 AT70:AU70 AY70:AZ70">
    <cfRule type="cellIs" dxfId="2926" priority="111" operator="greaterThan">
      <formula>20</formula>
    </cfRule>
  </conditionalFormatting>
  <conditionalFormatting sqref="AQ70">
    <cfRule type="cellIs" dxfId="2925" priority="108" operator="between">
      <formula>80</formula>
      <formula>120</formula>
    </cfRule>
  </conditionalFormatting>
  <conditionalFormatting sqref="AO70:AP70">
    <cfRule type="cellIs" dxfId="2924" priority="107" operator="greaterThan">
      <formula>20</formula>
    </cfRule>
  </conditionalFormatting>
  <conditionalFormatting sqref="AQ70">
    <cfRule type="cellIs" dxfId="2923" priority="106" operator="between">
      <formula>80</formula>
      <formula>120</formula>
    </cfRule>
  </conditionalFormatting>
  <conditionalFormatting sqref="AO70">
    <cfRule type="cellIs" dxfId="2922" priority="102" operator="greaterThan">
      <formula>20</formula>
    </cfRule>
  </conditionalFormatting>
  <conditionalFormatting sqref="AT70">
    <cfRule type="cellIs" dxfId="2921" priority="101" operator="greaterThan">
      <formula>20</formula>
    </cfRule>
  </conditionalFormatting>
  <conditionalFormatting sqref="AY70">
    <cfRule type="cellIs" dxfId="2920" priority="100" operator="greaterThan">
      <formula>20</formula>
    </cfRule>
  </conditionalFormatting>
  <conditionalFormatting sqref="AW73 AR73 AU73 AZ73">
    <cfRule type="cellIs" dxfId="2919" priority="99" operator="greaterThan">
      <formula>20</formula>
    </cfRule>
  </conditionalFormatting>
  <conditionalFormatting sqref="AV73 BA73">
    <cfRule type="cellIs" dxfId="2918" priority="98" operator="between">
      <formula>80</formula>
      <formula>120</formula>
    </cfRule>
  </conditionalFormatting>
  <conditionalFormatting sqref="AO73:AP73">
    <cfRule type="cellIs" dxfId="2917" priority="93" operator="greaterThan">
      <formula>20</formula>
    </cfRule>
  </conditionalFormatting>
  <conditionalFormatting sqref="AQ73">
    <cfRule type="cellIs" dxfId="2916" priority="92" operator="between">
      <formula>80</formula>
      <formula>120</formula>
    </cfRule>
  </conditionalFormatting>
  <conditionalFormatting sqref="AO73">
    <cfRule type="cellIs" dxfId="2915" priority="88" operator="greaterThan">
      <formula>20</formula>
    </cfRule>
  </conditionalFormatting>
  <conditionalFormatting sqref="AT73">
    <cfRule type="cellIs" dxfId="2914" priority="87" operator="greaterThan">
      <formula>20</formula>
    </cfRule>
  </conditionalFormatting>
  <conditionalFormatting sqref="AY73">
    <cfRule type="cellIs" dxfId="2913" priority="86" operator="greaterThan">
      <formula>20</formula>
    </cfRule>
  </conditionalFormatting>
  <conditionalFormatting sqref="AO76:AP76">
    <cfRule type="cellIs" dxfId="2912" priority="79" operator="greaterThan">
      <formula>20</formula>
    </cfRule>
  </conditionalFormatting>
  <conditionalFormatting sqref="AQ76">
    <cfRule type="cellIs" dxfId="2911" priority="78" operator="between">
      <formula>80</formula>
      <formula>120</formula>
    </cfRule>
  </conditionalFormatting>
  <conditionalFormatting sqref="AO76">
    <cfRule type="cellIs" dxfId="2910" priority="74" operator="greaterThan">
      <formula>20</formula>
    </cfRule>
  </conditionalFormatting>
  <conditionalFormatting sqref="AT76">
    <cfRule type="cellIs" dxfId="2909" priority="73" operator="greaterThan">
      <formula>20</formula>
    </cfRule>
  </conditionalFormatting>
  <conditionalFormatting sqref="AY76">
    <cfRule type="cellIs" dxfId="2908" priority="72" operator="greaterThan">
      <formula>20</formula>
    </cfRule>
  </conditionalFormatting>
  <conditionalFormatting sqref="AI76">
    <cfRule type="cellIs" dxfId="2907" priority="71" operator="lessThan">
      <formula>20</formula>
    </cfRule>
  </conditionalFormatting>
  <conditionalFormatting sqref="AN76">
    <cfRule type="cellIs" dxfId="2906" priority="70" operator="lessThan">
      <formula>20</formula>
    </cfRule>
  </conditionalFormatting>
  <conditionalFormatting sqref="AS76">
    <cfRule type="cellIs" dxfId="2905" priority="69" operator="lessThan">
      <formula>20</formula>
    </cfRule>
  </conditionalFormatting>
  <conditionalFormatting sqref="AX76">
    <cfRule type="cellIs" dxfId="2904" priority="68" operator="lessThan">
      <formula>20</formula>
    </cfRule>
  </conditionalFormatting>
  <conditionalFormatting sqref="AU124">
    <cfRule type="cellIs" dxfId="2903" priority="65" operator="greaterThan">
      <formula>20</formula>
    </cfRule>
  </conditionalFormatting>
  <conditionalFormatting sqref="AV124">
    <cfRule type="cellIs" dxfId="2902" priority="64" operator="between">
      <formula>80</formula>
      <formula>120</formula>
    </cfRule>
  </conditionalFormatting>
  <conditionalFormatting sqref="AZ124">
    <cfRule type="cellIs" dxfId="2901" priority="63" operator="greaterThan">
      <formula>20</formula>
    </cfRule>
  </conditionalFormatting>
  <conditionalFormatting sqref="BA124">
    <cfRule type="cellIs" dxfId="2900" priority="62" operator="between">
      <formula>80</formula>
      <formula>120</formula>
    </cfRule>
  </conditionalFormatting>
  <conditionalFormatting sqref="AP124">
    <cfRule type="cellIs" dxfId="2899" priority="61" operator="greaterThan">
      <formula>20</formula>
    </cfRule>
  </conditionalFormatting>
  <conditionalFormatting sqref="AQ124">
    <cfRule type="cellIs" dxfId="2898" priority="60" operator="between">
      <formula>80</formula>
      <formula>120</formula>
    </cfRule>
  </conditionalFormatting>
  <conditionalFormatting sqref="AJ124 AJ121 AJ118">
    <cfRule type="cellIs" dxfId="2897" priority="59" operator="greaterThan">
      <formula>20</formula>
    </cfRule>
  </conditionalFormatting>
  <conditionalFormatting sqref="AT124 AT121 AT118">
    <cfRule type="cellIs" dxfId="2896" priority="57" operator="greaterThan">
      <formula>20</formula>
    </cfRule>
  </conditionalFormatting>
  <conditionalFormatting sqref="AY124 AY121 AY118">
    <cfRule type="cellIs" dxfId="2895" priority="56" operator="greaterThan">
      <formula>20</formula>
    </cfRule>
  </conditionalFormatting>
  <conditionalFormatting sqref="AT116">
    <cfRule type="cellIs" dxfId="2894" priority="55" operator="greaterThan">
      <formula>20</formula>
    </cfRule>
  </conditionalFormatting>
  <conditionalFormatting sqref="AT116">
    <cfRule type="cellIs" dxfId="2893" priority="54" operator="greaterThan">
      <formula>20</formula>
    </cfRule>
  </conditionalFormatting>
  <conditionalFormatting sqref="AY116">
    <cfRule type="cellIs" dxfId="2892" priority="52" operator="greaterThan">
      <formula>20</formula>
    </cfRule>
  </conditionalFormatting>
  <conditionalFormatting sqref="AO116">
    <cfRule type="cellIs" dxfId="2891" priority="51" operator="greaterThan">
      <formula>20</formula>
    </cfRule>
  </conditionalFormatting>
  <conditionalFormatting sqref="AJ119">
    <cfRule type="cellIs" dxfId="2890" priority="50" operator="greaterThan">
      <formula>20</formula>
    </cfRule>
  </conditionalFormatting>
  <conditionalFormatting sqref="AT119">
    <cfRule type="cellIs" dxfId="2889" priority="48" operator="greaterThan">
      <formula>20</formula>
    </cfRule>
  </conditionalFormatting>
  <conditionalFormatting sqref="AW117 AR117 AU117 AZ117">
    <cfRule type="cellIs" dxfId="2888" priority="46" operator="greaterThan">
      <formula>20</formula>
    </cfRule>
  </conditionalFormatting>
  <conditionalFormatting sqref="AV117 BA117">
    <cfRule type="cellIs" dxfId="2887" priority="45" operator="between">
      <formula>80</formula>
      <formula>120</formula>
    </cfRule>
  </conditionalFormatting>
  <conditionalFormatting sqref="AW117 AR117 AJ117:AK117 AT117:AU117 AY117:AZ117">
    <cfRule type="cellIs" dxfId="2886" priority="44" operator="greaterThan">
      <formula>20</formula>
    </cfRule>
  </conditionalFormatting>
  <conditionalFormatting sqref="AV117 BA117 AL117:AM117">
    <cfRule type="cellIs" dxfId="2885" priority="43" operator="between">
      <formula>80</formula>
      <formula>120</formula>
    </cfRule>
  </conditionalFormatting>
  <conditionalFormatting sqref="AP117">
    <cfRule type="cellIs" dxfId="2884" priority="42" operator="greaterThan">
      <formula>20</formula>
    </cfRule>
  </conditionalFormatting>
  <conditionalFormatting sqref="AQ117">
    <cfRule type="cellIs" dxfId="2883" priority="41" operator="between">
      <formula>80</formula>
      <formula>120</formula>
    </cfRule>
  </conditionalFormatting>
  <conditionalFormatting sqref="AO117:AP117">
    <cfRule type="cellIs" dxfId="2882" priority="40" operator="greaterThan">
      <formula>20</formula>
    </cfRule>
  </conditionalFormatting>
  <conditionalFormatting sqref="AQ117">
    <cfRule type="cellIs" dxfId="2881" priority="39" operator="between">
      <formula>80</formula>
      <formula>120</formula>
    </cfRule>
  </conditionalFormatting>
  <conditionalFormatting sqref="AK117">
    <cfRule type="cellIs" dxfId="2880" priority="38" operator="greaterThan">
      <formula>20</formula>
    </cfRule>
  </conditionalFormatting>
  <conditionalFormatting sqref="AL117:AM117">
    <cfRule type="cellIs" dxfId="2879" priority="37" operator="between">
      <formula>80</formula>
      <formula>120</formula>
    </cfRule>
  </conditionalFormatting>
  <conditionalFormatting sqref="AJ117">
    <cfRule type="cellIs" dxfId="2878" priority="36" operator="greaterThan">
      <formula>20</formula>
    </cfRule>
  </conditionalFormatting>
  <conditionalFormatting sqref="AT117">
    <cfRule type="cellIs" dxfId="2877" priority="34" operator="greaterThan">
      <formula>20</formula>
    </cfRule>
  </conditionalFormatting>
  <conditionalFormatting sqref="AY117">
    <cfRule type="cellIs" dxfId="2876" priority="33" operator="greaterThan">
      <formula>20</formula>
    </cfRule>
  </conditionalFormatting>
  <conditionalFormatting sqref="AP120">
    <cfRule type="cellIs" dxfId="2875" priority="28" operator="greaterThan">
      <formula>20</formula>
    </cfRule>
  </conditionalFormatting>
  <conditionalFormatting sqref="AQ120">
    <cfRule type="cellIs" dxfId="2874" priority="27" operator="between">
      <formula>80</formula>
      <formula>120</formula>
    </cfRule>
  </conditionalFormatting>
  <conditionalFormatting sqref="AO120:AP120">
    <cfRule type="cellIs" dxfId="2873" priority="26" operator="greaterThan">
      <formula>20</formula>
    </cfRule>
  </conditionalFormatting>
  <conditionalFormatting sqref="AQ120">
    <cfRule type="cellIs" dxfId="2872" priority="25" operator="between">
      <formula>80</formula>
      <formula>120</formula>
    </cfRule>
  </conditionalFormatting>
  <conditionalFormatting sqref="AK120">
    <cfRule type="cellIs" dxfId="2871" priority="24" operator="greaterThan">
      <formula>20</formula>
    </cfRule>
  </conditionalFormatting>
  <conditionalFormatting sqref="AL120:AM120">
    <cfRule type="cellIs" dxfId="2870" priority="23" operator="between">
      <formula>80</formula>
      <formula>120</formula>
    </cfRule>
  </conditionalFormatting>
  <conditionalFormatting sqref="AJ120">
    <cfRule type="cellIs" dxfId="2869" priority="22" operator="greaterThan">
      <formula>20</formula>
    </cfRule>
  </conditionalFormatting>
  <conditionalFormatting sqref="AO120">
    <cfRule type="cellIs" dxfId="2868" priority="21" operator="greaterThan">
      <formula>20</formula>
    </cfRule>
  </conditionalFormatting>
  <conditionalFormatting sqref="AT120">
    <cfRule type="cellIs" dxfId="2867" priority="20" operator="greaterThan">
      <formula>20</formula>
    </cfRule>
  </conditionalFormatting>
  <conditionalFormatting sqref="AW123 AR123 AU123 AZ123">
    <cfRule type="cellIs" dxfId="2866" priority="18" operator="greaterThan">
      <formula>20</formula>
    </cfRule>
  </conditionalFormatting>
  <conditionalFormatting sqref="AV123 BA123">
    <cfRule type="cellIs" dxfId="2865" priority="17" operator="between">
      <formula>80</formula>
      <formula>120</formula>
    </cfRule>
  </conditionalFormatting>
  <conditionalFormatting sqref="AW123 AR123 AJ123:AK123 AT123:AU123 AY123:AZ123">
    <cfRule type="cellIs" dxfId="2864" priority="16" operator="greaterThan">
      <formula>20</formula>
    </cfRule>
  </conditionalFormatting>
  <conditionalFormatting sqref="AV123 BA123 AL123:AM123">
    <cfRule type="cellIs" dxfId="2863" priority="15" operator="between">
      <formula>80</formula>
      <formula>120</formula>
    </cfRule>
  </conditionalFormatting>
  <conditionalFormatting sqref="AP123">
    <cfRule type="cellIs" dxfId="2862" priority="14" operator="greaterThan">
      <formula>20</formula>
    </cfRule>
  </conditionalFormatting>
  <conditionalFormatting sqref="AO123:AP123">
    <cfRule type="cellIs" dxfId="2861" priority="12" operator="greaterThan">
      <formula>20</formula>
    </cfRule>
  </conditionalFormatting>
  <conditionalFormatting sqref="AQ123">
    <cfRule type="cellIs" dxfId="2860" priority="11" operator="between">
      <formula>80</formula>
      <formula>120</formula>
    </cfRule>
  </conditionalFormatting>
  <conditionalFormatting sqref="AJ123">
    <cfRule type="cellIs" dxfId="2859" priority="8" operator="greaterThan">
      <formula>20</formula>
    </cfRule>
  </conditionalFormatting>
  <conditionalFormatting sqref="AO123">
    <cfRule type="cellIs" dxfId="2858" priority="7" operator="greaterThan">
      <formula>20</formula>
    </cfRule>
  </conditionalFormatting>
  <conditionalFormatting sqref="AT123">
    <cfRule type="cellIs" dxfId="2857" priority="6" operator="greaterThan">
      <formula>20</formula>
    </cfRule>
  </conditionalFormatting>
  <conditionalFormatting sqref="AY123">
    <cfRule type="cellIs" dxfId="2856" priority="5" operator="greaterThan">
      <formula>20</formula>
    </cfRule>
  </conditionalFormatting>
  <conditionalFormatting sqref="AI123">
    <cfRule type="cellIs" dxfId="2855" priority="4" operator="lessThan">
      <formula>20</formula>
    </cfRule>
  </conditionalFormatting>
  <conditionalFormatting sqref="AN123">
    <cfRule type="cellIs" dxfId="2854" priority="3" operator="lessThan">
      <formula>20</formula>
    </cfRule>
  </conditionalFormatting>
  <conditionalFormatting sqref="AS123">
    <cfRule type="cellIs" dxfId="2853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26"/>
  <sheetViews>
    <sheetView workbookViewId="0">
      <selection activeCell="H128" sqref="H128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D2">
        <v>0</v>
      </c>
      <c r="E2">
        <f>I18</f>
        <v>9</v>
      </c>
      <c r="F2">
        <v>0</v>
      </c>
      <c r="G2" s="3">
        <f>J18</f>
        <v>29</v>
      </c>
      <c r="H2">
        <v>0</v>
      </c>
      <c r="I2" s="3">
        <f>L18</f>
        <v>97</v>
      </c>
    </row>
    <row r="3" spans="1:58" x14ac:dyDescent="0.2">
      <c r="D3">
        <v>0</v>
      </c>
      <c r="E3">
        <f>I19</f>
        <v>4</v>
      </c>
      <c r="F3">
        <v>0</v>
      </c>
      <c r="G3" s="3">
        <f>J19</f>
        <v>62</v>
      </c>
      <c r="H3">
        <v>0</v>
      </c>
      <c r="I3" s="3">
        <f>L19</f>
        <v>91</v>
      </c>
    </row>
    <row r="4" spans="1:58" x14ac:dyDescent="0.2">
      <c r="D4">
        <f>3*G21/1000</f>
        <v>6.0000000000000006E-4</v>
      </c>
      <c r="E4">
        <f>I21</f>
        <v>280</v>
      </c>
      <c r="F4">
        <f>6*H21/1000</f>
        <v>1.2000000000000001E-3</v>
      </c>
      <c r="G4" s="3">
        <f t="shared" ref="G4" si="0">J21</f>
        <v>36</v>
      </c>
      <c r="H4">
        <f>0.3*H21/1000</f>
        <v>5.9999999999999995E-5</v>
      </c>
      <c r="I4" s="3">
        <f t="shared" ref="I4" si="1">L21</f>
        <v>58</v>
      </c>
    </row>
    <row r="5" spans="1:58" x14ac:dyDescent="0.2">
      <c r="D5">
        <f t="shared" ref="D5" si="2">3*G23/1000</f>
        <v>1.7999999999999997E-3</v>
      </c>
      <c r="E5">
        <f>I23</f>
        <v>957</v>
      </c>
      <c r="F5">
        <f t="shared" ref="F5" si="3">6*H23/1000</f>
        <v>3.5999999999999995E-3</v>
      </c>
      <c r="G5" s="3">
        <f>J23</f>
        <v>14</v>
      </c>
      <c r="H5">
        <f t="shared" ref="H5" si="4">0.3*H23/1000</f>
        <v>1.7999999999999998E-4</v>
      </c>
      <c r="I5" s="3">
        <f>L23</f>
        <v>69</v>
      </c>
    </row>
    <row r="6" spans="1:58" x14ac:dyDescent="0.2">
      <c r="D6">
        <f>3*G25/1000</f>
        <v>3.0000000000000001E-3</v>
      </c>
      <c r="E6">
        <f>I25</f>
        <v>1534</v>
      </c>
      <c r="F6">
        <f>6*H25/1000</f>
        <v>6.0000000000000001E-3</v>
      </c>
      <c r="G6" s="3">
        <f>J25</f>
        <v>36</v>
      </c>
      <c r="H6">
        <f>0.3*H25/1000</f>
        <v>2.9999999999999997E-4</v>
      </c>
      <c r="I6" s="3">
        <f>L25</f>
        <v>149</v>
      </c>
    </row>
    <row r="7" spans="1:58" x14ac:dyDescent="0.2">
      <c r="D7">
        <f>3*G26/1000</f>
        <v>4.1999999999999989E-3</v>
      </c>
      <c r="E7">
        <f>I26</f>
        <v>2145</v>
      </c>
      <c r="F7">
        <f>6*H26/1000</f>
        <v>8.3999999999999977E-3</v>
      </c>
      <c r="G7" s="3">
        <f>J26</f>
        <v>56</v>
      </c>
      <c r="H7">
        <f>0.3*H26/1000</f>
        <v>4.1999999999999996E-4</v>
      </c>
      <c r="I7" s="3">
        <f>L26</f>
        <v>83</v>
      </c>
    </row>
    <row r="8" spans="1:58" x14ac:dyDescent="0.2">
      <c r="D8">
        <f>3*G27/1000</f>
        <v>5.4000000000000003E-3</v>
      </c>
      <c r="E8">
        <f>I27</f>
        <v>2726</v>
      </c>
      <c r="F8">
        <f>6*H27/1000</f>
        <v>1.0800000000000001E-2</v>
      </c>
      <c r="G8" s="3">
        <f>J27</f>
        <v>26</v>
      </c>
      <c r="H8">
        <f>0.3*H27/1000</f>
        <v>5.4000000000000001E-4</v>
      </c>
      <c r="I8" s="3">
        <f>L27</f>
        <v>11</v>
      </c>
    </row>
    <row r="9" spans="1:58" x14ac:dyDescent="0.2">
      <c r="C9" t="s">
        <v>35</v>
      </c>
      <c r="E9" s="6">
        <f>SLOPE(D2:D8,E2:E8)</f>
        <v>1.9717194655914373E-6</v>
      </c>
      <c r="F9" s="6"/>
      <c r="G9" s="6">
        <f>SLOPE(F2:F8,G2:G8)</f>
        <v>-2.8907168037602844E-5</v>
      </c>
      <c r="H9" s="6"/>
      <c r="I9" s="6">
        <f>SLOPE(H2:H8,I2:I8)</f>
        <v>-1.7231569535885561E-6</v>
      </c>
    </row>
    <row r="10" spans="1:58" x14ac:dyDescent="0.2">
      <c r="C10" t="s">
        <v>36</v>
      </c>
      <c r="E10" s="6">
        <f>INTERCEPT(D2:D8,E2:E8)</f>
        <v>-1.3358929871779175E-5</v>
      </c>
      <c r="F10" s="6"/>
      <c r="G10" s="6">
        <f>INTERCEPT(F2:F8,G2:G8)</f>
        <v>5.3552795031055912E-3</v>
      </c>
      <c r="H10" s="6"/>
      <c r="I10" s="6">
        <f>INTERCEPT(H2:H8,I2:I8)</f>
        <v>3.5164594001463063E-4</v>
      </c>
    </row>
    <row r="11" spans="1:58" x14ac:dyDescent="0.2">
      <c r="C11" t="s">
        <v>37</v>
      </c>
      <c r="E11" s="7">
        <f>RSQ(D2:D8,E2:E8)</f>
        <v>0.99959356492240126</v>
      </c>
      <c r="F11" s="7"/>
      <c r="G11" s="7">
        <f>RSQ(F2:F8,G2:G8)</f>
        <v>1.3044586834578653E-2</v>
      </c>
      <c r="H11" s="7"/>
      <c r="I11" s="7">
        <f>RSQ(H2:H8,I2:I8)</f>
        <v>0.11487713023923708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2196</v>
      </c>
      <c r="J13">
        <v>21</v>
      </c>
      <c r="L13">
        <v>0</v>
      </c>
      <c r="M13">
        <v>2.1</v>
      </c>
      <c r="N13">
        <v>0.29699999999999999</v>
      </c>
      <c r="O13">
        <v>0</v>
      </c>
      <c r="Q13">
        <v>0</v>
      </c>
      <c r="R13">
        <v>1</v>
      </c>
      <c r="S13">
        <v>0</v>
      </c>
      <c r="T13">
        <v>0</v>
      </c>
      <c r="V13">
        <v>0</v>
      </c>
      <c r="Y13" s="1">
        <v>44145</v>
      </c>
      <c r="Z13" s="2">
        <v>0.66737268518518522</v>
      </c>
      <c r="AB13">
        <v>1</v>
      </c>
      <c r="AD13" s="4">
        <f t="shared" ref="AD13:AD76" si="5">((I13*$E$9)+$E$10)*1000/G13</f>
        <v>8.6330740331340348</v>
      </c>
      <c r="AE13" s="4">
        <f>((J13*$G$9)+$G$10)*1000/H13</f>
        <v>9.4964579486318623</v>
      </c>
      <c r="AF13" s="4">
        <f>AE13-AD13</f>
        <v>0.86338391549782756</v>
      </c>
      <c r="AG13" s="4">
        <f>((L13*$I$9)+$I$10)*1000/H13</f>
        <v>0.70329188002926124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2813</v>
      </c>
      <c r="J14">
        <v>24</v>
      </c>
      <c r="L14">
        <v>0</v>
      </c>
      <c r="M14">
        <v>2.573</v>
      </c>
      <c r="N14">
        <v>0.29899999999999999</v>
      </c>
      <c r="O14">
        <v>0</v>
      </c>
      <c r="Q14">
        <v>0</v>
      </c>
      <c r="R14">
        <v>1</v>
      </c>
      <c r="S14">
        <v>0</v>
      </c>
      <c r="T14">
        <v>0</v>
      </c>
      <c r="V14">
        <v>0</v>
      </c>
      <c r="Y14" s="1">
        <v>44145</v>
      </c>
      <c r="Z14" s="2">
        <v>0.67240740740740745</v>
      </c>
      <c r="AB14">
        <v>1</v>
      </c>
      <c r="AD14" s="4">
        <f t="shared" si="5"/>
        <v>11.066175853673867</v>
      </c>
      <c r="AE14" s="4">
        <f t="shared" ref="AE14:AE77" si="6">((J14*$G$9)+$G$10)*1000/H14</f>
        <v>9.3230149404062459</v>
      </c>
      <c r="AF14" s="4">
        <f t="shared" ref="AF14:AF77" si="7">AE14-AD14</f>
        <v>-1.7431609132676211</v>
      </c>
      <c r="AG14" s="4">
        <f t="shared" ref="AG14:AG77" si="8">((L14*$I$9)+$I$10)*1000/H14</f>
        <v>0.70329188002926124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2835</v>
      </c>
      <c r="J15">
        <v>15</v>
      </c>
      <c r="L15">
        <v>0</v>
      </c>
      <c r="M15">
        <v>2.589</v>
      </c>
      <c r="N15">
        <v>0.29099999999999998</v>
      </c>
      <c r="O15">
        <v>0</v>
      </c>
      <c r="Q15">
        <v>0</v>
      </c>
      <c r="R15">
        <v>1</v>
      </c>
      <c r="S15">
        <v>0</v>
      </c>
      <c r="T15">
        <v>0</v>
      </c>
      <c r="V15">
        <v>0</v>
      </c>
      <c r="Y15" s="1">
        <v>44145</v>
      </c>
      <c r="Z15" s="2">
        <v>0.67795138888888884</v>
      </c>
      <c r="AB15">
        <v>1</v>
      </c>
      <c r="AD15" s="4">
        <f t="shared" si="5"/>
        <v>11.152931510159892</v>
      </c>
      <c r="AE15" s="4">
        <f t="shared" si="6"/>
        <v>9.8433439650830969</v>
      </c>
      <c r="AF15" s="4">
        <f t="shared" si="7"/>
        <v>-1.3095875450767949</v>
      </c>
      <c r="AG15" s="4">
        <f t="shared" si="8"/>
        <v>0.70329188002926124</v>
      </c>
    </row>
    <row r="16" spans="1:58" x14ac:dyDescent="0.2">
      <c r="A16">
        <v>4</v>
      </c>
      <c r="B16">
        <v>2</v>
      </c>
      <c r="D16" t="s">
        <v>28</v>
      </c>
      <c r="Y16" s="1">
        <v>44145</v>
      </c>
      <c r="Z16" s="2">
        <v>0.68171296296296291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128</v>
      </c>
      <c r="J17">
        <v>24</v>
      </c>
      <c r="L17">
        <v>63</v>
      </c>
      <c r="M17">
        <v>0.51300000000000001</v>
      </c>
      <c r="N17">
        <v>0.29899999999999999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44145</v>
      </c>
      <c r="Z17" s="2">
        <v>0.69098379629629625</v>
      </c>
      <c r="AB17">
        <v>1</v>
      </c>
      <c r="AD17" s="4">
        <f t="shared" si="5"/>
        <v>0.47804232344784958</v>
      </c>
      <c r="AE17" s="4">
        <f t="shared" si="6"/>
        <v>9.3230149404062459</v>
      </c>
      <c r="AF17" s="4">
        <f t="shared" si="7"/>
        <v>8.8449726169583958</v>
      </c>
      <c r="AG17" s="4">
        <f t="shared" si="8"/>
        <v>0.48617410387710319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9</v>
      </c>
      <c r="J18">
        <v>29</v>
      </c>
      <c r="L18">
        <v>97</v>
      </c>
      <c r="M18">
        <v>0.42199999999999999</v>
      </c>
      <c r="N18">
        <v>0.30299999999999999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44145</v>
      </c>
      <c r="Z18" s="2">
        <v>0.69596064814814806</v>
      </c>
      <c r="AB18">
        <v>1</v>
      </c>
      <c r="AD18" s="4">
        <f t="shared" si="5"/>
        <v>8.7730906370875224E-3</v>
      </c>
      <c r="AE18" s="4">
        <f t="shared" si="6"/>
        <v>9.0339432600302167</v>
      </c>
      <c r="AF18" s="4">
        <f t="shared" si="7"/>
        <v>9.0251701693931299</v>
      </c>
      <c r="AG18" s="4">
        <f t="shared" si="8"/>
        <v>0.36899943103308136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4</v>
      </c>
      <c r="J19">
        <v>62</v>
      </c>
      <c r="L19">
        <v>91</v>
      </c>
      <c r="M19">
        <v>0.41799999999999998</v>
      </c>
      <c r="N19">
        <v>0.33100000000000002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44145</v>
      </c>
      <c r="Z19" s="2">
        <v>0.70137731481481491</v>
      </c>
      <c r="AB19">
        <v>1</v>
      </c>
      <c r="AD19" s="4">
        <f t="shared" si="5"/>
        <v>-1.0944104018826853E-2</v>
      </c>
      <c r="AE19" s="4">
        <f t="shared" si="6"/>
        <v>7.126070169548429</v>
      </c>
      <c r="AF19" s="4">
        <f t="shared" si="7"/>
        <v>7.1370142735672557</v>
      </c>
      <c r="AG19" s="4">
        <f t="shared" si="8"/>
        <v>0.38967731447614407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112</v>
      </c>
      <c r="J20">
        <v>34</v>
      </c>
      <c r="L20">
        <v>80</v>
      </c>
      <c r="M20">
        <v>1.2529999999999999</v>
      </c>
      <c r="N20">
        <v>0.76900000000000002</v>
      </c>
      <c r="O20">
        <v>0</v>
      </c>
      <c r="Q20">
        <v>0</v>
      </c>
      <c r="R20">
        <v>1</v>
      </c>
      <c r="S20">
        <v>0</v>
      </c>
      <c r="T20">
        <v>0</v>
      </c>
      <c r="V20">
        <v>0</v>
      </c>
      <c r="Y20" s="1">
        <v>44145</v>
      </c>
      <c r="Z20" s="2">
        <v>0.71048611111111104</v>
      </c>
      <c r="AB20">
        <v>1</v>
      </c>
      <c r="AD20" s="4">
        <f t="shared" si="5"/>
        <v>1.0373682513723088</v>
      </c>
      <c r="AE20" s="4">
        <f t="shared" si="6"/>
        <v>21.862178949135473</v>
      </c>
      <c r="AF20" s="4">
        <f t="shared" si="7"/>
        <v>20.824810697763162</v>
      </c>
      <c r="AG20" s="4">
        <f t="shared" si="8"/>
        <v>1.0689669186377306</v>
      </c>
      <c r="AI20">
        <f>ABS(100*(AD20-3)/3)</f>
        <v>65.421058287589702</v>
      </c>
      <c r="AN20">
        <f t="shared" ref="AN20:AN27" si="9">ABS(100*(AE20-6)/6)</f>
        <v>264.36964915225786</v>
      </c>
      <c r="AS20">
        <f t="shared" ref="AS20:AS27" si="10">ABS(100*(AF20-3)/3)</f>
        <v>594.16035659210536</v>
      </c>
      <c r="AX20">
        <f t="shared" ref="AX20:AX27" si="11">ABS(100*(AG20-0.3)/0.3)</f>
        <v>256.32230621257685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280</v>
      </c>
      <c r="J21">
        <v>36</v>
      </c>
      <c r="L21">
        <v>58</v>
      </c>
      <c r="M21">
        <v>1.575</v>
      </c>
      <c r="N21">
        <v>0.77200000000000002</v>
      </c>
      <c r="O21">
        <v>0</v>
      </c>
      <c r="Q21">
        <v>0</v>
      </c>
      <c r="R21">
        <v>1</v>
      </c>
      <c r="S21">
        <v>0</v>
      </c>
      <c r="T21">
        <v>0</v>
      </c>
      <c r="V21">
        <v>0</v>
      </c>
      <c r="Y21" s="1">
        <v>44145</v>
      </c>
      <c r="Z21" s="2">
        <v>0.71582175925925917</v>
      </c>
      <c r="AB21">
        <v>1</v>
      </c>
      <c r="AD21" s="4">
        <f t="shared" si="5"/>
        <v>2.6936126024691158</v>
      </c>
      <c r="AE21" s="4">
        <f t="shared" si="6"/>
        <v>21.57310726875944</v>
      </c>
      <c r="AF21" s="4">
        <f t="shared" si="7"/>
        <v>18.879494666290324</v>
      </c>
      <c r="AG21" s="4">
        <f t="shared" si="8"/>
        <v>1.2585141835324716</v>
      </c>
      <c r="AI21">
        <f t="shared" ref="AI21:AI27" si="12">ABS(100*(AD21-3)/3)</f>
        <v>10.212913251029471</v>
      </c>
      <c r="AN21">
        <f t="shared" si="9"/>
        <v>259.55178781265732</v>
      </c>
      <c r="AS21">
        <f t="shared" si="10"/>
        <v>529.31648887634412</v>
      </c>
      <c r="AX21">
        <f t="shared" si="11"/>
        <v>319.50472784415717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906</v>
      </c>
      <c r="J22">
        <v>19</v>
      </c>
      <c r="L22">
        <v>35</v>
      </c>
      <c r="M22">
        <v>0.92500000000000004</v>
      </c>
      <c r="N22">
        <v>0.246</v>
      </c>
      <c r="O22">
        <v>0</v>
      </c>
      <c r="Q22">
        <v>0</v>
      </c>
      <c r="R22">
        <v>1</v>
      </c>
      <c r="S22">
        <v>0</v>
      </c>
      <c r="T22">
        <v>0</v>
      </c>
      <c r="V22">
        <v>0</v>
      </c>
      <c r="Y22" s="1">
        <v>44145</v>
      </c>
      <c r="Z22" s="2">
        <v>0.72510416666666666</v>
      </c>
      <c r="AB22">
        <v>1</v>
      </c>
      <c r="AD22" s="4">
        <f t="shared" si="5"/>
        <v>2.9550315099234381</v>
      </c>
      <c r="AE22" s="4">
        <f t="shared" si="6"/>
        <v>8.0100721839852298</v>
      </c>
      <c r="AF22" s="4">
        <f t="shared" si="7"/>
        <v>5.0550406740617913</v>
      </c>
      <c r="AG22" s="4">
        <f t="shared" si="8"/>
        <v>0.48555907773171869</v>
      </c>
      <c r="AI22">
        <f t="shared" si="12"/>
        <v>1.4989496692187299</v>
      </c>
      <c r="AN22">
        <f t="shared" si="9"/>
        <v>33.501203066420494</v>
      </c>
      <c r="AS22">
        <f t="shared" si="10"/>
        <v>68.501355802059706</v>
      </c>
      <c r="AX22">
        <f t="shared" si="11"/>
        <v>61.853025910572903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957</v>
      </c>
      <c r="J23">
        <v>14</v>
      </c>
      <c r="L23">
        <v>69</v>
      </c>
      <c r="M23">
        <v>0.95699999999999996</v>
      </c>
      <c r="N23">
        <v>0.24199999999999999</v>
      </c>
      <c r="O23">
        <v>0</v>
      </c>
      <c r="Q23">
        <v>0</v>
      </c>
      <c r="R23">
        <v>1</v>
      </c>
      <c r="S23">
        <v>0</v>
      </c>
      <c r="T23">
        <v>0</v>
      </c>
      <c r="V23">
        <v>0</v>
      </c>
      <c r="Y23" s="1">
        <v>44145</v>
      </c>
      <c r="Z23" s="2">
        <v>0.73054398148148147</v>
      </c>
      <c r="AB23">
        <v>1</v>
      </c>
      <c r="AD23" s="4">
        <f t="shared" si="5"/>
        <v>3.1226276644987108</v>
      </c>
      <c r="AE23" s="4">
        <f t="shared" si="6"/>
        <v>8.2509652509652547</v>
      </c>
      <c r="AF23" s="4">
        <f t="shared" si="7"/>
        <v>5.1283375864665439</v>
      </c>
      <c r="AG23" s="4">
        <f t="shared" si="8"/>
        <v>0.38791351702836713</v>
      </c>
      <c r="AI23">
        <f t="shared" si="12"/>
        <v>4.0875888166236924</v>
      </c>
      <c r="AN23">
        <f t="shared" si="9"/>
        <v>37.516087516087573</v>
      </c>
      <c r="AS23">
        <f t="shared" si="10"/>
        <v>70.944586215551467</v>
      </c>
      <c r="AX23">
        <f t="shared" si="11"/>
        <v>29.304505676122382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1529</v>
      </c>
      <c r="J24">
        <v>41</v>
      </c>
      <c r="L24">
        <v>71</v>
      </c>
      <c r="M24">
        <v>0.79400000000000004</v>
      </c>
      <c r="N24">
        <v>0.156</v>
      </c>
      <c r="O24">
        <v>0</v>
      </c>
      <c r="Q24">
        <v>0</v>
      </c>
      <c r="R24">
        <v>1</v>
      </c>
      <c r="S24">
        <v>0</v>
      </c>
      <c r="T24">
        <v>0</v>
      </c>
      <c r="V24">
        <v>0</v>
      </c>
      <c r="Y24" s="1">
        <v>44145</v>
      </c>
      <c r="Z24" s="2">
        <v>0.73990740740740746</v>
      </c>
      <c r="AB24">
        <v>1</v>
      </c>
      <c r="AD24" s="4">
        <f t="shared" si="5"/>
        <v>3.0014001330175284</v>
      </c>
      <c r="AE24" s="4">
        <f t="shared" si="6"/>
        <v>4.1700856135638746</v>
      </c>
      <c r="AF24" s="4">
        <f t="shared" si="7"/>
        <v>1.1686854805463462</v>
      </c>
      <c r="AG24" s="4">
        <f t="shared" si="8"/>
        <v>0.22930179630984315</v>
      </c>
      <c r="AI24">
        <f t="shared" si="12"/>
        <v>4.6671100584279777E-2</v>
      </c>
      <c r="AN24">
        <f t="shared" si="9"/>
        <v>30.498573107268754</v>
      </c>
      <c r="AS24">
        <f t="shared" si="10"/>
        <v>61.043817315121792</v>
      </c>
      <c r="AX24">
        <f t="shared" si="11"/>
        <v>23.566067896718948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1534</v>
      </c>
      <c r="J25">
        <v>36</v>
      </c>
      <c r="L25">
        <v>149</v>
      </c>
      <c r="M25">
        <v>0.79600000000000004</v>
      </c>
      <c r="N25">
        <v>0.154</v>
      </c>
      <c r="O25">
        <v>0</v>
      </c>
      <c r="Q25">
        <v>0</v>
      </c>
      <c r="R25">
        <v>1</v>
      </c>
      <c r="S25">
        <v>0</v>
      </c>
      <c r="T25">
        <v>0</v>
      </c>
      <c r="V25">
        <v>0</v>
      </c>
      <c r="Y25" s="1">
        <v>44145</v>
      </c>
      <c r="Z25" s="2">
        <v>0.74542824074074077</v>
      </c>
      <c r="AB25">
        <v>1</v>
      </c>
      <c r="AD25" s="4">
        <f t="shared" si="5"/>
        <v>3.0112587303454856</v>
      </c>
      <c r="AE25" s="4">
        <f t="shared" si="6"/>
        <v>4.3146214537518883</v>
      </c>
      <c r="AF25" s="4">
        <f t="shared" si="7"/>
        <v>1.3033627234064027</v>
      </c>
      <c r="AG25" s="4">
        <f t="shared" si="8"/>
        <v>9.4895553929935775E-2</v>
      </c>
      <c r="AI25">
        <f t="shared" si="12"/>
        <v>0.37529101151618782</v>
      </c>
      <c r="AN25">
        <f t="shared" si="9"/>
        <v>28.089642437468527</v>
      </c>
      <c r="AS25">
        <f t="shared" si="10"/>
        <v>56.554575886453243</v>
      </c>
      <c r="AX25">
        <f t="shared" si="11"/>
        <v>68.368148690021414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2145</v>
      </c>
      <c r="J26">
        <v>56</v>
      </c>
      <c r="L26">
        <v>83</v>
      </c>
      <c r="M26">
        <v>0.73599999999999999</v>
      </c>
      <c r="N26">
        <v>0.11600000000000001</v>
      </c>
      <c r="O26">
        <v>0</v>
      </c>
      <c r="Q26">
        <v>0</v>
      </c>
      <c r="R26">
        <v>1</v>
      </c>
      <c r="S26">
        <v>0</v>
      </c>
      <c r="T26">
        <v>0</v>
      </c>
      <c r="V26">
        <v>0</v>
      </c>
      <c r="Y26" s="1">
        <v>44145</v>
      </c>
      <c r="Z26" s="2">
        <v>0.75523148148148145</v>
      </c>
      <c r="AB26">
        <v>1</v>
      </c>
      <c r="AD26" s="4">
        <f t="shared" si="5"/>
        <v>3.0114138027298956</v>
      </c>
      <c r="AE26" s="4">
        <f t="shared" si="6"/>
        <v>2.6689129235713085</v>
      </c>
      <c r="AF26" s="4">
        <f t="shared" si="7"/>
        <v>-0.34250087915858707</v>
      </c>
      <c r="AG26" s="4">
        <f t="shared" si="8"/>
        <v>0.14901708061912891</v>
      </c>
      <c r="AI26">
        <f t="shared" si="12"/>
        <v>0.38046009099651873</v>
      </c>
      <c r="AN26">
        <f t="shared" si="9"/>
        <v>55.518117940478191</v>
      </c>
      <c r="AS26">
        <f t="shared" si="10"/>
        <v>111.4166959719529</v>
      </c>
      <c r="AX26">
        <f t="shared" si="11"/>
        <v>50.327639793623696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2726</v>
      </c>
      <c r="J27">
        <v>26</v>
      </c>
      <c r="L27">
        <v>11</v>
      </c>
      <c r="M27">
        <v>0.69599999999999995</v>
      </c>
      <c r="N27">
        <v>8.3000000000000004E-2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44145</v>
      </c>
      <c r="Z27" s="2">
        <v>0.76535879629629633</v>
      </c>
      <c r="AB27">
        <v>1</v>
      </c>
      <c r="AD27" s="4">
        <f t="shared" si="5"/>
        <v>2.9786379629613768</v>
      </c>
      <c r="AE27" s="4">
        <f t="shared" si="6"/>
        <v>2.5576072967377312</v>
      </c>
      <c r="AF27" s="4">
        <f t="shared" si="7"/>
        <v>-0.4210306662236456</v>
      </c>
      <c r="AG27" s="4">
        <f t="shared" si="8"/>
        <v>0.18482845195842029</v>
      </c>
      <c r="AI27">
        <f t="shared" si="12"/>
        <v>0.71206790128743869</v>
      </c>
      <c r="AN27">
        <f t="shared" si="9"/>
        <v>57.373211721037812</v>
      </c>
      <c r="AS27">
        <f t="shared" si="10"/>
        <v>114.03435554078818</v>
      </c>
      <c r="AX27">
        <f t="shared" si="11"/>
        <v>38.390516013859902</v>
      </c>
    </row>
    <row r="28" spans="1:58" x14ac:dyDescent="0.2">
      <c r="A28">
        <v>16</v>
      </c>
      <c r="B28">
        <v>2</v>
      </c>
      <c r="D28" t="s">
        <v>28</v>
      </c>
      <c r="Y28" s="1">
        <v>44145</v>
      </c>
      <c r="Z28" s="2">
        <v>0.76938657407407407</v>
      </c>
      <c r="AB28">
        <v>1</v>
      </c>
      <c r="AD28" s="4" t="e">
        <f t="shared" si="5"/>
        <v>#DIV/0!</v>
      </c>
      <c r="AE28" s="4" t="e">
        <f t="shared" si="6"/>
        <v>#DIV/0!</v>
      </c>
      <c r="AF28" s="4" t="e">
        <f t="shared" si="7"/>
        <v>#DIV/0!</v>
      </c>
      <c r="AG28" s="4" t="e">
        <f t="shared" si="8"/>
        <v>#DIV/0!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2035</v>
      </c>
      <c r="J29">
        <v>55</v>
      </c>
      <c r="L29">
        <v>75</v>
      </c>
      <c r="M29">
        <v>1.976</v>
      </c>
      <c r="N29">
        <v>0.32500000000000001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44145</v>
      </c>
      <c r="Z29" s="2">
        <v>0.77880787037037036</v>
      </c>
      <c r="AB29">
        <v>1</v>
      </c>
      <c r="AD29" s="4">
        <f t="shared" si="5"/>
        <v>7.9981803652135905</v>
      </c>
      <c r="AE29" s="4">
        <f t="shared" si="6"/>
        <v>7.5307705220748691</v>
      </c>
      <c r="AF29" s="4">
        <f t="shared" si="7"/>
        <v>-0.46740984313872147</v>
      </c>
      <c r="AG29" s="4">
        <f t="shared" si="8"/>
        <v>0.44481833699097784</v>
      </c>
      <c r="AJ29">
        <f>ABS(100*(AD29-AD30)/(AVERAGE(AD29:AD30)))</f>
        <v>28.713491211934425</v>
      </c>
      <c r="AO29">
        <f>ABS(100*(AE29-AE30)/(AVERAGE(AE29:AE30)))</f>
        <v>3.7662559216828857</v>
      </c>
      <c r="AT29">
        <f>ABS(100*(AF29-AF30)/(AVERAGE(AF29:AF30)))</f>
        <v>143.80888497892843</v>
      </c>
      <c r="AY29">
        <f>ABS(100*(AG29-AG30)/(AVERAGE(AG29:AG30)))</f>
        <v>9.750488674255493</v>
      </c>
      <c r="BC29" s="4">
        <f>AVERAGE(AD29:AD30)</f>
        <v>9.3389496018157683</v>
      </c>
      <c r="BD29" s="4">
        <f>AVERAGE(AE29:AE30)</f>
        <v>7.6753063622628837</v>
      </c>
      <c r="BE29" s="4">
        <f>AVERAGE(AF29:AF30)</f>
        <v>-1.6636432395528846</v>
      </c>
      <c r="BF29" s="4">
        <f>AVERAGE(AG29:AG30)</f>
        <v>0.42414045354791519</v>
      </c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2715</v>
      </c>
      <c r="J30">
        <v>50</v>
      </c>
      <c r="L30">
        <v>87</v>
      </c>
      <c r="M30">
        <v>2.4980000000000002</v>
      </c>
      <c r="N30">
        <v>0.32100000000000001</v>
      </c>
      <c r="O30">
        <v>0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44145</v>
      </c>
      <c r="Z30" s="2">
        <v>0.78393518518518512</v>
      </c>
      <c r="AB30">
        <v>1</v>
      </c>
      <c r="AD30" s="4">
        <f t="shared" si="5"/>
        <v>10.679718838417946</v>
      </c>
      <c r="AE30" s="4">
        <f t="shared" si="6"/>
        <v>7.8198422024508982</v>
      </c>
      <c r="AF30" s="4">
        <f t="shared" si="7"/>
        <v>-2.8598766359670478</v>
      </c>
      <c r="AG30" s="4">
        <f t="shared" si="8"/>
        <v>0.40346257010485248</v>
      </c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2748</v>
      </c>
      <c r="J31">
        <v>95</v>
      </c>
      <c r="L31">
        <v>69</v>
      </c>
      <c r="M31">
        <v>2.5230000000000001</v>
      </c>
      <c r="N31">
        <v>0.35899999999999999</v>
      </c>
      <c r="O31">
        <v>0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44145</v>
      </c>
      <c r="Z31" s="2">
        <v>0.78950231481481481</v>
      </c>
      <c r="AB31">
        <v>1</v>
      </c>
      <c r="AD31" s="4">
        <f t="shared" si="5"/>
        <v>10.809852323146981</v>
      </c>
      <c r="AE31" s="4">
        <f t="shared" si="6"/>
        <v>5.2181970790666421</v>
      </c>
      <c r="AF31" s="4">
        <f t="shared" si="7"/>
        <v>-5.5916552440803384</v>
      </c>
      <c r="AG31" s="4">
        <f t="shared" si="8"/>
        <v>0.46549622043404054</v>
      </c>
    </row>
    <row r="32" spans="1:58" x14ac:dyDescent="0.2">
      <c r="A32">
        <v>20</v>
      </c>
      <c r="B32">
        <v>9</v>
      </c>
      <c r="C32" t="s">
        <v>88</v>
      </c>
      <c r="D32" t="s">
        <v>27</v>
      </c>
      <c r="G32">
        <v>0.5</v>
      </c>
      <c r="H32">
        <v>0.5</v>
      </c>
      <c r="I32">
        <v>1239</v>
      </c>
      <c r="J32">
        <v>60</v>
      </c>
      <c r="L32">
        <v>67</v>
      </c>
      <c r="M32">
        <v>1.365</v>
      </c>
      <c r="N32">
        <v>0.32900000000000001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44145</v>
      </c>
      <c r="Z32" s="2">
        <v>0.79877314814814815</v>
      </c>
      <c r="AB32">
        <v>1</v>
      </c>
      <c r="AD32" s="4">
        <f t="shared" si="5"/>
        <v>4.859202975992023</v>
      </c>
      <c r="AE32" s="4">
        <f t="shared" si="6"/>
        <v>7.2416988416988399</v>
      </c>
      <c r="AF32" s="4">
        <f t="shared" si="7"/>
        <v>2.3824958657068169</v>
      </c>
      <c r="AG32" s="4">
        <f t="shared" si="8"/>
        <v>0.47238884824839472</v>
      </c>
      <c r="BC32" s="4"/>
      <c r="BD32" s="4"/>
      <c r="BE32" s="4"/>
      <c r="BF32" s="4"/>
    </row>
    <row r="33" spans="1:58" x14ac:dyDescent="0.2">
      <c r="A33">
        <v>21</v>
      </c>
      <c r="B33">
        <v>9</v>
      </c>
      <c r="C33" t="s">
        <v>88</v>
      </c>
      <c r="D33" t="s">
        <v>27</v>
      </c>
      <c r="G33">
        <v>0.5</v>
      </c>
      <c r="H33">
        <v>0.5</v>
      </c>
      <c r="I33">
        <v>693</v>
      </c>
      <c r="J33">
        <v>29</v>
      </c>
      <c r="L33">
        <v>67</v>
      </c>
      <c r="M33">
        <v>0.94599999999999995</v>
      </c>
      <c r="N33">
        <v>0.30299999999999999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44145</v>
      </c>
      <c r="Z33" s="2">
        <v>0.80377314814814815</v>
      </c>
      <c r="AB33">
        <v>1</v>
      </c>
      <c r="AD33" s="4">
        <f t="shared" si="5"/>
        <v>2.7060853195661738</v>
      </c>
      <c r="AE33" s="4">
        <f t="shared" si="6"/>
        <v>9.0339432600302167</v>
      </c>
      <c r="AF33" s="4">
        <f t="shared" si="7"/>
        <v>6.3278579404640425</v>
      </c>
      <c r="AG33" s="4">
        <f t="shared" si="8"/>
        <v>0.47238884824839472</v>
      </c>
      <c r="AJ33">
        <f>ABS(100*(AD33-AD34)/(AVERAGE(AD33:AD34)))</f>
        <v>1.0253034177136398</v>
      </c>
      <c r="AO33">
        <f>ABS(100*(AE33-AE34)/(AVERAGE(AE33:AE34)))</f>
        <v>13.674480655612724</v>
      </c>
      <c r="AT33">
        <f>ABS(100*(AF33-AF34)/(AVERAGE(AF33:AF34)))</f>
        <v>19.583228854726805</v>
      </c>
      <c r="AY33">
        <f>ABS(100*(AG33-AG34)/(AVERAGE(AG33:AG34)))</f>
        <v>30.327270604034684</v>
      </c>
      <c r="BC33" s="4">
        <f>AVERAGE(AD33:AD34)</f>
        <v>2.6922832833070336</v>
      </c>
      <c r="BD33" s="4">
        <f>AVERAGE(AE33:AE34)</f>
        <v>8.4557998992781602</v>
      </c>
      <c r="BE33" s="4">
        <f>AVERAGE(AF33:AF34)</f>
        <v>5.7635166159711266</v>
      </c>
      <c r="BF33" s="4">
        <f>AVERAGE(AG33:AG34)</f>
        <v>0.55682353897423398</v>
      </c>
    </row>
    <row r="34" spans="1:58" x14ac:dyDescent="0.2">
      <c r="A34">
        <v>22</v>
      </c>
      <c r="B34">
        <v>9</v>
      </c>
      <c r="C34" t="s">
        <v>88</v>
      </c>
      <c r="D34" t="s">
        <v>27</v>
      </c>
      <c r="G34">
        <v>0.5</v>
      </c>
      <c r="H34">
        <v>0.5</v>
      </c>
      <c r="I34">
        <v>686</v>
      </c>
      <c r="J34">
        <v>49</v>
      </c>
      <c r="L34">
        <v>18</v>
      </c>
      <c r="M34">
        <v>0.94099999999999995</v>
      </c>
      <c r="N34">
        <v>0.32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44145</v>
      </c>
      <c r="Z34" s="2">
        <v>0.80924768518518519</v>
      </c>
      <c r="AB34">
        <v>1</v>
      </c>
      <c r="AD34" s="4">
        <f t="shared" si="5"/>
        <v>2.6784812470478938</v>
      </c>
      <c r="AE34" s="4">
        <f t="shared" si="6"/>
        <v>7.8776565385261046</v>
      </c>
      <c r="AF34" s="4">
        <f t="shared" si="7"/>
        <v>5.1991752914782108</v>
      </c>
      <c r="AG34" s="4">
        <f t="shared" si="8"/>
        <v>0.64125822970007318</v>
      </c>
    </row>
    <row r="35" spans="1:58" x14ac:dyDescent="0.2">
      <c r="A35">
        <v>23</v>
      </c>
      <c r="B35">
        <v>10</v>
      </c>
      <c r="C35" t="s">
        <v>89</v>
      </c>
      <c r="D35" t="s">
        <v>27</v>
      </c>
      <c r="G35">
        <v>0.5</v>
      </c>
      <c r="H35">
        <v>0.5</v>
      </c>
      <c r="I35">
        <v>1352</v>
      </c>
      <c r="J35">
        <v>29</v>
      </c>
      <c r="L35">
        <v>0</v>
      </c>
      <c r="M35">
        <v>1.452</v>
      </c>
      <c r="N35">
        <v>0.30299999999999999</v>
      </c>
      <c r="O35">
        <v>0</v>
      </c>
      <c r="Q35">
        <v>0</v>
      </c>
      <c r="R35">
        <v>1</v>
      </c>
      <c r="S35">
        <v>0</v>
      </c>
      <c r="T35">
        <v>0</v>
      </c>
      <c r="V35">
        <v>0</v>
      </c>
      <c r="X35" t="s">
        <v>90</v>
      </c>
      <c r="Y35" s="1">
        <v>44145</v>
      </c>
      <c r="Z35" s="2">
        <v>0.81853009259259257</v>
      </c>
      <c r="AB35">
        <v>1</v>
      </c>
      <c r="AD35" s="4">
        <f t="shared" si="5"/>
        <v>5.3048115752156884</v>
      </c>
      <c r="AE35" s="4">
        <f t="shared" si="6"/>
        <v>9.0339432600302167</v>
      </c>
      <c r="AF35" s="4">
        <f t="shared" si="7"/>
        <v>3.7291316848145284</v>
      </c>
      <c r="AG35" s="4">
        <f t="shared" si="8"/>
        <v>0.70329188002926124</v>
      </c>
      <c r="BC35" s="4"/>
      <c r="BD35" s="4"/>
      <c r="BE35" s="4"/>
      <c r="BF35" s="4"/>
    </row>
    <row r="36" spans="1:58" x14ac:dyDescent="0.2">
      <c r="A36">
        <v>24</v>
      </c>
      <c r="B36">
        <v>10</v>
      </c>
      <c r="C36" t="s">
        <v>89</v>
      </c>
      <c r="D36" t="s">
        <v>27</v>
      </c>
      <c r="G36">
        <v>0.5</v>
      </c>
      <c r="H36">
        <v>0.5</v>
      </c>
      <c r="I36">
        <v>1581</v>
      </c>
      <c r="J36">
        <v>35</v>
      </c>
      <c r="L36">
        <v>37</v>
      </c>
      <c r="M36">
        <v>1.6279999999999999</v>
      </c>
      <c r="N36">
        <v>0.308</v>
      </c>
      <c r="O36">
        <v>0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44145</v>
      </c>
      <c r="Z36" s="2">
        <v>0.82357638888888884</v>
      </c>
      <c r="AB36">
        <v>1</v>
      </c>
      <c r="AD36" s="4">
        <f t="shared" si="5"/>
        <v>6.2078590904565667</v>
      </c>
      <c r="AE36" s="4">
        <f t="shared" si="6"/>
        <v>8.6870572435789839</v>
      </c>
      <c r="AF36" s="4">
        <f t="shared" si="7"/>
        <v>2.4791981531224172</v>
      </c>
      <c r="AG36" s="4">
        <f t="shared" si="8"/>
        <v>0.57577826546370803</v>
      </c>
      <c r="AJ36">
        <f>ABS(100*(AD36-AD37)/(AVERAGE(AD36:AD37)))</f>
        <v>1.4504408962727124</v>
      </c>
      <c r="AO36">
        <f>ABS(100*(AE36-AE37)/(AVERAGE(AE36:AE37)))</f>
        <v>1.3222455138098599</v>
      </c>
      <c r="AT36">
        <f>ABS(100*(AF36-AF37)/(AVERAGE(AF36:AF37)))</f>
        <v>1.0005196255921942</v>
      </c>
      <c r="AY36">
        <f>ABS(100*(AG36-AG37)/(AVERAGE(AG36:AG37)))</f>
        <v>5.5360510662991294</v>
      </c>
      <c r="BC36" s="4">
        <f>AVERAGE(AD36:AD37)</f>
        <v>6.2532086381651695</v>
      </c>
      <c r="BD36" s="4">
        <f>AVERAGE(AE36:AE37)</f>
        <v>8.7448715796541894</v>
      </c>
      <c r="BE36" s="4">
        <f>AVERAGE(AF36:AF37)</f>
        <v>2.4916629414890199</v>
      </c>
      <c r="BF36" s="4">
        <f>AVERAGE(AG36:AG37)</f>
        <v>0.56026985288141107</v>
      </c>
    </row>
    <row r="37" spans="1:58" x14ac:dyDescent="0.2">
      <c r="A37">
        <v>25</v>
      </c>
      <c r="B37">
        <v>10</v>
      </c>
      <c r="C37" t="s">
        <v>89</v>
      </c>
      <c r="D37" t="s">
        <v>27</v>
      </c>
      <c r="G37">
        <v>0.5</v>
      </c>
      <c r="H37">
        <v>0.5</v>
      </c>
      <c r="I37">
        <v>1604</v>
      </c>
      <c r="J37">
        <v>33</v>
      </c>
      <c r="L37">
        <v>46</v>
      </c>
      <c r="M37">
        <v>1.6459999999999999</v>
      </c>
      <c r="N37">
        <v>0.30599999999999999</v>
      </c>
      <c r="O37">
        <v>0</v>
      </c>
      <c r="Q37">
        <v>0</v>
      </c>
      <c r="R37">
        <v>1</v>
      </c>
      <c r="S37">
        <v>0</v>
      </c>
      <c r="T37">
        <v>0</v>
      </c>
      <c r="V37">
        <v>0</v>
      </c>
      <c r="Y37" s="1">
        <v>44145</v>
      </c>
      <c r="Z37" s="2">
        <v>0.8291087962962963</v>
      </c>
      <c r="AB37">
        <v>1</v>
      </c>
      <c r="AD37" s="4">
        <f t="shared" si="5"/>
        <v>6.2985581858737723</v>
      </c>
      <c r="AE37" s="4">
        <f t="shared" si="6"/>
        <v>8.8026859157293948</v>
      </c>
      <c r="AF37" s="4">
        <f t="shared" si="7"/>
        <v>2.5041277298556226</v>
      </c>
      <c r="AG37" s="4">
        <f t="shared" si="8"/>
        <v>0.54476144029911411</v>
      </c>
    </row>
    <row r="38" spans="1:58" x14ac:dyDescent="0.2">
      <c r="A38">
        <v>26</v>
      </c>
      <c r="B38">
        <v>11</v>
      </c>
      <c r="C38" t="s">
        <v>91</v>
      </c>
      <c r="D38" t="s">
        <v>27</v>
      </c>
      <c r="G38">
        <v>0.5</v>
      </c>
      <c r="H38">
        <v>0.5</v>
      </c>
      <c r="I38">
        <v>1305</v>
      </c>
      <c r="J38">
        <v>36</v>
      </c>
      <c r="L38">
        <v>52</v>
      </c>
      <c r="M38">
        <v>1.4159999999999999</v>
      </c>
      <c r="N38">
        <v>0.309</v>
      </c>
      <c r="O38">
        <v>0</v>
      </c>
      <c r="Q38">
        <v>0</v>
      </c>
      <c r="R38">
        <v>1</v>
      </c>
      <c r="S38">
        <v>0</v>
      </c>
      <c r="T38">
        <v>0</v>
      </c>
      <c r="V38">
        <v>0</v>
      </c>
      <c r="Y38" s="1">
        <v>44145</v>
      </c>
      <c r="Z38" s="2">
        <v>0.83843749999999995</v>
      </c>
      <c r="AB38">
        <v>1</v>
      </c>
      <c r="AD38" s="4">
        <f t="shared" si="5"/>
        <v>5.1194699454500929</v>
      </c>
      <c r="AE38" s="4">
        <f t="shared" si="6"/>
        <v>8.6292429075037766</v>
      </c>
      <c r="AF38" s="4">
        <f t="shared" si="7"/>
        <v>3.5097729620536837</v>
      </c>
      <c r="AG38" s="4">
        <f t="shared" si="8"/>
        <v>0.52408355685605146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91</v>
      </c>
      <c r="D39" t="s">
        <v>27</v>
      </c>
      <c r="G39">
        <v>0.5</v>
      </c>
      <c r="H39">
        <v>0.5</v>
      </c>
      <c r="I39">
        <v>1194</v>
      </c>
      <c r="J39">
        <v>74</v>
      </c>
      <c r="L39">
        <v>72</v>
      </c>
      <c r="M39">
        <v>1.331</v>
      </c>
      <c r="N39">
        <v>0.34100000000000003</v>
      </c>
      <c r="O39">
        <v>0</v>
      </c>
      <c r="Q39">
        <v>0</v>
      </c>
      <c r="R39">
        <v>1</v>
      </c>
      <c r="S39">
        <v>0</v>
      </c>
      <c r="T39">
        <v>0</v>
      </c>
      <c r="V39">
        <v>0</v>
      </c>
      <c r="Y39" s="1">
        <v>44145</v>
      </c>
      <c r="Z39" s="2">
        <v>0.84347222222222218</v>
      </c>
      <c r="AB39">
        <v>1</v>
      </c>
      <c r="AD39" s="4">
        <f t="shared" si="5"/>
        <v>4.6817482240887935</v>
      </c>
      <c r="AE39" s="4">
        <f t="shared" si="6"/>
        <v>6.4322981366459615</v>
      </c>
      <c r="AF39" s="4">
        <f t="shared" si="7"/>
        <v>1.750549912557168</v>
      </c>
      <c r="AG39" s="4">
        <f t="shared" si="8"/>
        <v>0.45515727871250916</v>
      </c>
      <c r="AJ39">
        <f>ABS(100*(AD39-AD40)/(AVERAGE(AD39:AD40)))</f>
        <v>8.4194592732007578E-2</v>
      </c>
      <c r="AO39">
        <f>ABS(100*(AE39-AE40)/(AVERAGE(AE39:AE40)))</f>
        <v>29.826127506495268</v>
      </c>
      <c r="AT39">
        <f>ABS(100*(AF39-AF40)/(AVERAGE(AF39:AF40)))</f>
        <v>78.263168876371324</v>
      </c>
      <c r="AY39">
        <f>ABS(100*(AG39-AG40)/(AVERAGE(AG39:AG40)))</f>
        <v>42.839100783026019</v>
      </c>
      <c r="BC39" s="4">
        <f>AVERAGE(AD39:AD40)</f>
        <v>4.6837199435543848</v>
      </c>
      <c r="BD39" s="4">
        <f>AVERAGE(AE39:AE40)</f>
        <v>7.5596776901124727</v>
      </c>
      <c r="BE39" s="4">
        <f>AVERAGE(AF39:AF40)</f>
        <v>2.8759577465580874</v>
      </c>
      <c r="BF39" s="4">
        <f>AVERAGE(AG39:AG40)</f>
        <v>0.57922457937088523</v>
      </c>
    </row>
    <row r="40" spans="1:58" x14ac:dyDescent="0.2">
      <c r="A40">
        <v>28</v>
      </c>
      <c r="B40">
        <v>11</v>
      </c>
      <c r="C40" t="s">
        <v>91</v>
      </c>
      <c r="D40" t="s">
        <v>27</v>
      </c>
      <c r="G40">
        <v>0.5</v>
      </c>
      <c r="H40">
        <v>0.5</v>
      </c>
      <c r="I40">
        <v>1195</v>
      </c>
      <c r="J40">
        <v>35</v>
      </c>
      <c r="L40">
        <v>0</v>
      </c>
      <c r="M40">
        <v>1.331</v>
      </c>
      <c r="N40">
        <v>0.308</v>
      </c>
      <c r="O40">
        <v>0</v>
      </c>
      <c r="Q40">
        <v>0</v>
      </c>
      <c r="R40">
        <v>1</v>
      </c>
      <c r="S40">
        <v>0</v>
      </c>
      <c r="T40">
        <v>0</v>
      </c>
      <c r="V40">
        <v>0</v>
      </c>
      <c r="X40" t="s">
        <v>90</v>
      </c>
      <c r="Y40" s="1">
        <v>44145</v>
      </c>
      <c r="Z40" s="2">
        <v>0.84891203703703699</v>
      </c>
      <c r="AB40">
        <v>1</v>
      </c>
      <c r="AD40" s="4">
        <f t="shared" si="5"/>
        <v>4.685691663019977</v>
      </c>
      <c r="AE40" s="4">
        <f t="shared" si="6"/>
        <v>8.6870572435789839</v>
      </c>
      <c r="AF40" s="4">
        <f t="shared" si="7"/>
        <v>4.0013655805590069</v>
      </c>
      <c r="AG40" s="4">
        <f t="shared" si="8"/>
        <v>0.70329188002926124</v>
      </c>
    </row>
    <row r="41" spans="1:58" x14ac:dyDescent="0.2">
      <c r="A41">
        <v>29</v>
      </c>
      <c r="B41">
        <v>12</v>
      </c>
      <c r="C41" t="s">
        <v>92</v>
      </c>
      <c r="D41" t="s">
        <v>27</v>
      </c>
      <c r="G41">
        <v>0.5</v>
      </c>
      <c r="H41">
        <v>0.5</v>
      </c>
      <c r="I41">
        <v>1057</v>
      </c>
      <c r="J41">
        <v>42</v>
      </c>
      <c r="L41">
        <v>96</v>
      </c>
      <c r="M41">
        <v>1.226</v>
      </c>
      <c r="N41">
        <v>0.314</v>
      </c>
      <c r="O41">
        <v>0</v>
      </c>
      <c r="Q41">
        <v>0</v>
      </c>
      <c r="R41">
        <v>1</v>
      </c>
      <c r="S41">
        <v>0</v>
      </c>
      <c r="T41">
        <v>0</v>
      </c>
      <c r="V41">
        <v>0</v>
      </c>
      <c r="Y41" s="1">
        <v>44145</v>
      </c>
      <c r="Z41" s="2">
        <v>0.85819444444444448</v>
      </c>
      <c r="AB41">
        <v>1</v>
      </c>
      <c r="AD41" s="4">
        <f t="shared" si="5"/>
        <v>4.1414970905167401</v>
      </c>
      <c r="AE41" s="4">
        <f t="shared" si="6"/>
        <v>8.2823568910525438</v>
      </c>
      <c r="AF41" s="4">
        <f t="shared" si="7"/>
        <v>4.1408598005358037</v>
      </c>
      <c r="AG41" s="4">
        <f t="shared" si="8"/>
        <v>0.37244574494025845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92</v>
      </c>
      <c r="D42" t="s">
        <v>27</v>
      </c>
      <c r="G42">
        <v>0.5</v>
      </c>
      <c r="H42">
        <v>0.5</v>
      </c>
      <c r="I42">
        <v>1013</v>
      </c>
      <c r="J42">
        <v>31</v>
      </c>
      <c r="L42">
        <v>75</v>
      </c>
      <c r="M42">
        <v>1.1919999999999999</v>
      </c>
      <c r="N42">
        <v>0.30499999999999999</v>
      </c>
      <c r="O42">
        <v>0</v>
      </c>
      <c r="Q42">
        <v>0</v>
      </c>
      <c r="R42">
        <v>1</v>
      </c>
      <c r="S42">
        <v>0</v>
      </c>
      <c r="T42">
        <v>0</v>
      </c>
      <c r="V42">
        <v>0</v>
      </c>
      <c r="Y42" s="1">
        <v>44145</v>
      </c>
      <c r="Z42" s="2">
        <v>0.86319444444444438</v>
      </c>
      <c r="AB42">
        <v>1</v>
      </c>
      <c r="AD42" s="4">
        <f t="shared" si="5"/>
        <v>3.9679857775446936</v>
      </c>
      <c r="AE42" s="4">
        <f t="shared" si="6"/>
        <v>8.9183145878798058</v>
      </c>
      <c r="AF42" s="4">
        <f t="shared" si="7"/>
        <v>4.9503288103351117</v>
      </c>
      <c r="AG42" s="4">
        <f t="shared" si="8"/>
        <v>0.44481833699097784</v>
      </c>
      <c r="AJ42">
        <f>ABS(100*(AD42-AD43)/(AVERAGE(AD42:AD43)))</f>
        <v>1.577559638584586</v>
      </c>
      <c r="AO42">
        <f>ABS(100*(AE42-AE43)/(AVERAGE(AE42:AE43)))</f>
        <v>3.9667365414296007</v>
      </c>
      <c r="AT42">
        <f>ABS(100*(AF42-AF43)/(AVERAGE(AF42:AF43)))</f>
        <v>8.6396588449152727</v>
      </c>
      <c r="AY42">
        <f>ABS(100*(AG42-AG43)/(AVERAGE(AG42:AG43)))</f>
        <v>15.046132008516675</v>
      </c>
      <c r="BC42" s="4">
        <f>AVERAGE(AD42:AD43)</f>
        <v>3.9995332889941571</v>
      </c>
      <c r="BD42" s="4">
        <f>AVERAGE(AE42:AE43)</f>
        <v>8.7448715796541876</v>
      </c>
      <c r="BE42" s="4">
        <f>AVERAGE(AF42:AF43)</f>
        <v>4.7453382906600314</v>
      </c>
      <c r="BF42" s="4">
        <f>AVERAGE(AG42:AG43)</f>
        <v>0.4810046330163375</v>
      </c>
    </row>
    <row r="43" spans="1:58" x14ac:dyDescent="0.2">
      <c r="A43">
        <v>31</v>
      </c>
      <c r="B43">
        <v>12</v>
      </c>
      <c r="C43" t="s">
        <v>92</v>
      </c>
      <c r="D43" t="s">
        <v>27</v>
      </c>
      <c r="G43">
        <v>0.5</v>
      </c>
      <c r="H43">
        <v>0.5</v>
      </c>
      <c r="I43">
        <v>1029</v>
      </c>
      <c r="J43">
        <v>37</v>
      </c>
      <c r="L43">
        <v>54</v>
      </c>
      <c r="M43">
        <v>1.2050000000000001</v>
      </c>
      <c r="N43">
        <v>0.31</v>
      </c>
      <c r="O43">
        <v>0</v>
      </c>
      <c r="Q43">
        <v>0</v>
      </c>
      <c r="R43">
        <v>1</v>
      </c>
      <c r="S43">
        <v>0</v>
      </c>
      <c r="T43">
        <v>0</v>
      </c>
      <c r="V43">
        <v>0</v>
      </c>
      <c r="Y43" s="1">
        <v>44145</v>
      </c>
      <c r="Z43" s="2">
        <v>0.86863425925925919</v>
      </c>
      <c r="AB43">
        <v>1</v>
      </c>
      <c r="AD43" s="4">
        <f t="shared" si="5"/>
        <v>4.03108080044362</v>
      </c>
      <c r="AE43" s="4">
        <f t="shared" si="6"/>
        <v>8.5714285714285712</v>
      </c>
      <c r="AF43" s="4">
        <f t="shared" si="7"/>
        <v>4.5403477709849511</v>
      </c>
      <c r="AG43" s="4">
        <f t="shared" si="8"/>
        <v>0.51719092904169717</v>
      </c>
    </row>
    <row r="44" spans="1:58" x14ac:dyDescent="0.2">
      <c r="A44">
        <v>32</v>
      </c>
      <c r="B44">
        <v>13</v>
      </c>
      <c r="C44" t="s">
        <v>93</v>
      </c>
      <c r="D44" t="s">
        <v>27</v>
      </c>
      <c r="G44">
        <v>0.5</v>
      </c>
      <c r="H44">
        <v>0.5</v>
      </c>
      <c r="I44">
        <v>1245</v>
      </c>
      <c r="J44">
        <v>74</v>
      </c>
      <c r="L44">
        <v>48</v>
      </c>
      <c r="M44">
        <v>1.37</v>
      </c>
      <c r="N44">
        <v>0.34100000000000003</v>
      </c>
      <c r="O44">
        <v>0</v>
      </c>
      <c r="Q44">
        <v>0</v>
      </c>
      <c r="R44">
        <v>1</v>
      </c>
      <c r="S44">
        <v>0</v>
      </c>
      <c r="T44">
        <v>0</v>
      </c>
      <c r="V44">
        <v>0</v>
      </c>
      <c r="Y44" s="1">
        <v>44145</v>
      </c>
      <c r="Z44" s="2">
        <v>0.87798611111111102</v>
      </c>
      <c r="AB44">
        <v>1</v>
      </c>
      <c r="AD44" s="4">
        <f t="shared" si="5"/>
        <v>4.88286360957912</v>
      </c>
      <c r="AE44" s="4">
        <f t="shared" si="6"/>
        <v>6.4322981366459615</v>
      </c>
      <c r="AF44" s="4">
        <f t="shared" si="7"/>
        <v>1.5494345270668415</v>
      </c>
      <c r="AG44" s="4">
        <f t="shared" si="8"/>
        <v>0.53786881248475982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93</v>
      </c>
      <c r="D45" t="s">
        <v>27</v>
      </c>
      <c r="G45">
        <v>0.5</v>
      </c>
      <c r="H45">
        <v>0.5</v>
      </c>
      <c r="I45">
        <v>1330</v>
      </c>
      <c r="J45">
        <v>21</v>
      </c>
      <c r="L45">
        <v>68</v>
      </c>
      <c r="M45">
        <v>1.4350000000000001</v>
      </c>
      <c r="N45">
        <v>0.29599999999999999</v>
      </c>
      <c r="O45">
        <v>0</v>
      </c>
      <c r="Q45">
        <v>0</v>
      </c>
      <c r="R45">
        <v>1</v>
      </c>
      <c r="S45">
        <v>0</v>
      </c>
      <c r="T45">
        <v>0</v>
      </c>
      <c r="V45">
        <v>0</v>
      </c>
      <c r="Y45" s="1">
        <v>44145</v>
      </c>
      <c r="Z45" s="2">
        <v>0.8830324074074074</v>
      </c>
      <c r="AB45">
        <v>1</v>
      </c>
      <c r="AD45" s="4">
        <f t="shared" si="5"/>
        <v>5.2180559187296645</v>
      </c>
      <c r="AE45" s="4">
        <f t="shared" si="6"/>
        <v>9.4964579486318623</v>
      </c>
      <c r="AF45" s="4">
        <f t="shared" si="7"/>
        <v>4.2784020299021979</v>
      </c>
      <c r="AG45" s="4">
        <f t="shared" si="8"/>
        <v>0.46894253434121763</v>
      </c>
      <c r="AJ45">
        <f>ABS(100*(AD45-AD46)/(AVERAGE(AD45:AD46)))</f>
        <v>0.4524120128347463</v>
      </c>
      <c r="AO45">
        <f>ABS(100*(AE45-AE46)/(AVERAGE(AE45:AE46)))</f>
        <v>18.634635006029121</v>
      </c>
      <c r="AT45">
        <f>ABS(100*(AF45-AF46)/(AVERAGE(AF45:AF46)))</f>
        <v>47.508845812534368</v>
      </c>
      <c r="AY45">
        <f>ABS(100*(AG45-AG46)/(AVERAGE(AG45:AG46)))</f>
        <v>9.2257479601087979</v>
      </c>
      <c r="BC45" s="4">
        <f>AVERAGE(AD45:AD46)</f>
        <v>5.2298862355232139</v>
      </c>
      <c r="BD45" s="4">
        <f>AVERAGE(AE45:AE46)</f>
        <v>8.6870572435789839</v>
      </c>
      <c r="BE45" s="4">
        <f>AVERAGE(AF45:AF46)</f>
        <v>3.45717100805577</v>
      </c>
      <c r="BF45" s="4">
        <f>AVERAGE(AG45:AG46)</f>
        <v>0.44826465089815493</v>
      </c>
    </row>
    <row r="46" spans="1:58" x14ac:dyDescent="0.2">
      <c r="A46">
        <v>34</v>
      </c>
      <c r="B46">
        <v>13</v>
      </c>
      <c r="C46" t="s">
        <v>93</v>
      </c>
      <c r="D46" t="s">
        <v>27</v>
      </c>
      <c r="G46">
        <v>0.5</v>
      </c>
      <c r="H46">
        <v>0.5</v>
      </c>
      <c r="I46">
        <v>1336</v>
      </c>
      <c r="J46">
        <v>49</v>
      </c>
      <c r="L46">
        <v>80</v>
      </c>
      <c r="M46">
        <v>1.44</v>
      </c>
      <c r="N46">
        <v>0.32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44145</v>
      </c>
      <c r="Z46" s="2">
        <v>0.8884953703703703</v>
      </c>
      <c r="AB46">
        <v>1</v>
      </c>
      <c r="AD46" s="4">
        <f t="shared" si="5"/>
        <v>5.2417165523167624</v>
      </c>
      <c r="AE46" s="4">
        <f t="shared" si="6"/>
        <v>7.8776565385261046</v>
      </c>
      <c r="AF46" s="4">
        <f t="shared" si="7"/>
        <v>2.6359399862093422</v>
      </c>
      <c r="AG46" s="4">
        <f t="shared" si="8"/>
        <v>0.42758676745509228</v>
      </c>
    </row>
    <row r="47" spans="1:58" x14ac:dyDescent="0.2">
      <c r="A47">
        <v>35</v>
      </c>
      <c r="B47">
        <v>14</v>
      </c>
      <c r="C47" t="s">
        <v>94</v>
      </c>
      <c r="D47" t="s">
        <v>27</v>
      </c>
      <c r="G47">
        <v>0.5</v>
      </c>
      <c r="H47">
        <v>0.5</v>
      </c>
      <c r="I47">
        <v>919</v>
      </c>
      <c r="J47">
        <v>39</v>
      </c>
      <c r="L47">
        <v>140</v>
      </c>
      <c r="M47">
        <v>1.1200000000000001</v>
      </c>
      <c r="N47">
        <v>0.311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44145</v>
      </c>
      <c r="Z47" s="2">
        <v>0.89781250000000001</v>
      </c>
      <c r="AB47">
        <v>1</v>
      </c>
      <c r="AD47" s="4">
        <f t="shared" si="5"/>
        <v>3.5973025180135032</v>
      </c>
      <c r="AE47" s="4">
        <f t="shared" si="6"/>
        <v>8.4557998992781602</v>
      </c>
      <c r="AF47" s="4">
        <f t="shared" si="7"/>
        <v>4.858497381264657</v>
      </c>
      <c r="AG47" s="4">
        <f t="shared" si="8"/>
        <v>0.22080793302446558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94</v>
      </c>
      <c r="D48" t="s">
        <v>27</v>
      </c>
      <c r="G48">
        <v>0.5</v>
      </c>
      <c r="H48">
        <v>0.5</v>
      </c>
      <c r="I48">
        <v>770</v>
      </c>
      <c r="J48">
        <v>37</v>
      </c>
      <c r="L48">
        <v>81</v>
      </c>
      <c r="M48">
        <v>1.006</v>
      </c>
      <c r="N48">
        <v>0.31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1">
        <v>44145</v>
      </c>
      <c r="Z48" s="2">
        <v>0.90280092592592587</v>
      </c>
      <c r="AB48">
        <v>1</v>
      </c>
      <c r="AD48" s="4">
        <f t="shared" si="5"/>
        <v>3.0097301172672548</v>
      </c>
      <c r="AE48" s="4">
        <f t="shared" si="6"/>
        <v>8.5714285714285712</v>
      </c>
      <c r="AF48" s="4">
        <f t="shared" si="7"/>
        <v>5.5616984541613164</v>
      </c>
      <c r="AG48" s="4">
        <f t="shared" si="8"/>
        <v>0.42414045354791519</v>
      </c>
      <c r="AJ48">
        <f>ABS(100*(AD48-AD49)/(AVERAGE(AD48:AD49)))</f>
        <v>0.13093722901404165</v>
      </c>
      <c r="AO48">
        <f>ABS(100*(AE48-AE49)/(AVERAGE(AE48:AE49)))</f>
        <v>2.7348961311225382</v>
      </c>
      <c r="AT48">
        <f>ABS(100*(AF48-AF49)/(AVERAGE(AF48:AF49)))</f>
        <v>4.3202892477296695</v>
      </c>
      <c r="AY48">
        <f>ABS(100*(AG48-AG49)/(AVERAGE(AG48:AG49)))</f>
        <v>24.641611778380476</v>
      </c>
      <c r="BC48" s="4">
        <f>AVERAGE(AD48:AD49)</f>
        <v>3.0117018367328461</v>
      </c>
      <c r="BD48" s="4">
        <f>AVERAGE(AE48:AE49)</f>
        <v>8.4557998992781602</v>
      </c>
      <c r="BE48" s="4">
        <f>AVERAGE(AF48:AF49)</f>
        <v>5.4440980625453141</v>
      </c>
      <c r="BF48" s="4">
        <f>AVERAGE(AG48:AG49)</f>
        <v>0.3776152158010242</v>
      </c>
    </row>
    <row r="49" spans="1:58" x14ac:dyDescent="0.2">
      <c r="A49">
        <v>37</v>
      </c>
      <c r="B49">
        <v>14</v>
      </c>
      <c r="C49" t="s">
        <v>94</v>
      </c>
      <c r="D49" t="s">
        <v>27</v>
      </c>
      <c r="G49">
        <v>0.5</v>
      </c>
      <c r="H49">
        <v>0.5</v>
      </c>
      <c r="I49">
        <v>771</v>
      </c>
      <c r="J49">
        <v>41</v>
      </c>
      <c r="L49">
        <v>108</v>
      </c>
      <c r="M49">
        <v>1.0069999999999999</v>
      </c>
      <c r="N49">
        <v>0.314</v>
      </c>
      <c r="O49">
        <v>0</v>
      </c>
      <c r="Q49">
        <v>0</v>
      </c>
      <c r="R49">
        <v>1</v>
      </c>
      <c r="S49">
        <v>0</v>
      </c>
      <c r="T49">
        <v>0</v>
      </c>
      <c r="V49">
        <v>0</v>
      </c>
      <c r="Y49" s="1">
        <v>44145</v>
      </c>
      <c r="Z49" s="2">
        <v>0.90821759259259249</v>
      </c>
      <c r="AB49">
        <v>1</v>
      </c>
      <c r="AD49" s="4">
        <f t="shared" si="5"/>
        <v>3.0136735561984378</v>
      </c>
      <c r="AE49" s="4">
        <f t="shared" si="6"/>
        <v>8.3401712271277493</v>
      </c>
      <c r="AF49" s="4">
        <f t="shared" si="7"/>
        <v>5.3264976709293119</v>
      </c>
      <c r="AG49" s="4">
        <f t="shared" si="8"/>
        <v>0.33108997805413315</v>
      </c>
    </row>
    <row r="50" spans="1:58" x14ac:dyDescent="0.2">
      <c r="A50">
        <v>38</v>
      </c>
      <c r="B50">
        <v>15</v>
      </c>
      <c r="C50" t="s">
        <v>95</v>
      </c>
      <c r="D50" t="s">
        <v>27</v>
      </c>
      <c r="G50">
        <v>0.5</v>
      </c>
      <c r="H50">
        <v>0.5</v>
      </c>
      <c r="I50">
        <v>947</v>
      </c>
      <c r="J50">
        <v>27</v>
      </c>
      <c r="L50">
        <v>91</v>
      </c>
      <c r="M50">
        <v>1.141</v>
      </c>
      <c r="N50">
        <v>0.30099999999999999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1">
        <v>44145</v>
      </c>
      <c r="Z50" s="2">
        <v>0.9174768518518519</v>
      </c>
      <c r="AB50">
        <v>1</v>
      </c>
      <c r="AD50" s="4">
        <f t="shared" si="5"/>
        <v>3.7077188080866237</v>
      </c>
      <c r="AE50" s="4">
        <f t="shared" si="6"/>
        <v>9.1495719321806277</v>
      </c>
      <c r="AF50" s="4">
        <f t="shared" si="7"/>
        <v>5.4418531240940045</v>
      </c>
      <c r="AG50" s="4">
        <f t="shared" si="8"/>
        <v>0.38967731447614407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95</v>
      </c>
      <c r="D51" t="s">
        <v>27</v>
      </c>
      <c r="G51">
        <v>0.5</v>
      </c>
      <c r="H51">
        <v>0.5</v>
      </c>
      <c r="I51">
        <v>958</v>
      </c>
      <c r="J51">
        <v>37</v>
      </c>
      <c r="L51">
        <v>46</v>
      </c>
      <c r="M51">
        <v>1.1499999999999999</v>
      </c>
      <c r="N51">
        <v>0.31</v>
      </c>
      <c r="O51">
        <v>0</v>
      </c>
      <c r="Q51">
        <v>0</v>
      </c>
      <c r="R51">
        <v>1</v>
      </c>
      <c r="S51">
        <v>0</v>
      </c>
      <c r="T51">
        <v>0</v>
      </c>
      <c r="V51">
        <v>0</v>
      </c>
      <c r="Y51" s="1">
        <v>44145</v>
      </c>
      <c r="Z51" s="2">
        <v>0.9224768518518518</v>
      </c>
      <c r="AB51">
        <v>1</v>
      </c>
      <c r="AD51" s="4">
        <f t="shared" si="5"/>
        <v>3.7510966363296356</v>
      </c>
      <c r="AE51" s="4">
        <f t="shared" si="6"/>
        <v>8.5714285714285712</v>
      </c>
      <c r="AF51" s="4">
        <f t="shared" si="7"/>
        <v>4.8203319350989355</v>
      </c>
      <c r="AG51" s="4">
        <f t="shared" si="8"/>
        <v>0.54476144029911411</v>
      </c>
      <c r="AJ51">
        <f>ABS(100*(AD51-AD52)/(AVERAGE(AD51:AD52)))</f>
        <v>1.0568313924713204</v>
      </c>
      <c r="AO51">
        <f>ABS(100*(AE51-AE52)/(AVERAGE(AE51:AE52)))</f>
        <v>1.3399631159978691</v>
      </c>
      <c r="AT51">
        <f>ABS(100*(AF51-AF52)/(AVERAGE(AF51:AF52)))</f>
        <v>3.165932708088723</v>
      </c>
      <c r="AY51">
        <f>ABS(100*(AG51-AG52)/(AVERAGE(AG51:AG52)))</f>
        <v>38.47002312755739</v>
      </c>
      <c r="BC51" s="4">
        <f>AVERAGE(AD51:AD52)</f>
        <v>3.7313794416737212</v>
      </c>
      <c r="BD51" s="4">
        <f>AVERAGE(AE51:AE52)</f>
        <v>8.6292429075037766</v>
      </c>
      <c r="BE51" s="4">
        <f>AVERAGE(AF51:AF52)</f>
        <v>4.8978634658300564</v>
      </c>
      <c r="BF51" s="4">
        <f>AVERAGE(AG51:AG52)</f>
        <v>0.45688043566609771</v>
      </c>
    </row>
    <row r="52" spans="1:58" x14ac:dyDescent="0.2">
      <c r="A52">
        <v>40</v>
      </c>
      <c r="B52">
        <v>15</v>
      </c>
      <c r="C52" t="s">
        <v>95</v>
      </c>
      <c r="D52" t="s">
        <v>27</v>
      </c>
      <c r="G52">
        <v>0.5</v>
      </c>
      <c r="H52">
        <v>0.5</v>
      </c>
      <c r="I52">
        <v>948</v>
      </c>
      <c r="J52">
        <v>35</v>
      </c>
      <c r="L52">
        <v>97</v>
      </c>
      <c r="M52">
        <v>1.1419999999999999</v>
      </c>
      <c r="N52">
        <v>0.309</v>
      </c>
      <c r="O52">
        <v>0</v>
      </c>
      <c r="Q52">
        <v>0</v>
      </c>
      <c r="R52">
        <v>1</v>
      </c>
      <c r="S52">
        <v>0</v>
      </c>
      <c r="T52">
        <v>0</v>
      </c>
      <c r="V52">
        <v>0</v>
      </c>
      <c r="Y52" s="1">
        <v>44145</v>
      </c>
      <c r="Z52" s="2">
        <v>0.92792824074074076</v>
      </c>
      <c r="AB52">
        <v>1</v>
      </c>
      <c r="AD52" s="4">
        <f t="shared" si="5"/>
        <v>3.7116622470178067</v>
      </c>
      <c r="AE52" s="4">
        <f t="shared" si="6"/>
        <v>8.6870572435789839</v>
      </c>
      <c r="AF52" s="4">
        <f t="shared" si="7"/>
        <v>4.9753949965611772</v>
      </c>
      <c r="AG52" s="4">
        <f t="shared" si="8"/>
        <v>0.36899943103308136</v>
      </c>
    </row>
    <row r="53" spans="1:58" x14ac:dyDescent="0.2">
      <c r="A53">
        <v>41</v>
      </c>
      <c r="B53">
        <v>16</v>
      </c>
      <c r="C53" t="s">
        <v>96</v>
      </c>
      <c r="D53" t="s">
        <v>27</v>
      </c>
      <c r="G53">
        <v>0.5</v>
      </c>
      <c r="H53">
        <v>0.5</v>
      </c>
      <c r="I53">
        <v>1142</v>
      </c>
      <c r="J53">
        <v>52</v>
      </c>
      <c r="L53">
        <v>44</v>
      </c>
      <c r="M53">
        <v>1.2909999999999999</v>
      </c>
      <c r="N53">
        <v>0.32200000000000001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1">
        <v>44145</v>
      </c>
      <c r="Z53" s="2">
        <v>0.9372800925925926</v>
      </c>
      <c r="AB53">
        <v>1</v>
      </c>
      <c r="AD53" s="4">
        <f t="shared" si="5"/>
        <v>4.4766893996672845</v>
      </c>
      <c r="AE53" s="4">
        <f t="shared" si="6"/>
        <v>7.7042135303004864</v>
      </c>
      <c r="AF53" s="4">
        <f t="shared" si="7"/>
        <v>3.2275241306332019</v>
      </c>
      <c r="AG53" s="4">
        <f t="shared" si="8"/>
        <v>0.5516540681134684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96</v>
      </c>
      <c r="D54" t="s">
        <v>27</v>
      </c>
      <c r="G54">
        <v>0.5</v>
      </c>
      <c r="H54">
        <v>0.5</v>
      </c>
      <c r="I54">
        <v>1206</v>
      </c>
      <c r="J54">
        <v>71</v>
      </c>
      <c r="L54">
        <v>75</v>
      </c>
      <c r="M54">
        <v>1.34</v>
      </c>
      <c r="N54">
        <v>0.33900000000000002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1">
        <v>44145</v>
      </c>
      <c r="Z54" s="2">
        <v>0.94232638888888898</v>
      </c>
      <c r="AB54">
        <v>1</v>
      </c>
      <c r="AD54" s="4">
        <f t="shared" si="5"/>
        <v>4.7290694912629885</v>
      </c>
      <c r="AE54" s="4">
        <f t="shared" si="6"/>
        <v>6.6057411448715779</v>
      </c>
      <c r="AF54" s="4">
        <f t="shared" si="7"/>
        <v>1.8766716536085895</v>
      </c>
      <c r="AG54" s="4">
        <f t="shared" si="8"/>
        <v>0.44481833699097784</v>
      </c>
      <c r="AJ54">
        <f>ABS(100*(AD54-AD55)/(AVERAGE(AD54:AD55)))</f>
        <v>0.99566493217806229</v>
      </c>
      <c r="AO54">
        <f>ABS(100*(AE54-AE55)/(AVERAGE(AE54:AE55)))</f>
        <v>21.831024178212477</v>
      </c>
      <c r="AT54">
        <f>ABS(100*(AF54-AF55)/(AVERAGE(AF54:AF55)))</f>
        <v>59.024685330653263</v>
      </c>
      <c r="AY54">
        <f>ABS(100*(AG54-AG55)/(AVERAGE(AG54:AG55)))</f>
        <v>45.025911137541421</v>
      </c>
      <c r="BC54" s="4">
        <f>AVERAGE(AD54:AD55)</f>
        <v>4.7527301248500855</v>
      </c>
      <c r="BD54" s="4">
        <f>AVERAGE(AE54:AE55)</f>
        <v>7.4151418499244581</v>
      </c>
      <c r="BE54" s="4">
        <f>AVERAGE(AF54:AF55)</f>
        <v>2.6624117250743722</v>
      </c>
      <c r="BF54" s="4">
        <f>AVERAGE(AG54:AG55)</f>
        <v>0.57405510851011954</v>
      </c>
    </row>
    <row r="55" spans="1:58" x14ac:dyDescent="0.2">
      <c r="A55">
        <v>43</v>
      </c>
      <c r="B55">
        <v>16</v>
      </c>
      <c r="C55" t="s">
        <v>96</v>
      </c>
      <c r="D55" t="s">
        <v>27</v>
      </c>
      <c r="G55">
        <v>0.5</v>
      </c>
      <c r="H55">
        <v>0.5</v>
      </c>
      <c r="I55">
        <v>1218</v>
      </c>
      <c r="J55">
        <v>43</v>
      </c>
      <c r="L55">
        <v>0</v>
      </c>
      <c r="M55">
        <v>1.349</v>
      </c>
      <c r="N55">
        <v>0.315</v>
      </c>
      <c r="O55">
        <v>0</v>
      </c>
      <c r="Q55">
        <v>0</v>
      </c>
      <c r="R55">
        <v>1</v>
      </c>
      <c r="S55">
        <v>0</v>
      </c>
      <c r="T55">
        <v>0</v>
      </c>
      <c r="V55">
        <v>0</v>
      </c>
      <c r="X55" t="s">
        <v>90</v>
      </c>
      <c r="Y55" s="1">
        <v>44145</v>
      </c>
      <c r="Z55" s="2">
        <v>0.94776620370370368</v>
      </c>
      <c r="AB55">
        <v>1</v>
      </c>
      <c r="AD55" s="4">
        <f t="shared" si="5"/>
        <v>4.7763907584371834</v>
      </c>
      <c r="AE55" s="4">
        <f t="shared" si="6"/>
        <v>8.2245425549773383</v>
      </c>
      <c r="AF55" s="4">
        <f t="shared" si="7"/>
        <v>3.4481517965401549</v>
      </c>
      <c r="AG55" s="4">
        <f t="shared" si="8"/>
        <v>0.70329188002926124</v>
      </c>
      <c r="BB55" s="5"/>
    </row>
    <row r="56" spans="1:58" x14ac:dyDescent="0.2">
      <c r="A56">
        <v>44</v>
      </c>
      <c r="B56">
        <v>17</v>
      </c>
      <c r="C56" t="s">
        <v>97</v>
      </c>
      <c r="D56" t="s">
        <v>27</v>
      </c>
      <c r="G56">
        <v>0.5</v>
      </c>
      <c r="H56">
        <v>0.5</v>
      </c>
      <c r="I56">
        <v>898</v>
      </c>
      <c r="J56">
        <v>34</v>
      </c>
      <c r="L56">
        <v>0</v>
      </c>
      <c r="M56">
        <v>1.1040000000000001</v>
      </c>
      <c r="N56">
        <v>0.308</v>
      </c>
      <c r="O56">
        <v>0</v>
      </c>
      <c r="Q56">
        <v>0</v>
      </c>
      <c r="R56">
        <v>1</v>
      </c>
      <c r="S56">
        <v>0</v>
      </c>
      <c r="T56">
        <v>0</v>
      </c>
      <c r="V56">
        <v>0</v>
      </c>
      <c r="X56" t="s">
        <v>90</v>
      </c>
      <c r="Y56" s="1">
        <v>44145</v>
      </c>
      <c r="Z56" s="2">
        <v>0.95709490740740744</v>
      </c>
      <c r="AB56">
        <v>1</v>
      </c>
      <c r="AD56" s="4">
        <f t="shared" si="5"/>
        <v>3.5144903004586632</v>
      </c>
      <c r="AE56" s="4">
        <f t="shared" si="6"/>
        <v>8.7448715796541894</v>
      </c>
      <c r="AF56" s="4">
        <f t="shared" si="7"/>
        <v>5.2303812791955266</v>
      </c>
      <c r="AG56" s="4">
        <f t="shared" si="8"/>
        <v>0.70329188002926124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97</v>
      </c>
      <c r="D57" t="s">
        <v>27</v>
      </c>
      <c r="G57">
        <v>0.5</v>
      </c>
      <c r="H57">
        <v>0.5</v>
      </c>
      <c r="I57">
        <v>857</v>
      </c>
      <c r="J57">
        <v>44</v>
      </c>
      <c r="L57">
        <v>16</v>
      </c>
      <c r="M57">
        <v>1.073</v>
      </c>
      <c r="N57">
        <v>0.315</v>
      </c>
      <c r="O57">
        <v>0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44145</v>
      </c>
      <c r="Z57" s="2">
        <v>0.96210648148148159</v>
      </c>
      <c r="AB57">
        <v>1</v>
      </c>
      <c r="AD57" s="4">
        <f t="shared" si="5"/>
        <v>3.3528093042801652</v>
      </c>
      <c r="AE57" s="4">
        <f t="shared" si="6"/>
        <v>8.1667282189021329</v>
      </c>
      <c r="AF57" s="4">
        <f t="shared" si="7"/>
        <v>4.8139189146219676</v>
      </c>
      <c r="AG57" s="4">
        <f t="shared" si="8"/>
        <v>0.64815085751442747</v>
      </c>
      <c r="AJ57">
        <f>ABS(100*(AD57-AD58)/(AVERAGE(AD57:AD58)))</f>
        <v>6.5595696982677563</v>
      </c>
      <c r="AO57">
        <f>ABS(100*(AE57-AE58)/(AVERAGE(AE57:AE58)))</f>
        <v>1.4058979131968214</v>
      </c>
      <c r="AT57">
        <f>ABS(100*(AF57-AF58)/(AVERAGE(AF57:AF58)))</f>
        <v>6.6002565525139811</v>
      </c>
      <c r="AY57">
        <f>ABS(100*(AG57-AG58)/(AVERAGE(AG57:AG58)))</f>
        <v>10.640040151094896</v>
      </c>
      <c r="BC57" s="4">
        <f>AVERAGE(AD57:AD58)</f>
        <v>3.2463364531382277</v>
      </c>
      <c r="BD57" s="4">
        <f>AVERAGE(AE57:AE58)</f>
        <v>8.2245425549773383</v>
      </c>
      <c r="BE57" s="4">
        <f>AVERAGE(AF57:AF58)</f>
        <v>4.9782061018391115</v>
      </c>
      <c r="BF57" s="4">
        <f>AVERAGE(AG57:AG58)</f>
        <v>0.61541087539624495</v>
      </c>
    </row>
    <row r="58" spans="1:58" x14ac:dyDescent="0.2">
      <c r="A58">
        <v>46</v>
      </c>
      <c r="B58">
        <v>17</v>
      </c>
      <c r="C58" t="s">
        <v>97</v>
      </c>
      <c r="D58" t="s">
        <v>27</v>
      </c>
      <c r="G58">
        <v>0.5</v>
      </c>
      <c r="H58">
        <v>0.5</v>
      </c>
      <c r="I58">
        <v>803</v>
      </c>
      <c r="J58">
        <v>42</v>
      </c>
      <c r="L58">
        <v>35</v>
      </c>
      <c r="M58">
        <v>1.0309999999999999</v>
      </c>
      <c r="N58">
        <v>0.314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 s="1">
        <v>44145</v>
      </c>
      <c r="Z58" s="2">
        <v>0.96754629629629629</v>
      </c>
      <c r="AB58">
        <v>1</v>
      </c>
      <c r="AD58" s="4">
        <f t="shared" si="5"/>
        <v>3.1398636019962898</v>
      </c>
      <c r="AE58" s="4">
        <f t="shared" si="6"/>
        <v>8.2823568910525438</v>
      </c>
      <c r="AF58" s="4">
        <f t="shared" si="7"/>
        <v>5.1424932890562545</v>
      </c>
      <c r="AG58" s="4">
        <f t="shared" si="8"/>
        <v>0.58267089327806243</v>
      </c>
    </row>
    <row r="59" spans="1:58" x14ac:dyDescent="0.2">
      <c r="A59">
        <v>47</v>
      </c>
      <c r="B59">
        <v>18</v>
      </c>
      <c r="C59" t="s">
        <v>98</v>
      </c>
      <c r="D59" t="s">
        <v>27</v>
      </c>
      <c r="G59">
        <v>0.5</v>
      </c>
      <c r="H59">
        <v>0.5</v>
      </c>
      <c r="I59">
        <v>637</v>
      </c>
      <c r="J59">
        <v>42</v>
      </c>
      <c r="L59">
        <v>81</v>
      </c>
      <c r="M59">
        <v>0.90300000000000002</v>
      </c>
      <c r="N59">
        <v>0.314</v>
      </c>
      <c r="O59">
        <v>0</v>
      </c>
      <c r="Q59">
        <v>0</v>
      </c>
      <c r="R59">
        <v>1</v>
      </c>
      <c r="S59">
        <v>0</v>
      </c>
      <c r="T59">
        <v>0</v>
      </c>
      <c r="V59">
        <v>0</v>
      </c>
      <c r="Y59" s="1">
        <v>44145</v>
      </c>
      <c r="Z59" s="2">
        <v>0.97679398148148155</v>
      </c>
      <c r="AB59">
        <v>1</v>
      </c>
      <c r="AD59" s="4">
        <f t="shared" si="5"/>
        <v>2.4852527394199329</v>
      </c>
      <c r="AE59" s="4">
        <f t="shared" si="6"/>
        <v>8.2823568910525438</v>
      </c>
      <c r="AF59" s="4">
        <f t="shared" si="7"/>
        <v>5.7971041516326114</v>
      </c>
      <c r="AG59" s="4">
        <f t="shared" si="8"/>
        <v>0.42414045354791519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98</v>
      </c>
      <c r="D60" t="s">
        <v>27</v>
      </c>
      <c r="G60">
        <v>0.5</v>
      </c>
      <c r="H60">
        <v>0.5</v>
      </c>
      <c r="I60">
        <v>597</v>
      </c>
      <c r="J60">
        <v>38</v>
      </c>
      <c r="L60">
        <v>62</v>
      </c>
      <c r="M60">
        <v>0.873</v>
      </c>
      <c r="N60">
        <v>0.311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1">
        <v>44145</v>
      </c>
      <c r="Z60" s="2">
        <v>0.98182870370370379</v>
      </c>
      <c r="AB60">
        <v>1</v>
      </c>
      <c r="AD60" s="4">
        <f t="shared" si="5"/>
        <v>2.3275151821726179</v>
      </c>
      <c r="AE60" s="4">
        <f t="shared" si="6"/>
        <v>8.5136142353533657</v>
      </c>
      <c r="AF60" s="4">
        <f t="shared" si="7"/>
        <v>6.1860990531807474</v>
      </c>
      <c r="AG60" s="4">
        <f t="shared" si="8"/>
        <v>0.48962041778428034</v>
      </c>
      <c r="AJ60">
        <f>ABS(100*(AD60-AD61)/(AVERAGE(AD60:AD61)))</f>
        <v>0.68001221124184863</v>
      </c>
      <c r="AO60">
        <f>ABS(100*(AE60-AE61)/(AVERAGE(AE60:AE61)))</f>
        <v>15.355609625600328</v>
      </c>
      <c r="AT60">
        <f>ABS(100*(AF60-AF61)/(AVERAGE(AF60:AF61)))</f>
        <v>21.44874095682669</v>
      </c>
      <c r="AY60">
        <f>ABS(100*(AG60-AG61)/(AVERAGE(AG60:AG61)))</f>
        <v>41.677031093279872</v>
      </c>
      <c r="BC60" s="4">
        <f>AVERAGE(AD60:AD61)</f>
        <v>2.3196283043102519</v>
      </c>
      <c r="BD60" s="4">
        <f>AVERAGE(AE60:AE61)</f>
        <v>7.9065637065637064</v>
      </c>
      <c r="BE60" s="4">
        <f>AVERAGE(AF60:AF61)</f>
        <v>5.5869354022534541</v>
      </c>
      <c r="BF60" s="4">
        <f>AVERAGE(AG60:AG61)</f>
        <v>0.40518572705844103</v>
      </c>
    </row>
    <row r="61" spans="1:58" x14ac:dyDescent="0.2">
      <c r="A61">
        <v>49</v>
      </c>
      <c r="B61">
        <v>18</v>
      </c>
      <c r="C61" t="s">
        <v>98</v>
      </c>
      <c r="D61" t="s">
        <v>27</v>
      </c>
      <c r="G61">
        <v>0.5</v>
      </c>
      <c r="H61">
        <v>0.5</v>
      </c>
      <c r="I61">
        <v>593</v>
      </c>
      <c r="J61">
        <v>59</v>
      </c>
      <c r="L61">
        <v>111</v>
      </c>
      <c r="M61">
        <v>0.87</v>
      </c>
      <c r="N61">
        <v>0.32800000000000001</v>
      </c>
      <c r="O61">
        <v>0</v>
      </c>
      <c r="Q61">
        <v>0</v>
      </c>
      <c r="R61">
        <v>1</v>
      </c>
      <c r="S61">
        <v>0</v>
      </c>
      <c r="T61">
        <v>0</v>
      </c>
      <c r="V61">
        <v>0</v>
      </c>
      <c r="Y61" s="1">
        <v>44145</v>
      </c>
      <c r="Z61" s="2">
        <v>0.98725694444444445</v>
      </c>
      <c r="AB61">
        <v>1</v>
      </c>
      <c r="AD61" s="4">
        <f t="shared" si="5"/>
        <v>2.3117414264478859</v>
      </c>
      <c r="AE61" s="4">
        <f t="shared" si="6"/>
        <v>7.2995131777740472</v>
      </c>
      <c r="AF61" s="4">
        <f t="shared" si="7"/>
        <v>4.9877717513261608</v>
      </c>
      <c r="AG61" s="4">
        <f t="shared" si="8"/>
        <v>0.32075103633260177</v>
      </c>
    </row>
    <row r="62" spans="1:58" x14ac:dyDescent="0.2">
      <c r="A62">
        <v>50</v>
      </c>
      <c r="B62">
        <v>19</v>
      </c>
      <c r="C62" t="s">
        <v>99</v>
      </c>
      <c r="D62" t="s">
        <v>27</v>
      </c>
      <c r="G62">
        <v>0.5</v>
      </c>
      <c r="H62">
        <v>0.5</v>
      </c>
      <c r="I62">
        <v>1909</v>
      </c>
      <c r="J62">
        <v>34</v>
      </c>
      <c r="L62">
        <v>49</v>
      </c>
      <c r="M62">
        <v>1.879</v>
      </c>
      <c r="N62">
        <v>0.307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44145</v>
      </c>
      <c r="Z62" s="2">
        <v>0.99657407407407417</v>
      </c>
      <c r="AB62">
        <v>1</v>
      </c>
      <c r="AD62" s="4">
        <f t="shared" si="5"/>
        <v>7.5013070598845495</v>
      </c>
      <c r="AE62" s="4">
        <f t="shared" si="6"/>
        <v>8.7448715796541894</v>
      </c>
      <c r="AF62" s="4">
        <f t="shared" si="7"/>
        <v>1.2435645197696399</v>
      </c>
      <c r="AG62" s="4">
        <f t="shared" si="8"/>
        <v>0.53442249857758273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99</v>
      </c>
      <c r="D63" t="s">
        <v>27</v>
      </c>
      <c r="G63">
        <v>0.5</v>
      </c>
      <c r="H63">
        <v>0.5</v>
      </c>
      <c r="I63">
        <v>2387</v>
      </c>
      <c r="J63">
        <v>31</v>
      </c>
      <c r="L63">
        <v>79</v>
      </c>
      <c r="M63">
        <v>2.246</v>
      </c>
      <c r="N63">
        <v>0.30399999999999999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44146</v>
      </c>
      <c r="Z63" s="2">
        <v>1.6550925925925926E-3</v>
      </c>
      <c r="AB63">
        <v>1</v>
      </c>
      <c r="AD63" s="4">
        <f t="shared" si="5"/>
        <v>9.3862708689899641</v>
      </c>
      <c r="AE63" s="4">
        <f t="shared" si="6"/>
        <v>8.9183145878798058</v>
      </c>
      <c r="AF63" s="4">
        <f t="shared" si="7"/>
        <v>-0.4679562811101583</v>
      </c>
      <c r="AG63" s="4">
        <f t="shared" si="8"/>
        <v>0.43103308136226942</v>
      </c>
      <c r="AJ63">
        <f>ABS(100*(AD63-AD64)/(AVERAGE(AD63:AD64)))</f>
        <v>1.99648557732978</v>
      </c>
      <c r="AL63">
        <f>100*((AVERAGE(AD63:AD64)*50)-(AVERAGE(AD45:AD46)*50))/(1000*0.15)</f>
        <v>141.70090559383794</v>
      </c>
      <c r="AO63">
        <f>ABS(100*(AE63-AE64)/(AVERAGE(AE63:AE64)))</f>
        <v>11.663180541445046</v>
      </c>
      <c r="AQ63">
        <f>100*((AVERAGE(AE63:AE64)*50)-(AVERAGE(AE45:AE46)*50))/(2000*0.15)</f>
        <v>-4.3360752056404221</v>
      </c>
      <c r="AT63">
        <f>ABS(100*(AF63-AF64)/(AVERAGE(AF63:AF64)))</f>
        <v>111.20548325133032</v>
      </c>
      <c r="AV63">
        <f>100*((AVERAGE(AF63:AF64)*50)-(AVERAGE(AF45:AF46)*50))/(1000*0.15)</f>
        <v>-150.3730560051188</v>
      </c>
      <c r="AY63">
        <f>ABS(100*(AG63-AG64)/(AVERAGE(AG63:AG64)))</f>
        <v>20.777991821284932</v>
      </c>
      <c r="BA63">
        <f>100*((AVERAGE(AG63:AG64)*50)-(AVERAGE(AG45:AG46)*50))/(100*0.15)</f>
        <v>10.913327372727531</v>
      </c>
      <c r="BC63" s="4">
        <f>AVERAGE(AD63:AD64)</f>
        <v>9.4809134033383522</v>
      </c>
      <c r="BD63" s="4">
        <f>AVERAGE(AE63:AE64)</f>
        <v>8.4268927312405584</v>
      </c>
      <c r="BE63" s="4">
        <f>AVERAGE(AF63:AF64)</f>
        <v>-1.0540206720977943</v>
      </c>
      <c r="BF63" s="4">
        <f>AVERAGE(AG63:AG64)</f>
        <v>0.48100463301633756</v>
      </c>
    </row>
    <row r="64" spans="1:58" x14ac:dyDescent="0.2">
      <c r="A64">
        <v>52</v>
      </c>
      <c r="B64">
        <v>19</v>
      </c>
      <c r="C64" t="s">
        <v>99</v>
      </c>
      <c r="D64" t="s">
        <v>27</v>
      </c>
      <c r="G64">
        <v>0.5</v>
      </c>
      <c r="H64">
        <v>0.5</v>
      </c>
      <c r="I64">
        <v>2435</v>
      </c>
      <c r="J64">
        <v>48</v>
      </c>
      <c r="L64">
        <v>50</v>
      </c>
      <c r="M64">
        <v>2.2829999999999999</v>
      </c>
      <c r="N64">
        <v>0.31900000000000001</v>
      </c>
      <c r="O64">
        <v>0</v>
      </c>
      <c r="Q64">
        <v>0</v>
      </c>
      <c r="R64">
        <v>1</v>
      </c>
      <c r="S64">
        <v>0</v>
      </c>
      <c r="T64">
        <v>0</v>
      </c>
      <c r="V64">
        <v>0</v>
      </c>
      <c r="Y64" s="1">
        <v>44146</v>
      </c>
      <c r="Z64" s="2">
        <v>7.1990740740740739E-3</v>
      </c>
      <c r="AB64">
        <v>1</v>
      </c>
      <c r="AD64" s="4">
        <f t="shared" si="5"/>
        <v>9.5755559376867403</v>
      </c>
      <c r="AE64" s="4">
        <f t="shared" si="6"/>
        <v>7.9354708746013101</v>
      </c>
      <c r="AF64" s="4">
        <f t="shared" si="7"/>
        <v>-1.6400850630854302</v>
      </c>
      <c r="AG64" s="4">
        <f t="shared" si="8"/>
        <v>0.53097618467040564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1097</v>
      </c>
      <c r="J65">
        <v>25</v>
      </c>
      <c r="L65">
        <v>112</v>
      </c>
      <c r="M65">
        <v>1.2569999999999999</v>
      </c>
      <c r="N65">
        <v>0.3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44146</v>
      </c>
      <c r="Z65" s="2">
        <v>1.6608796296296299E-2</v>
      </c>
      <c r="AB65">
        <v>1</v>
      </c>
      <c r="AD65" s="4">
        <f t="shared" si="5"/>
        <v>4.2992346477640551</v>
      </c>
      <c r="AE65" s="4">
        <f t="shared" si="6"/>
        <v>9.2652006043310404</v>
      </c>
      <c r="AF65" s="4">
        <f t="shared" si="7"/>
        <v>4.9659659565669854</v>
      </c>
      <c r="AG65" s="4">
        <f t="shared" si="8"/>
        <v>0.31730472242542468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692</v>
      </c>
      <c r="J66">
        <v>26</v>
      </c>
      <c r="L66">
        <v>46</v>
      </c>
      <c r="M66">
        <v>0.94599999999999995</v>
      </c>
      <c r="N66">
        <v>0.30099999999999999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1">
        <v>44146</v>
      </c>
      <c r="Z66" s="2">
        <v>2.1574074074074075E-2</v>
      </c>
      <c r="AB66">
        <v>1</v>
      </c>
      <c r="AD66" s="4">
        <f t="shared" si="5"/>
        <v>2.7021418806349908</v>
      </c>
      <c r="AE66" s="4">
        <f t="shared" si="6"/>
        <v>9.2073862682558332</v>
      </c>
      <c r="AF66" s="4">
        <f t="shared" si="7"/>
        <v>6.5052443876208423</v>
      </c>
      <c r="AG66" s="4">
        <f t="shared" si="8"/>
        <v>0.54476144029911411</v>
      </c>
      <c r="AJ66">
        <f>ABS(100*(AD66-AD67)/(AVERAGE(AD66:AD67)))</f>
        <v>1.4701023860222602</v>
      </c>
      <c r="AK66">
        <f>ABS(100*((AVERAGE(AD66:AD67)-AVERAGE(AD60:AD61))/(AVERAGE(AD60:AD61,AD66:AD67))))</f>
        <v>14.505899172725059</v>
      </c>
      <c r="AO66">
        <f>ABS(100*(AE66-AE67)/(AVERAGE(AE66:AE67)))</f>
        <v>1.2479888681132478</v>
      </c>
      <c r="AP66">
        <f>ABS(100*((AVERAGE(AE66:AE67)-AVERAGE(AE60:AE61))/(AVERAGE(AE60:AE61,AE66:AE67))))</f>
        <v>15.824080428419759</v>
      </c>
      <c r="AT66">
        <f>ABS(100*(AF66-AF67)/(AVERAGE(AF66:AF67)))</f>
        <v>2.3555877244726533</v>
      </c>
      <c r="AU66">
        <f>ABS(100*((AVERAGE(AF66:AF67)-AVERAGE(AF60:AF61))/(AVERAGE(AF60:AF61,AF66:AF67))))</f>
        <v>16.365885596848624</v>
      </c>
      <c r="AY66">
        <f>ABS(100*(AG66-AG67)/(AVERAGE(AG66:AG67)))</f>
        <v>17.922289058689653</v>
      </c>
      <c r="AZ66">
        <f>ABS(100*((AVERAGE(AG66:AG67)-AVERAGE(AG60:AG61))/(AVERAGE(AG60:AG61,AG66:AG67))))</f>
        <v>20.941091954022991</v>
      </c>
      <c r="BC66" s="4">
        <f>AVERAGE(AD66:AD67)</f>
        <v>2.6824246859790764</v>
      </c>
      <c r="BD66" s="4">
        <f>AVERAGE(AE66:AE67)</f>
        <v>9.2652006043310386</v>
      </c>
      <c r="BE66" s="4">
        <f>AVERAGE(AF66:AF67)</f>
        <v>6.5827759183519632</v>
      </c>
      <c r="BF66" s="4">
        <f>AVERAGE(AG66:AG67)</f>
        <v>0.49995935950581161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682</v>
      </c>
      <c r="J67">
        <v>24</v>
      </c>
      <c r="L67">
        <v>72</v>
      </c>
      <c r="M67">
        <v>0.93799999999999994</v>
      </c>
      <c r="N67">
        <v>0.29899999999999999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1">
        <v>44146</v>
      </c>
      <c r="Z67" s="2">
        <v>2.7002314814814812E-2</v>
      </c>
      <c r="AB67">
        <v>1</v>
      </c>
      <c r="AD67" s="4">
        <f t="shared" si="5"/>
        <v>2.6627074913231623</v>
      </c>
      <c r="AE67" s="4">
        <f t="shared" si="6"/>
        <v>9.3230149404062459</v>
      </c>
      <c r="AF67" s="4">
        <f t="shared" si="7"/>
        <v>6.6603074490830831</v>
      </c>
      <c r="AG67" s="4">
        <f t="shared" si="8"/>
        <v>0.45515727871250916</v>
      </c>
    </row>
    <row r="68" spans="1:58" x14ac:dyDescent="0.2">
      <c r="A68">
        <v>56</v>
      </c>
      <c r="B68">
        <v>2</v>
      </c>
      <c r="D68" t="s">
        <v>28</v>
      </c>
      <c r="Y68" s="1">
        <v>44146</v>
      </c>
      <c r="Z68" s="2">
        <v>3.0844907407407404E-2</v>
      </c>
      <c r="AB68">
        <v>1</v>
      </c>
      <c r="AD68" s="4" t="e">
        <f t="shared" si="5"/>
        <v>#DIV/0!</v>
      </c>
      <c r="AE68" s="4" t="e">
        <f t="shared" si="6"/>
        <v>#DIV/0!</v>
      </c>
      <c r="AF68" s="4" t="e">
        <f t="shared" si="7"/>
        <v>#DIV/0!</v>
      </c>
      <c r="AG68" s="4" t="e">
        <f t="shared" si="8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42</v>
      </c>
      <c r="J69">
        <v>62</v>
      </c>
      <c r="L69">
        <v>99</v>
      </c>
      <c r="M69">
        <v>0.44700000000000001</v>
      </c>
      <c r="N69">
        <v>0.33100000000000002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44146</v>
      </c>
      <c r="Z69" s="2">
        <v>4.0324074074074075E-2</v>
      </c>
      <c r="AB69">
        <v>1</v>
      </c>
      <c r="AD69" s="4">
        <f t="shared" si="5"/>
        <v>0.13890657536612236</v>
      </c>
      <c r="AE69" s="4">
        <f t="shared" si="6"/>
        <v>7.126070169548429</v>
      </c>
      <c r="AF69" s="4">
        <f t="shared" si="7"/>
        <v>6.9871635941823067</v>
      </c>
      <c r="AG69" s="4">
        <f t="shared" si="8"/>
        <v>0.36210680321872718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17</v>
      </c>
      <c r="J70">
        <v>30</v>
      </c>
      <c r="L70">
        <v>66</v>
      </c>
      <c r="M70">
        <v>0.42799999999999999</v>
      </c>
      <c r="N70">
        <v>0.30399999999999999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44146</v>
      </c>
      <c r="Z70" s="2">
        <v>4.5266203703703704E-2</v>
      </c>
      <c r="AB70">
        <v>1</v>
      </c>
      <c r="AD70" s="4">
        <f t="shared" si="5"/>
        <v>4.0320602086550521E-2</v>
      </c>
      <c r="AE70" s="4">
        <f t="shared" si="6"/>
        <v>8.9761289239550113</v>
      </c>
      <c r="AF70" s="4">
        <f t="shared" si="7"/>
        <v>8.9358083218684605</v>
      </c>
      <c r="AG70" s="4">
        <f t="shared" si="8"/>
        <v>0.47583516215557181</v>
      </c>
      <c r="AJ70">
        <f>ABS(100*(AD70-AD71)/(AVERAGE(AD70:AD71)))</f>
        <v>104.0933838501464</v>
      </c>
      <c r="AO70">
        <f>ABS(100*(AE70-AE71)/(AVERAGE(AE70:AE71)))</f>
        <v>8.6282425700051668</v>
      </c>
      <c r="AT70">
        <f>ABS(100*(AF70-AF71)/(AVERAGE(AF70:AF71)))</f>
        <v>8.9477974749957561</v>
      </c>
      <c r="AY70">
        <f>ABS(100*(AG70-AG71)/(AVERAGE(AG70:AG71)))</f>
        <v>45.304839723444381</v>
      </c>
      <c r="BC70" s="4">
        <f>AVERAGE(AD70:AD71)</f>
        <v>2.651856582741046E-2</v>
      </c>
      <c r="BD70" s="4">
        <f>AVERAGE(AE70:AE71)</f>
        <v>9.3808292764814514</v>
      </c>
      <c r="BE70" s="4">
        <f>AVERAGE(AF70:AF71)</f>
        <v>9.3543107106540404</v>
      </c>
      <c r="BF70" s="4">
        <f>AVERAGE(AG70:AG71)</f>
        <v>0.38795415752255547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10</v>
      </c>
      <c r="J71">
        <v>16</v>
      </c>
      <c r="L71">
        <v>117</v>
      </c>
      <c r="M71">
        <v>0.42299999999999999</v>
      </c>
      <c r="N71">
        <v>0.29199999999999998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44146</v>
      </c>
      <c r="Z71" s="2">
        <v>5.0717592592592592E-2</v>
      </c>
      <c r="AB71">
        <v>1</v>
      </c>
      <c r="AD71" s="4">
        <f t="shared" si="5"/>
        <v>1.2716529568270398E-2</v>
      </c>
      <c r="AE71" s="4">
        <f t="shared" si="6"/>
        <v>9.7855296290078915</v>
      </c>
      <c r="AF71" s="4">
        <f t="shared" si="7"/>
        <v>9.7728130994396203</v>
      </c>
      <c r="AG71" s="4">
        <f t="shared" si="8"/>
        <v>0.30007315288953912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1952</v>
      </c>
      <c r="J72">
        <v>22</v>
      </c>
      <c r="L72">
        <v>43</v>
      </c>
      <c r="M72">
        <v>1.9119999999999999</v>
      </c>
      <c r="N72">
        <v>0.29699999999999999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44146</v>
      </c>
      <c r="Z72" s="2">
        <v>6.0057870370370366E-2</v>
      </c>
      <c r="AB72">
        <v>1</v>
      </c>
      <c r="AD72" s="4">
        <f t="shared" si="5"/>
        <v>7.670874933925413</v>
      </c>
      <c r="AE72" s="4">
        <f t="shared" si="6"/>
        <v>9.4386436125566568</v>
      </c>
      <c r="AF72" s="4">
        <f t="shared" si="7"/>
        <v>1.7677686786312439</v>
      </c>
      <c r="AG72" s="4">
        <f t="shared" si="8"/>
        <v>0.55510038202064549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2669</v>
      </c>
      <c r="J73">
        <v>36</v>
      </c>
      <c r="L73">
        <v>0</v>
      </c>
      <c r="M73">
        <v>2.4630000000000001</v>
      </c>
      <c r="N73">
        <v>0.309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X73" t="s">
        <v>90</v>
      </c>
      <c r="Y73" s="1">
        <v>44146</v>
      </c>
      <c r="Z73" s="2">
        <v>6.5138888888888885E-2</v>
      </c>
      <c r="AB73">
        <v>1</v>
      </c>
      <c r="AD73" s="4">
        <f t="shared" si="5"/>
        <v>10.498320647583533</v>
      </c>
      <c r="AE73" s="4">
        <f t="shared" si="6"/>
        <v>8.6292429075037766</v>
      </c>
      <c r="AF73" s="4">
        <f t="shared" si="7"/>
        <v>-1.8690777400797565</v>
      </c>
      <c r="AG73" s="4">
        <f t="shared" si="8"/>
        <v>0.70329188002926124</v>
      </c>
      <c r="AJ73">
        <f>ABS(100*(AD73-AD74)/(AVERAGE(AD73:AD74)))</f>
        <v>0.11275123522189157</v>
      </c>
      <c r="AO73">
        <f>ABS(100*(AE73-AE74)/(AVERAGE(AE73:AE74)))</f>
        <v>2.7163239713224256</v>
      </c>
      <c r="AT73">
        <f>ABS(100*(AF73-AF74)/(AVERAGE(AF73:AF74)))</f>
        <v>11.088942660434316</v>
      </c>
      <c r="AY73">
        <f>ABS(100*(AG73-AG74)/(AVERAGE(AG73:AG74)))</f>
        <v>36.506765067650683</v>
      </c>
      <c r="BC73" s="4">
        <f>AVERAGE(AD73:AD74)</f>
        <v>10.492405489186758</v>
      </c>
      <c r="BD73" s="4">
        <f>AVERAGE(AE73:AE74)</f>
        <v>8.5136142353533657</v>
      </c>
      <c r="BE73" s="4">
        <f>AVERAGE(AF73:AF74)</f>
        <v>-1.9787912538333936</v>
      </c>
      <c r="BF73" s="4">
        <f>AVERAGE(AG73:AG74)</f>
        <v>0.59473299195318219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2666</v>
      </c>
      <c r="J74">
        <v>40</v>
      </c>
      <c r="L74">
        <v>63</v>
      </c>
      <c r="M74">
        <v>2.46</v>
      </c>
      <c r="N74">
        <v>0.312</v>
      </c>
      <c r="O74">
        <v>0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44146</v>
      </c>
      <c r="Z74" s="2">
        <v>7.0694444444444449E-2</v>
      </c>
      <c r="AB74">
        <v>1</v>
      </c>
      <c r="AD74" s="4">
        <f t="shared" si="5"/>
        <v>10.486490330789985</v>
      </c>
      <c r="AE74" s="4">
        <f t="shared" si="6"/>
        <v>8.3979855632029548</v>
      </c>
      <c r="AF74" s="4">
        <f t="shared" si="7"/>
        <v>-2.0885047675870307</v>
      </c>
      <c r="AG74" s="4">
        <f t="shared" si="8"/>
        <v>0.48617410387710319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1492</v>
      </c>
      <c r="J75">
        <v>25</v>
      </c>
      <c r="L75">
        <v>0</v>
      </c>
      <c r="M75">
        <v>1.56</v>
      </c>
      <c r="N75">
        <v>0.29899999999999999</v>
      </c>
      <c r="O75">
        <v>0</v>
      </c>
      <c r="Q75">
        <v>0</v>
      </c>
      <c r="R75">
        <v>1</v>
      </c>
      <c r="S75">
        <v>0</v>
      </c>
      <c r="T75">
        <v>0</v>
      </c>
      <c r="V75">
        <v>0</v>
      </c>
      <c r="X75" t="s">
        <v>90</v>
      </c>
      <c r="Y75" s="1">
        <v>44146</v>
      </c>
      <c r="Z75" s="2">
        <v>8.0289351851851862E-2</v>
      </c>
      <c r="AB75">
        <v>1</v>
      </c>
      <c r="AD75" s="4">
        <f t="shared" si="5"/>
        <v>5.8568930255812903</v>
      </c>
      <c r="AE75" s="4">
        <f t="shared" si="6"/>
        <v>9.2652006043310404</v>
      </c>
      <c r="AF75" s="4">
        <f t="shared" si="7"/>
        <v>3.4083075787497501</v>
      </c>
      <c r="AG75" s="4">
        <f t="shared" si="8"/>
        <v>0.70329188002926124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1061</v>
      </c>
      <c r="J76">
        <v>58</v>
      </c>
      <c r="L76">
        <v>57</v>
      </c>
      <c r="M76">
        <v>1.2290000000000001</v>
      </c>
      <c r="N76">
        <v>0.32800000000000001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1">
        <v>44146</v>
      </c>
      <c r="Z76" s="2">
        <v>8.5335648148148147E-2</v>
      </c>
      <c r="AB76">
        <v>1</v>
      </c>
      <c r="AD76" s="4">
        <f t="shared" si="5"/>
        <v>4.1572708462414711</v>
      </c>
      <c r="AE76" s="4">
        <f t="shared" si="6"/>
        <v>7.3573275138492527</v>
      </c>
      <c r="AF76" s="4">
        <f t="shared" si="7"/>
        <v>3.2000566676077815</v>
      </c>
      <c r="AG76" s="4">
        <f t="shared" si="8"/>
        <v>0.50685198732016579</v>
      </c>
      <c r="AI76">
        <f>ABS(100*(AVERAGE(AD76:AD77)-3)/3)</f>
        <v>37.129767266615353</v>
      </c>
      <c r="AJ76">
        <f>ABS(100*(AD76-AD77)/(AVERAGE(AD76:AD77)))</f>
        <v>2.1088457115064094</v>
      </c>
      <c r="AN76">
        <f>ABS(100*(AVERAGE(AE76:AE77)-6)/6)</f>
        <v>36.593923115662243</v>
      </c>
      <c r="AO76">
        <f>ABS(100*(AE76-AE77)/(AVERAGE(AE76:AE77)))</f>
        <v>20.457422359866786</v>
      </c>
      <c r="AS76">
        <f>ABS(100*(AVERAGE(AF76:AF77)-3)/3)</f>
        <v>36.058078964709139</v>
      </c>
      <c r="AT76">
        <f>ABS(100*(AF76-AF77)/(AVERAGE(AF76:AF77)))</f>
        <v>43.201438093810189</v>
      </c>
      <c r="AX76">
        <f>ABS(100*(AVERAGE(AG76:AG77)-0.3)/0.33)</f>
        <v>88.268690316971245</v>
      </c>
      <c r="AY76">
        <f>ABS(100*(AG76-AG77)/(AVERAGE(AG76:AG77)))</f>
        <v>28.559645891183024</v>
      </c>
      <c r="BC76" s="4">
        <f>AVERAGE(AD76:AD77)</f>
        <v>4.1138930179984605</v>
      </c>
      <c r="BD76" s="4">
        <f>AVERAGE(AE76:AE77)</f>
        <v>8.1956353869397347</v>
      </c>
      <c r="BE76" s="4">
        <f>AVERAGE(AF76:AF77)</f>
        <v>4.0817423689412742</v>
      </c>
      <c r="BF76" s="4">
        <f>AVERAGE(AG76:AG77)</f>
        <v>0.5912866780460051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1039</v>
      </c>
      <c r="J77">
        <v>29</v>
      </c>
      <c r="L77">
        <v>8</v>
      </c>
      <c r="M77">
        <v>1.212</v>
      </c>
      <c r="N77">
        <v>0.30299999999999999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1">
        <v>44146</v>
      </c>
      <c r="Z77" s="2">
        <v>9.0775462962962961E-2</v>
      </c>
      <c r="AB77">
        <v>1</v>
      </c>
      <c r="AD77" s="4">
        <f t="shared" ref="AD77:AD123" si="13">((I77*$E$9)+$E$10)*1000/G77</f>
        <v>4.070515189755449</v>
      </c>
      <c r="AE77" s="4">
        <f t="shared" si="6"/>
        <v>9.0339432600302167</v>
      </c>
      <c r="AF77" s="4">
        <f t="shared" si="7"/>
        <v>4.9634280702747677</v>
      </c>
      <c r="AG77" s="4">
        <f t="shared" si="8"/>
        <v>0.6757213687718443</v>
      </c>
    </row>
    <row r="78" spans="1:58" x14ac:dyDescent="0.2">
      <c r="A78">
        <v>66</v>
      </c>
      <c r="B78">
        <v>2</v>
      </c>
      <c r="D78" t="s">
        <v>28</v>
      </c>
      <c r="Y78" s="1">
        <v>44146</v>
      </c>
      <c r="Z78" s="2">
        <v>9.4837962962962971E-2</v>
      </c>
      <c r="AB78">
        <v>1</v>
      </c>
      <c r="AD78" s="4" t="e">
        <f t="shared" si="13"/>
        <v>#DIV/0!</v>
      </c>
      <c r="AE78" s="4" t="e">
        <f t="shared" ref="AE78:AE123" si="14">((J78*$G$9)+$G$10)*1000/H78</f>
        <v>#DIV/0!</v>
      </c>
      <c r="AF78" s="4" t="e">
        <f t="shared" ref="AF78:AF123" si="15">AE78-AD78</f>
        <v>#DIV/0!</v>
      </c>
      <c r="AG78" s="4" t="e">
        <f t="shared" ref="AG78:AG123" si="16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21</v>
      </c>
      <c r="C79" t="s">
        <v>100</v>
      </c>
      <c r="D79" t="s">
        <v>27</v>
      </c>
      <c r="G79">
        <v>0.5</v>
      </c>
      <c r="H79">
        <v>0.5</v>
      </c>
      <c r="I79">
        <v>890</v>
      </c>
      <c r="J79">
        <v>43</v>
      </c>
      <c r="L79">
        <v>40</v>
      </c>
      <c r="M79">
        <v>1.0980000000000001</v>
      </c>
      <c r="N79">
        <v>0.315</v>
      </c>
      <c r="O79">
        <v>0</v>
      </c>
      <c r="Q79">
        <v>0</v>
      </c>
      <c r="R79">
        <v>1</v>
      </c>
      <c r="S79">
        <v>0</v>
      </c>
      <c r="T79">
        <v>0</v>
      </c>
      <c r="V79">
        <v>0</v>
      </c>
      <c r="Y79" s="1">
        <v>44146</v>
      </c>
      <c r="Z79" s="2">
        <v>0.10408564814814815</v>
      </c>
      <c r="AB79">
        <v>1</v>
      </c>
      <c r="AD79" s="4">
        <f t="shared" si="13"/>
        <v>3.4829427890092002</v>
      </c>
      <c r="AE79" s="4">
        <f t="shared" si="14"/>
        <v>8.2245425549773383</v>
      </c>
      <c r="AF79" s="4">
        <f t="shared" si="15"/>
        <v>4.7415997659681377</v>
      </c>
      <c r="AG79" s="4">
        <f t="shared" si="16"/>
        <v>0.56543932374217676</v>
      </c>
    </row>
    <row r="80" spans="1:58" x14ac:dyDescent="0.2">
      <c r="A80">
        <v>68</v>
      </c>
      <c r="B80">
        <v>21</v>
      </c>
      <c r="C80" t="s">
        <v>100</v>
      </c>
      <c r="D80" t="s">
        <v>27</v>
      </c>
      <c r="G80">
        <v>0.5</v>
      </c>
      <c r="H80">
        <v>0.5</v>
      </c>
      <c r="I80">
        <v>1141</v>
      </c>
      <c r="J80">
        <v>31</v>
      </c>
      <c r="L80">
        <v>22</v>
      </c>
      <c r="M80">
        <v>1.29</v>
      </c>
      <c r="N80">
        <v>0.30499999999999999</v>
      </c>
      <c r="O80">
        <v>0</v>
      </c>
      <c r="Q80">
        <v>0</v>
      </c>
      <c r="R80">
        <v>1</v>
      </c>
      <c r="S80">
        <v>0</v>
      </c>
      <c r="T80">
        <v>0</v>
      </c>
      <c r="V80">
        <v>0</v>
      </c>
      <c r="Y80" s="1">
        <v>44146</v>
      </c>
      <c r="Z80" s="2">
        <v>0.10909722222222222</v>
      </c>
      <c r="AB80">
        <v>1</v>
      </c>
      <c r="AD80" s="4">
        <f t="shared" si="13"/>
        <v>4.4727459607361011</v>
      </c>
      <c r="AE80" s="4">
        <f t="shared" si="14"/>
        <v>8.9183145878798058</v>
      </c>
      <c r="AF80" s="4">
        <f t="shared" si="15"/>
        <v>4.4455686271437047</v>
      </c>
      <c r="AG80" s="4">
        <f t="shared" si="16"/>
        <v>0.62747297407136482</v>
      </c>
      <c r="AJ80">
        <f>ABS(100*(AD80-AD81)/(AVERAGE(AD80:AD81)))</f>
        <v>3.0389205909601422</v>
      </c>
      <c r="AO80">
        <f>ABS(100*(AE80-AE81)/(AVERAGE(AE80:AE81)))</f>
        <v>13.864064537945039</v>
      </c>
      <c r="AT80">
        <f>ABS(100*(AF80-AF81)/(AVERAGE(AF80:AF81)))</f>
        <v>34.074924806771648</v>
      </c>
      <c r="AY80">
        <f>ABS(100*(AG80-AG81)/(AVERAGE(AG80:AG81)))</f>
        <v>19.931056095267927</v>
      </c>
      <c r="BC80" s="4">
        <f>AVERAGE(AD80:AD81)</f>
        <v>4.5417561420318018</v>
      </c>
      <c r="BD80" s="4">
        <f>AVERAGE(AE80:AE81)</f>
        <v>8.3401712271277493</v>
      </c>
      <c r="BE80" s="4">
        <f>AVERAGE(AF80:AF81)</f>
        <v>3.7984150850959471</v>
      </c>
      <c r="BF80" s="4">
        <f>AVERAGE(AG80:AG81)</f>
        <v>0.57060879460294256</v>
      </c>
    </row>
    <row r="81" spans="1:58" x14ac:dyDescent="0.2">
      <c r="A81">
        <v>69</v>
      </c>
      <c r="B81">
        <v>21</v>
      </c>
      <c r="C81" t="s">
        <v>100</v>
      </c>
      <c r="D81" t="s">
        <v>27</v>
      </c>
      <c r="G81">
        <v>0.5</v>
      </c>
      <c r="H81">
        <v>0.5</v>
      </c>
      <c r="I81">
        <v>1176</v>
      </c>
      <c r="J81">
        <v>51</v>
      </c>
      <c r="L81">
        <v>55</v>
      </c>
      <c r="M81">
        <v>1.3169999999999999</v>
      </c>
      <c r="N81">
        <v>0.32100000000000001</v>
      </c>
      <c r="O81">
        <v>0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44146</v>
      </c>
      <c r="Z81" s="2">
        <v>0.11458333333333333</v>
      </c>
      <c r="AB81">
        <v>1</v>
      </c>
      <c r="AD81" s="4">
        <f t="shared" si="13"/>
        <v>4.6107663233275025</v>
      </c>
      <c r="AE81" s="4">
        <f t="shared" si="14"/>
        <v>7.7620278663756919</v>
      </c>
      <c r="AF81" s="4">
        <f t="shared" si="15"/>
        <v>3.1512615430481894</v>
      </c>
      <c r="AG81" s="4">
        <f t="shared" si="16"/>
        <v>0.51374461513452019</v>
      </c>
    </row>
    <row r="82" spans="1:58" x14ac:dyDescent="0.2">
      <c r="A82">
        <v>70</v>
      </c>
      <c r="B82">
        <v>22</v>
      </c>
      <c r="C82" t="s">
        <v>101</v>
      </c>
      <c r="D82" t="s">
        <v>27</v>
      </c>
      <c r="G82">
        <v>0.5</v>
      </c>
      <c r="H82">
        <v>0.5</v>
      </c>
      <c r="I82">
        <v>1081</v>
      </c>
      <c r="J82">
        <v>32</v>
      </c>
      <c r="L82">
        <v>51</v>
      </c>
      <c r="M82">
        <v>1.244</v>
      </c>
      <c r="N82">
        <v>0.30599999999999999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44146</v>
      </c>
      <c r="Z82" s="2">
        <v>0.12385416666666667</v>
      </c>
      <c r="AB82">
        <v>1</v>
      </c>
      <c r="AD82" s="4">
        <f t="shared" si="13"/>
        <v>4.2361396248651291</v>
      </c>
      <c r="AE82" s="4">
        <f t="shared" si="14"/>
        <v>8.8605002518046003</v>
      </c>
      <c r="AF82" s="4">
        <f t="shared" si="15"/>
        <v>4.6243606269394713</v>
      </c>
      <c r="AG82" s="4">
        <f t="shared" si="16"/>
        <v>0.52752987076322855</v>
      </c>
    </row>
    <row r="83" spans="1:58" x14ac:dyDescent="0.2">
      <c r="A83">
        <v>71</v>
      </c>
      <c r="B83">
        <v>22</v>
      </c>
      <c r="C83" t="s">
        <v>101</v>
      </c>
      <c r="D83" t="s">
        <v>27</v>
      </c>
      <c r="G83">
        <v>0.5</v>
      </c>
      <c r="H83">
        <v>0.5</v>
      </c>
      <c r="I83">
        <v>1108</v>
      </c>
      <c r="J83">
        <v>33</v>
      </c>
      <c r="L83">
        <v>76</v>
      </c>
      <c r="M83">
        <v>1.2649999999999999</v>
      </c>
      <c r="N83">
        <v>0.30599999999999999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44146</v>
      </c>
      <c r="Z83" s="2">
        <v>0.12885416666666666</v>
      </c>
      <c r="AB83">
        <v>1</v>
      </c>
      <c r="AD83" s="4">
        <f t="shared" si="13"/>
        <v>4.3426124760070666</v>
      </c>
      <c r="AE83" s="4">
        <f t="shared" si="14"/>
        <v>8.8026859157293948</v>
      </c>
      <c r="AF83" s="4">
        <f t="shared" si="15"/>
        <v>4.4600734397223283</v>
      </c>
      <c r="AG83" s="4">
        <f t="shared" si="16"/>
        <v>0.44137202308380075</v>
      </c>
      <c r="AJ83">
        <f>ABS(100*(AD83-AD84)/(AVERAGE(AD83:AD84)))</f>
        <v>0.72911225698295623</v>
      </c>
      <c r="AO83">
        <f>ABS(100*(AE83-AE84)/(AVERAGE(AE83:AE84)))</f>
        <v>6.7908099283060848</v>
      </c>
      <c r="AT83">
        <f>ABS(100*(AF83-AF84)/(AVERAGE(AF83:AF84)))</f>
        <v>13.055293920942884</v>
      </c>
      <c r="AY83">
        <f>ABS(100*(AG83-AG84)/(AVERAGE(AG83:AG84)))</f>
        <v>14.217523373703107</v>
      </c>
      <c r="BC83" s="4">
        <f>AVERAGE(AD83:AD84)</f>
        <v>4.3268387202823355</v>
      </c>
      <c r="BD83" s="4">
        <f>AVERAGE(AE83:AE84)</f>
        <v>8.5136142353533657</v>
      </c>
      <c r="BE83" s="4">
        <f>AVERAGE(AF83:AF84)</f>
        <v>4.186775515071032</v>
      </c>
      <c r="BF83" s="4">
        <f>AVERAGE(AG83:AG84)</f>
        <v>0.41207835487279532</v>
      </c>
    </row>
    <row r="84" spans="1:58" x14ac:dyDescent="0.2">
      <c r="A84">
        <v>72</v>
      </c>
      <c r="B84">
        <v>22</v>
      </c>
      <c r="C84" t="s">
        <v>101</v>
      </c>
      <c r="D84" t="s">
        <v>27</v>
      </c>
      <c r="G84">
        <v>0.5</v>
      </c>
      <c r="H84">
        <v>0.5</v>
      </c>
      <c r="I84">
        <v>1100</v>
      </c>
      <c r="J84">
        <v>43</v>
      </c>
      <c r="L84">
        <v>93</v>
      </c>
      <c r="M84">
        <v>1.258</v>
      </c>
      <c r="N84">
        <v>0.315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1">
        <v>44146</v>
      </c>
      <c r="Z84" s="2">
        <v>0.1343287037037037</v>
      </c>
      <c r="AB84">
        <v>1</v>
      </c>
      <c r="AD84" s="4">
        <f t="shared" si="13"/>
        <v>4.3110649645576036</v>
      </c>
      <c r="AE84" s="4">
        <f t="shared" si="14"/>
        <v>8.2245425549773383</v>
      </c>
      <c r="AF84" s="4">
        <f t="shared" si="15"/>
        <v>3.9134775904197348</v>
      </c>
      <c r="AG84" s="4">
        <f t="shared" si="16"/>
        <v>0.38278468666178983</v>
      </c>
    </row>
    <row r="85" spans="1:58" x14ac:dyDescent="0.2">
      <c r="A85">
        <v>73</v>
      </c>
      <c r="B85">
        <v>23</v>
      </c>
      <c r="C85" t="s">
        <v>102</v>
      </c>
      <c r="D85" t="s">
        <v>27</v>
      </c>
      <c r="G85">
        <v>0.5</v>
      </c>
      <c r="H85">
        <v>0.5</v>
      </c>
      <c r="I85">
        <v>1243</v>
      </c>
      <c r="J85">
        <v>49</v>
      </c>
      <c r="L85">
        <v>49</v>
      </c>
      <c r="M85">
        <v>1.369</v>
      </c>
      <c r="N85">
        <v>0.32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1">
        <v>44146</v>
      </c>
      <c r="Z85" s="2">
        <v>0.14364583333333333</v>
      </c>
      <c r="AB85">
        <v>1</v>
      </c>
      <c r="AD85" s="4">
        <f t="shared" si="13"/>
        <v>4.8749767317167549</v>
      </c>
      <c r="AE85" s="4">
        <f t="shared" si="14"/>
        <v>7.8776565385261046</v>
      </c>
      <c r="AF85" s="4">
        <f t="shared" si="15"/>
        <v>3.0026798068093496</v>
      </c>
      <c r="AG85" s="4">
        <f t="shared" si="16"/>
        <v>0.53442249857758273</v>
      </c>
    </row>
    <row r="86" spans="1:58" x14ac:dyDescent="0.2">
      <c r="A86">
        <v>74</v>
      </c>
      <c r="B86">
        <v>23</v>
      </c>
      <c r="C86" t="s">
        <v>102</v>
      </c>
      <c r="D86" t="s">
        <v>27</v>
      </c>
      <c r="G86">
        <v>0.5</v>
      </c>
      <c r="H86">
        <v>0.5</v>
      </c>
      <c r="I86">
        <v>1300</v>
      </c>
      <c r="J86">
        <v>32</v>
      </c>
      <c r="L86">
        <v>15</v>
      </c>
      <c r="M86">
        <v>1.4119999999999999</v>
      </c>
      <c r="N86">
        <v>0.30499999999999999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44146</v>
      </c>
      <c r="Z86" s="2">
        <v>0.14871527777777779</v>
      </c>
      <c r="AB86">
        <v>1</v>
      </c>
      <c r="AD86" s="4">
        <f t="shared" si="13"/>
        <v>5.0997527507941784</v>
      </c>
      <c r="AE86" s="4">
        <f t="shared" si="14"/>
        <v>8.8605002518046003</v>
      </c>
      <c r="AF86" s="4">
        <f t="shared" si="15"/>
        <v>3.7607475010104219</v>
      </c>
      <c r="AG86" s="4">
        <f t="shared" si="16"/>
        <v>0.65159717142160467</v>
      </c>
      <c r="AJ86">
        <f>ABS(100*(AD86-AD87)/(AVERAGE(AD86:AD87)))</f>
        <v>0.30978340982200275</v>
      </c>
      <c r="AO86">
        <f>ABS(100*(AE86-AE87)/(AVERAGE(AE86:AE87)))</f>
        <v>6.0501013034771134</v>
      </c>
      <c r="AT86">
        <f>ABS(100*(AF86-AF87)/(AVERAGE(AF86:AF87)))</f>
        <v>14.381063202646676</v>
      </c>
      <c r="AY86">
        <f>ABS(100*(AG86-AG87)/(AVERAGE(AG86:AG87)))</f>
        <v>7.6308401123029137</v>
      </c>
      <c r="BC86" s="4">
        <f>AVERAGE(AD86:AD87)</f>
        <v>5.0918658729318125</v>
      </c>
      <c r="BD86" s="4">
        <f>AVERAGE(AE86:AE87)</f>
        <v>8.6003357394661748</v>
      </c>
      <c r="BE86" s="4">
        <f>AVERAGE(AF86:AF87)</f>
        <v>3.5084698665343619</v>
      </c>
      <c r="BF86" s="4">
        <f>AVERAGE(AG86:AG87)</f>
        <v>0.6774445257254329</v>
      </c>
    </row>
    <row r="87" spans="1:58" x14ac:dyDescent="0.2">
      <c r="A87">
        <v>75</v>
      </c>
      <c r="B87">
        <v>23</v>
      </c>
      <c r="C87" t="s">
        <v>102</v>
      </c>
      <c r="D87" t="s">
        <v>27</v>
      </c>
      <c r="G87">
        <v>0.5</v>
      </c>
      <c r="H87">
        <v>0.5</v>
      </c>
      <c r="I87">
        <v>1296</v>
      </c>
      <c r="J87">
        <v>41</v>
      </c>
      <c r="L87">
        <v>0</v>
      </c>
      <c r="M87">
        <v>1.409</v>
      </c>
      <c r="N87">
        <v>0.314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X87" t="s">
        <v>90</v>
      </c>
      <c r="Y87" s="1">
        <v>44146</v>
      </c>
      <c r="Z87" s="2">
        <v>0.15415509259259261</v>
      </c>
      <c r="AB87">
        <v>1</v>
      </c>
      <c r="AD87" s="4">
        <f t="shared" si="13"/>
        <v>5.0839789950694474</v>
      </c>
      <c r="AE87" s="4">
        <f t="shared" si="14"/>
        <v>8.3401712271277493</v>
      </c>
      <c r="AF87" s="4">
        <f t="shared" si="15"/>
        <v>3.2561922320583019</v>
      </c>
      <c r="AG87" s="4">
        <f t="shared" si="16"/>
        <v>0.70329188002926124</v>
      </c>
    </row>
    <row r="88" spans="1:58" x14ac:dyDescent="0.2">
      <c r="A88">
        <v>76</v>
      </c>
      <c r="B88">
        <v>24</v>
      </c>
      <c r="C88" t="s">
        <v>103</v>
      </c>
      <c r="D88" t="s">
        <v>27</v>
      </c>
      <c r="G88">
        <v>0.5</v>
      </c>
      <c r="H88">
        <v>0.5</v>
      </c>
      <c r="I88">
        <v>1094</v>
      </c>
      <c r="J88">
        <v>38</v>
      </c>
      <c r="L88">
        <v>0</v>
      </c>
      <c r="M88">
        <v>1.254</v>
      </c>
      <c r="N88">
        <v>0.311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X88" t="s">
        <v>90</v>
      </c>
      <c r="Y88" s="1">
        <v>44146</v>
      </c>
      <c r="Z88" s="2">
        <v>0.16346064814814815</v>
      </c>
      <c r="AB88">
        <v>1</v>
      </c>
      <c r="AD88" s="4">
        <f t="shared" si="13"/>
        <v>4.2874043309705057</v>
      </c>
      <c r="AE88" s="4">
        <f t="shared" si="14"/>
        <v>8.5136142353533657</v>
      </c>
      <c r="AF88" s="4">
        <f t="shared" si="15"/>
        <v>4.22620990438286</v>
      </c>
      <c r="AG88" s="4">
        <f t="shared" si="16"/>
        <v>0.70329188002926124</v>
      </c>
    </row>
    <row r="89" spans="1:58" x14ac:dyDescent="0.2">
      <c r="A89">
        <v>77</v>
      </c>
      <c r="B89">
        <v>24</v>
      </c>
      <c r="C89" t="s">
        <v>103</v>
      </c>
      <c r="D89" t="s">
        <v>27</v>
      </c>
      <c r="G89">
        <v>0.5</v>
      </c>
      <c r="H89">
        <v>0.5</v>
      </c>
      <c r="I89">
        <v>1041</v>
      </c>
      <c r="J89">
        <v>37</v>
      </c>
      <c r="L89">
        <v>35</v>
      </c>
      <c r="M89">
        <v>1.214</v>
      </c>
      <c r="N89">
        <v>0.31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44146</v>
      </c>
      <c r="Z89" s="2">
        <v>0.16851851851851851</v>
      </c>
      <c r="AB89">
        <v>1</v>
      </c>
      <c r="AD89" s="4">
        <f t="shared" si="13"/>
        <v>4.0784020676178141</v>
      </c>
      <c r="AE89" s="4">
        <f t="shared" si="14"/>
        <v>8.5714285714285712</v>
      </c>
      <c r="AF89" s="4">
        <f t="shared" si="15"/>
        <v>4.4930265038107571</v>
      </c>
      <c r="AG89" s="4">
        <f t="shared" si="16"/>
        <v>0.58267089327806243</v>
      </c>
      <c r="AJ89">
        <f>ABS(100*(AD89-AD90)/(AVERAGE(AD89:AD90)))</f>
        <v>0.77054608328245022</v>
      </c>
      <c r="AO89">
        <f>ABS(100*(AE89-AE90)/(AVERAGE(AE89:AE90)))</f>
        <v>2.0441838103491197</v>
      </c>
      <c r="AT89">
        <f>ABS(100*(AF89-AF90)/(AVERAGE(AF89:AF90)))</f>
        <v>4.6689229226295845</v>
      </c>
      <c r="AY89">
        <f>ABS(100*(AG89-AG90)/(AVERAGE(AG89:AG90)))</f>
        <v>29.917572725231743</v>
      </c>
      <c r="BC89" s="4">
        <f>AVERAGE(AD89:AD90)</f>
        <v>4.094175823342546</v>
      </c>
      <c r="BD89" s="4">
        <f>AVERAGE(AE89:AE90)</f>
        <v>8.4847070673157639</v>
      </c>
      <c r="BE89" s="4">
        <f>AVERAGE(AF89:AF90)</f>
        <v>4.3905312439732178</v>
      </c>
      <c r="BF89" s="4">
        <f>AVERAGE(AG89:AG90)</f>
        <v>0.5068519873201659</v>
      </c>
    </row>
    <row r="90" spans="1:58" x14ac:dyDescent="0.2">
      <c r="A90">
        <v>78</v>
      </c>
      <c r="B90">
        <v>24</v>
      </c>
      <c r="C90" t="s">
        <v>103</v>
      </c>
      <c r="D90" t="s">
        <v>27</v>
      </c>
      <c r="G90">
        <v>0.5</v>
      </c>
      <c r="H90">
        <v>0.5</v>
      </c>
      <c r="I90">
        <v>1049</v>
      </c>
      <c r="J90">
        <v>40</v>
      </c>
      <c r="L90">
        <v>79</v>
      </c>
      <c r="M90">
        <v>1.2190000000000001</v>
      </c>
      <c r="N90">
        <v>0.312</v>
      </c>
      <c r="O90">
        <v>0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44146</v>
      </c>
      <c r="Z90" s="2">
        <v>0.17400462962962962</v>
      </c>
      <c r="AB90">
        <v>1</v>
      </c>
      <c r="AD90" s="4">
        <f t="shared" si="13"/>
        <v>4.1099495790672771</v>
      </c>
      <c r="AE90" s="4">
        <f t="shared" si="14"/>
        <v>8.3979855632029548</v>
      </c>
      <c r="AF90" s="4">
        <f t="shared" si="15"/>
        <v>4.2880359841356777</v>
      </c>
      <c r="AG90" s="4">
        <f t="shared" si="16"/>
        <v>0.43103308136226942</v>
      </c>
    </row>
    <row r="91" spans="1:58" x14ac:dyDescent="0.2">
      <c r="A91">
        <v>79</v>
      </c>
      <c r="B91">
        <v>25</v>
      </c>
      <c r="C91" t="s">
        <v>104</v>
      </c>
      <c r="D91" t="s">
        <v>27</v>
      </c>
      <c r="G91">
        <v>0.5</v>
      </c>
      <c r="H91">
        <v>0.5</v>
      </c>
      <c r="I91">
        <v>1081</v>
      </c>
      <c r="J91">
        <v>28</v>
      </c>
      <c r="L91">
        <v>22</v>
      </c>
      <c r="M91">
        <v>1.2450000000000001</v>
      </c>
      <c r="N91">
        <v>0.30199999999999999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44146</v>
      </c>
      <c r="Z91" s="2">
        <v>0.18322916666666667</v>
      </c>
      <c r="AB91">
        <v>1</v>
      </c>
      <c r="AD91" s="4">
        <f t="shared" si="13"/>
        <v>4.2361396248651291</v>
      </c>
      <c r="AE91" s="4">
        <f t="shared" si="14"/>
        <v>9.0917575961054222</v>
      </c>
      <c r="AF91" s="4">
        <f t="shared" si="15"/>
        <v>4.8556179712402932</v>
      </c>
      <c r="AG91" s="4">
        <f t="shared" si="16"/>
        <v>0.62747297407136482</v>
      </c>
    </row>
    <row r="92" spans="1:58" x14ac:dyDescent="0.2">
      <c r="A92">
        <v>80</v>
      </c>
      <c r="B92">
        <v>25</v>
      </c>
      <c r="C92" t="s">
        <v>104</v>
      </c>
      <c r="D92" t="s">
        <v>27</v>
      </c>
      <c r="G92">
        <v>0.5</v>
      </c>
      <c r="H92">
        <v>0.5</v>
      </c>
      <c r="I92">
        <v>1105</v>
      </c>
      <c r="J92">
        <v>64</v>
      </c>
      <c r="L92">
        <v>24</v>
      </c>
      <c r="M92">
        <v>1.2629999999999999</v>
      </c>
      <c r="N92">
        <v>0.33300000000000002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44146</v>
      </c>
      <c r="Z92" s="2">
        <v>0.18824074074074074</v>
      </c>
      <c r="AB92">
        <v>1</v>
      </c>
      <c r="AD92" s="4">
        <f t="shared" si="13"/>
        <v>4.3307821592135181</v>
      </c>
      <c r="AE92" s="4">
        <f t="shared" si="14"/>
        <v>7.010441497398018</v>
      </c>
      <c r="AF92" s="4">
        <f t="shared" si="15"/>
        <v>2.6796593381845</v>
      </c>
      <c r="AG92" s="4">
        <f t="shared" si="16"/>
        <v>0.62058034625701064</v>
      </c>
      <c r="AJ92">
        <f>ABS(100*(AD92-AD93)/(AVERAGE(AD92:AD93)))</f>
        <v>0.73111124010688111</v>
      </c>
      <c r="AO92">
        <f>ABS(100*(AE92-AE93)/(AVERAGE(AE92:AE93)))</f>
        <v>20.035940065416103</v>
      </c>
      <c r="AT92">
        <f>ABS(100*(AF92-AF93)/(AVERAGE(AF92:AF93)))</f>
        <v>45.816116235354556</v>
      </c>
      <c r="AY92">
        <f>ABS(100*(AG92-AG93)/(AVERAGE(AG92:AG93)))</f>
        <v>24.98894946220717</v>
      </c>
      <c r="BC92" s="4">
        <f>AVERAGE(AD92:AD93)</f>
        <v>4.3150084034887861</v>
      </c>
      <c r="BD92" s="4">
        <f>AVERAGE(AE92:AE93)</f>
        <v>7.7909350344132946</v>
      </c>
      <c r="BE92" s="4">
        <f>AVERAGE(AF92:AF93)</f>
        <v>3.475926630924508</v>
      </c>
      <c r="BF92" s="4">
        <f>AVERAGE(AG92:AG93)</f>
        <v>0.5516540681134684</v>
      </c>
    </row>
    <row r="93" spans="1:58" x14ac:dyDescent="0.2">
      <c r="A93">
        <v>81</v>
      </c>
      <c r="B93">
        <v>25</v>
      </c>
      <c r="C93" t="s">
        <v>104</v>
      </c>
      <c r="D93" t="s">
        <v>27</v>
      </c>
      <c r="G93">
        <v>0.5</v>
      </c>
      <c r="H93">
        <v>0.5</v>
      </c>
      <c r="I93">
        <v>1097</v>
      </c>
      <c r="J93">
        <v>37</v>
      </c>
      <c r="L93">
        <v>64</v>
      </c>
      <c r="M93">
        <v>1.2569999999999999</v>
      </c>
      <c r="N93">
        <v>0.31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44146</v>
      </c>
      <c r="Z93" s="2">
        <v>0.19371527777777778</v>
      </c>
      <c r="AB93">
        <v>1</v>
      </c>
      <c r="AD93" s="4">
        <f t="shared" si="13"/>
        <v>4.2992346477640551</v>
      </c>
      <c r="AE93" s="4">
        <f t="shared" si="14"/>
        <v>8.5714285714285712</v>
      </c>
      <c r="AF93" s="4">
        <f t="shared" si="15"/>
        <v>4.2721939236645161</v>
      </c>
      <c r="AG93" s="4">
        <f t="shared" si="16"/>
        <v>0.4827277899699261</v>
      </c>
    </row>
    <row r="94" spans="1:58" x14ac:dyDescent="0.2">
      <c r="A94">
        <v>82</v>
      </c>
      <c r="B94">
        <v>26</v>
      </c>
      <c r="C94" t="s">
        <v>105</v>
      </c>
      <c r="D94" t="s">
        <v>27</v>
      </c>
      <c r="G94">
        <v>0.5</v>
      </c>
      <c r="H94">
        <v>0.5</v>
      </c>
      <c r="I94">
        <v>1235</v>
      </c>
      <c r="J94">
        <v>32</v>
      </c>
      <c r="L94">
        <v>25</v>
      </c>
      <c r="M94">
        <v>1.3620000000000001</v>
      </c>
      <c r="N94">
        <v>0.30499999999999999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44146</v>
      </c>
      <c r="Z94" s="2">
        <v>0.20298611111111109</v>
      </c>
      <c r="AB94">
        <v>1</v>
      </c>
      <c r="AD94" s="4">
        <f t="shared" si="13"/>
        <v>4.8434292202672919</v>
      </c>
      <c r="AE94" s="4">
        <f t="shared" si="14"/>
        <v>8.8605002518046003</v>
      </c>
      <c r="AF94" s="4">
        <f t="shared" si="15"/>
        <v>4.0170710315373084</v>
      </c>
      <c r="AG94" s="4">
        <f t="shared" si="16"/>
        <v>0.61713403234983344</v>
      </c>
    </row>
    <row r="95" spans="1:58" x14ac:dyDescent="0.2">
      <c r="A95">
        <v>83</v>
      </c>
      <c r="B95">
        <v>26</v>
      </c>
      <c r="C95" t="s">
        <v>105</v>
      </c>
      <c r="D95" t="s">
        <v>27</v>
      </c>
      <c r="G95">
        <v>0.5</v>
      </c>
      <c r="H95">
        <v>0.5</v>
      </c>
      <c r="I95">
        <v>1261</v>
      </c>
      <c r="J95">
        <v>37</v>
      </c>
      <c r="L95">
        <v>48</v>
      </c>
      <c r="M95">
        <v>1.383</v>
      </c>
      <c r="N95">
        <v>0.31</v>
      </c>
      <c r="O95">
        <v>0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44146</v>
      </c>
      <c r="Z95" s="2">
        <v>0.20802083333333332</v>
      </c>
      <c r="AB95">
        <v>1</v>
      </c>
      <c r="AD95" s="4">
        <f t="shared" si="13"/>
        <v>4.9459586324780469</v>
      </c>
      <c r="AE95" s="4">
        <f t="shared" si="14"/>
        <v>8.5714285714285712</v>
      </c>
      <c r="AF95" s="4">
        <f t="shared" si="15"/>
        <v>3.6254699389505243</v>
      </c>
      <c r="AG95" s="4">
        <f t="shared" si="16"/>
        <v>0.53786881248475982</v>
      </c>
      <c r="AJ95">
        <f>ABS(100*(AD95-AD96)/(AVERAGE(AD95:AD96)))</f>
        <v>1.8171407603570147</v>
      </c>
      <c r="AO95">
        <f>ABS(100*(AE95-AE96)/(AVERAGE(AE95:AE96)))</f>
        <v>3.4303472180720638</v>
      </c>
      <c r="AT95">
        <f>ABS(100*(AF95-AF96)/(AVERAGE(AF95:AF96)))</f>
        <v>11.054036661002378</v>
      </c>
      <c r="AY95">
        <f>ABS(100*(AG95-AG96)/(AVERAGE(AG95:AG96)))</f>
        <v>1.9408587384418077</v>
      </c>
      <c r="BC95" s="4">
        <f>AVERAGE(AD95:AD96)</f>
        <v>4.9913081801866497</v>
      </c>
      <c r="BD95" s="4">
        <f>AVERAGE(AE95:AE96)</f>
        <v>8.4268927312405566</v>
      </c>
      <c r="BE95" s="4">
        <f>AVERAGE(AF95:AF96)</f>
        <v>3.4355845510539078</v>
      </c>
      <c r="BF95" s="4">
        <f>AVERAGE(AG95:AG96)</f>
        <v>0.53269934162399424</v>
      </c>
    </row>
    <row r="96" spans="1:58" x14ac:dyDescent="0.2">
      <c r="A96">
        <v>84</v>
      </c>
      <c r="B96">
        <v>26</v>
      </c>
      <c r="C96" t="s">
        <v>105</v>
      </c>
      <c r="D96" t="s">
        <v>27</v>
      </c>
      <c r="G96">
        <v>0.5</v>
      </c>
      <c r="H96">
        <v>0.5</v>
      </c>
      <c r="I96">
        <v>1284</v>
      </c>
      <c r="J96">
        <v>42</v>
      </c>
      <c r="L96">
        <v>51</v>
      </c>
      <c r="M96">
        <v>1.4</v>
      </c>
      <c r="N96">
        <v>0.314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1">
        <v>44146</v>
      </c>
      <c r="Z96" s="2">
        <v>0.21351851851851852</v>
      </c>
      <c r="AB96">
        <v>1</v>
      </c>
      <c r="AD96" s="4">
        <f t="shared" si="13"/>
        <v>5.0366577278952525</v>
      </c>
      <c r="AE96" s="4">
        <f t="shared" si="14"/>
        <v>8.2823568910525438</v>
      </c>
      <c r="AF96" s="4">
        <f t="shared" si="15"/>
        <v>3.2456991631572913</v>
      </c>
      <c r="AG96" s="4">
        <f t="shared" si="16"/>
        <v>0.52752987076322855</v>
      </c>
    </row>
    <row r="97" spans="1:58" x14ac:dyDescent="0.2">
      <c r="A97">
        <v>85</v>
      </c>
      <c r="B97">
        <v>27</v>
      </c>
      <c r="C97" t="s">
        <v>106</v>
      </c>
      <c r="D97" t="s">
        <v>27</v>
      </c>
      <c r="G97">
        <v>0.5</v>
      </c>
      <c r="H97">
        <v>0.5</v>
      </c>
      <c r="I97">
        <v>1061</v>
      </c>
      <c r="J97">
        <v>38</v>
      </c>
      <c r="L97">
        <v>49</v>
      </c>
      <c r="M97">
        <v>1.2290000000000001</v>
      </c>
      <c r="N97">
        <v>0.311</v>
      </c>
      <c r="O97">
        <v>0</v>
      </c>
      <c r="Q97">
        <v>0</v>
      </c>
      <c r="R97">
        <v>1</v>
      </c>
      <c r="S97">
        <v>0</v>
      </c>
      <c r="T97">
        <v>0</v>
      </c>
      <c r="V97">
        <v>0</v>
      </c>
      <c r="Y97" s="1">
        <v>44146</v>
      </c>
      <c r="Z97" s="2">
        <v>0.22280092592592593</v>
      </c>
      <c r="AB97">
        <v>1</v>
      </c>
      <c r="AD97" s="4">
        <f t="shared" si="13"/>
        <v>4.1572708462414711</v>
      </c>
      <c r="AE97" s="4">
        <f t="shared" si="14"/>
        <v>8.5136142353533657</v>
      </c>
      <c r="AF97" s="4">
        <f t="shared" si="15"/>
        <v>4.3563433891118946</v>
      </c>
      <c r="AG97" s="4">
        <f t="shared" si="16"/>
        <v>0.53442249857758273</v>
      </c>
    </row>
    <row r="98" spans="1:58" x14ac:dyDescent="0.2">
      <c r="A98">
        <v>86</v>
      </c>
      <c r="B98">
        <v>27</v>
      </c>
      <c r="C98" t="s">
        <v>106</v>
      </c>
      <c r="D98" t="s">
        <v>27</v>
      </c>
      <c r="G98">
        <v>0.5</v>
      </c>
      <c r="H98">
        <v>0.5</v>
      </c>
      <c r="I98">
        <v>1007</v>
      </c>
      <c r="J98">
        <v>47</v>
      </c>
      <c r="L98">
        <v>109</v>
      </c>
      <c r="M98">
        <v>1.1879999999999999</v>
      </c>
      <c r="N98">
        <v>0.318</v>
      </c>
      <c r="O98">
        <v>0</v>
      </c>
      <c r="Q98">
        <v>0</v>
      </c>
      <c r="R98">
        <v>1</v>
      </c>
      <c r="S98">
        <v>0</v>
      </c>
      <c r="T98">
        <v>0</v>
      </c>
      <c r="V98">
        <v>0</v>
      </c>
      <c r="Y98" s="1">
        <v>44146</v>
      </c>
      <c r="Z98" s="2">
        <v>0.2278240740740741</v>
      </c>
      <c r="AB98">
        <v>1</v>
      </c>
      <c r="AD98" s="4">
        <f t="shared" si="13"/>
        <v>3.9443251439575961</v>
      </c>
      <c r="AE98" s="4">
        <f t="shared" si="14"/>
        <v>7.9932852106765155</v>
      </c>
      <c r="AF98" s="4">
        <f t="shared" si="15"/>
        <v>4.0489600667189194</v>
      </c>
      <c r="AG98" s="4">
        <f t="shared" si="16"/>
        <v>0.32764366414695606</v>
      </c>
      <c r="AJ98">
        <f>ABS(100*(AD98-AD99)/(AVERAGE(AD98:AD99)))</f>
        <v>0.19975535343634188</v>
      </c>
      <c r="AO98">
        <f>ABS(100*(AE98-AE99)/(AVERAGE(AE98:AE99)))</f>
        <v>2.8518904953545015</v>
      </c>
      <c r="AT98">
        <f>ABS(100*(AF98-AF99)/(AVERAGE(AF98:AF99)))</f>
        <v>5.368649580433531</v>
      </c>
      <c r="AY98">
        <f>ABS(100*(AG98-AG99)/(AVERAGE(AG98:AG99)))</f>
        <v>30.337977187592063</v>
      </c>
      <c r="BC98" s="4">
        <f>AVERAGE(AD98:AD99)</f>
        <v>3.9482685828887787</v>
      </c>
      <c r="BD98" s="4">
        <f>AVERAGE(AE98:AE99)</f>
        <v>8.1089138828269274</v>
      </c>
      <c r="BE98" s="4">
        <f>AVERAGE(AF98:AF99)</f>
        <v>4.1606452999381478</v>
      </c>
      <c r="BF98" s="4">
        <f>AVERAGE(AG98:AG99)</f>
        <v>0.38623100056896698</v>
      </c>
    </row>
    <row r="99" spans="1:58" x14ac:dyDescent="0.2">
      <c r="A99">
        <v>87</v>
      </c>
      <c r="B99">
        <v>27</v>
      </c>
      <c r="C99" t="s">
        <v>106</v>
      </c>
      <c r="D99" t="s">
        <v>27</v>
      </c>
      <c r="G99">
        <v>0.5</v>
      </c>
      <c r="H99">
        <v>0.5</v>
      </c>
      <c r="I99">
        <v>1009</v>
      </c>
      <c r="J99">
        <v>43</v>
      </c>
      <c r="L99">
        <v>75</v>
      </c>
      <c r="M99">
        <v>1.1890000000000001</v>
      </c>
      <c r="N99">
        <v>0.315</v>
      </c>
      <c r="O99">
        <v>0</v>
      </c>
      <c r="Q99">
        <v>0</v>
      </c>
      <c r="R99">
        <v>1</v>
      </c>
      <c r="S99">
        <v>0</v>
      </c>
      <c r="T99">
        <v>0</v>
      </c>
      <c r="V99">
        <v>0</v>
      </c>
      <c r="Y99" s="1">
        <v>44146</v>
      </c>
      <c r="Z99" s="2">
        <v>0.23328703703703701</v>
      </c>
      <c r="AB99">
        <v>1</v>
      </c>
      <c r="AD99" s="4">
        <f t="shared" si="13"/>
        <v>3.9522120218199617</v>
      </c>
      <c r="AE99" s="4">
        <f t="shared" si="14"/>
        <v>8.2245425549773383</v>
      </c>
      <c r="AF99" s="4">
        <f t="shared" si="15"/>
        <v>4.2723305331573762</v>
      </c>
      <c r="AG99" s="4">
        <f t="shared" si="16"/>
        <v>0.44481833699097784</v>
      </c>
    </row>
    <row r="100" spans="1:58" x14ac:dyDescent="0.2">
      <c r="A100">
        <v>88</v>
      </c>
      <c r="B100">
        <v>28</v>
      </c>
      <c r="C100" t="s">
        <v>107</v>
      </c>
      <c r="D100" t="s">
        <v>27</v>
      </c>
      <c r="G100">
        <v>0.5</v>
      </c>
      <c r="H100">
        <v>0.5</v>
      </c>
      <c r="I100">
        <v>787</v>
      </c>
      <c r="J100">
        <v>26</v>
      </c>
      <c r="L100">
        <v>40</v>
      </c>
      <c r="M100">
        <v>1.0189999999999999</v>
      </c>
      <c r="N100">
        <v>0.30099999999999999</v>
      </c>
      <c r="O100">
        <v>0</v>
      </c>
      <c r="Q100">
        <v>0</v>
      </c>
      <c r="R100">
        <v>1</v>
      </c>
      <c r="S100">
        <v>0</v>
      </c>
      <c r="T100">
        <v>0</v>
      </c>
      <c r="V100">
        <v>0</v>
      </c>
      <c r="Y100" s="1">
        <v>44146</v>
      </c>
      <c r="Z100" s="2">
        <v>0.24253472222222219</v>
      </c>
      <c r="AB100">
        <v>1</v>
      </c>
      <c r="AD100" s="4">
        <f t="shared" si="13"/>
        <v>3.0767685790973638</v>
      </c>
      <c r="AE100" s="4">
        <f t="shared" si="14"/>
        <v>9.2073862682558332</v>
      </c>
      <c r="AF100" s="4">
        <f t="shared" si="15"/>
        <v>6.1306176891584698</v>
      </c>
      <c r="AG100" s="4">
        <f t="shared" si="16"/>
        <v>0.56543932374217676</v>
      </c>
    </row>
    <row r="101" spans="1:58" x14ac:dyDescent="0.2">
      <c r="A101">
        <v>89</v>
      </c>
      <c r="B101">
        <v>28</v>
      </c>
      <c r="C101" t="s">
        <v>107</v>
      </c>
      <c r="D101" t="s">
        <v>27</v>
      </c>
      <c r="G101">
        <v>0.5</v>
      </c>
      <c r="H101">
        <v>0.5</v>
      </c>
      <c r="I101">
        <v>727</v>
      </c>
      <c r="J101">
        <v>23</v>
      </c>
      <c r="L101">
        <v>51</v>
      </c>
      <c r="M101">
        <v>0.97299999999999998</v>
      </c>
      <c r="N101">
        <v>0.29799999999999999</v>
      </c>
      <c r="O101">
        <v>0</v>
      </c>
      <c r="Q101">
        <v>0</v>
      </c>
      <c r="R101">
        <v>1</v>
      </c>
      <c r="S101">
        <v>0</v>
      </c>
      <c r="T101">
        <v>0</v>
      </c>
      <c r="V101">
        <v>0</v>
      </c>
      <c r="Y101" s="1">
        <v>44146</v>
      </c>
      <c r="Z101" s="2">
        <v>0.24754629629629629</v>
      </c>
      <c r="AB101">
        <v>1</v>
      </c>
      <c r="AD101" s="4">
        <f t="shared" si="13"/>
        <v>2.8401622432263913</v>
      </c>
      <c r="AE101" s="4">
        <f t="shared" si="14"/>
        <v>9.3808292764814514</v>
      </c>
      <c r="AF101" s="4">
        <f t="shared" si="15"/>
        <v>6.54066703325506</v>
      </c>
      <c r="AG101" s="4">
        <f t="shared" si="16"/>
        <v>0.52752987076322855</v>
      </c>
      <c r="AJ101">
        <f>ABS(100*(AD101-AD102)/(AVERAGE(AD101:AD102)))</f>
        <v>2.2464819466003303</v>
      </c>
      <c r="AO101">
        <f>ABS(100*(AE101-AE102)/(AVERAGE(AE101:AE102)))</f>
        <v>3.7674754413984806</v>
      </c>
      <c r="AT101">
        <f>ABS(100*(AF101-AF102)/(AVERAGE(AF101:AF102)))</f>
        <v>4.4350855775118392</v>
      </c>
      <c r="AY101">
        <f>ABS(100*(AG101-AG102)/(AVERAGE(AG101:AG102)))</f>
        <v>19.345026868092877</v>
      </c>
      <c r="BC101" s="4">
        <f>AVERAGE(AD101:AD102)</f>
        <v>2.8086147317769283</v>
      </c>
      <c r="BD101" s="4">
        <f>AVERAGE(AE101:AE102)</f>
        <v>9.2073862682558349</v>
      </c>
      <c r="BE101" s="4">
        <f>AVERAGE(AF101:AF102)</f>
        <v>6.3987715364789057</v>
      </c>
      <c r="BF101" s="4">
        <f>AVERAGE(AG101:AG102)</f>
        <v>0.48100463301633756</v>
      </c>
    </row>
    <row r="102" spans="1:58" x14ac:dyDescent="0.2">
      <c r="A102">
        <v>90</v>
      </c>
      <c r="B102">
        <v>28</v>
      </c>
      <c r="C102" t="s">
        <v>107</v>
      </c>
      <c r="D102" t="s">
        <v>27</v>
      </c>
      <c r="G102">
        <v>0.5</v>
      </c>
      <c r="H102">
        <v>0.5</v>
      </c>
      <c r="I102">
        <v>711</v>
      </c>
      <c r="J102">
        <v>29</v>
      </c>
      <c r="L102">
        <v>78</v>
      </c>
      <c r="M102">
        <v>0.96</v>
      </c>
      <c r="N102">
        <v>0.30299999999999999</v>
      </c>
      <c r="O102">
        <v>0</v>
      </c>
      <c r="Q102">
        <v>0</v>
      </c>
      <c r="R102">
        <v>1</v>
      </c>
      <c r="S102">
        <v>0</v>
      </c>
      <c r="T102">
        <v>0</v>
      </c>
      <c r="V102">
        <v>0</v>
      </c>
      <c r="Y102" s="1">
        <v>44146</v>
      </c>
      <c r="Z102" s="2">
        <v>0.25296296296296295</v>
      </c>
      <c r="AB102">
        <v>1</v>
      </c>
      <c r="AD102" s="4">
        <f t="shared" si="13"/>
        <v>2.7770672203274653</v>
      </c>
      <c r="AE102" s="4">
        <f t="shared" si="14"/>
        <v>9.0339432600302167</v>
      </c>
      <c r="AF102" s="4">
        <f t="shared" si="15"/>
        <v>6.2568760397027514</v>
      </c>
      <c r="AG102" s="4">
        <f t="shared" si="16"/>
        <v>0.43447939526944651</v>
      </c>
      <c r="BB102" s="5"/>
    </row>
    <row r="103" spans="1:58" x14ac:dyDescent="0.2">
      <c r="A103">
        <v>91</v>
      </c>
      <c r="B103">
        <v>29</v>
      </c>
      <c r="C103" t="s">
        <v>108</v>
      </c>
      <c r="D103" t="s">
        <v>27</v>
      </c>
      <c r="G103">
        <v>0.5</v>
      </c>
      <c r="H103">
        <v>0.5</v>
      </c>
      <c r="I103">
        <v>1265</v>
      </c>
      <c r="J103">
        <v>33</v>
      </c>
      <c r="L103">
        <v>134</v>
      </c>
      <c r="M103">
        <v>1.3859999999999999</v>
      </c>
      <c r="N103">
        <v>0.30599999999999999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1">
        <v>44146</v>
      </c>
      <c r="Z103" s="2">
        <v>0.26231481481481483</v>
      </c>
      <c r="AB103">
        <v>1</v>
      </c>
      <c r="AD103" s="4">
        <f t="shared" si="13"/>
        <v>4.961732388202778</v>
      </c>
      <c r="AE103" s="4">
        <f t="shared" si="14"/>
        <v>8.8026859157293948</v>
      </c>
      <c r="AF103" s="4">
        <f t="shared" si="15"/>
        <v>3.8409535275266169</v>
      </c>
      <c r="AG103" s="4">
        <f t="shared" si="16"/>
        <v>0.24148581646752823</v>
      </c>
      <c r="BB103" s="5"/>
    </row>
    <row r="104" spans="1:58" x14ac:dyDescent="0.2">
      <c r="A104">
        <v>92</v>
      </c>
      <c r="B104">
        <v>29</v>
      </c>
      <c r="C104" t="s">
        <v>108</v>
      </c>
      <c r="D104" t="s">
        <v>27</v>
      </c>
      <c r="G104">
        <v>0.5</v>
      </c>
      <c r="H104">
        <v>0.5</v>
      </c>
      <c r="I104">
        <v>1464</v>
      </c>
      <c r="J104">
        <v>34</v>
      </c>
      <c r="L104">
        <v>153</v>
      </c>
      <c r="M104">
        <v>1.538</v>
      </c>
      <c r="N104">
        <v>0.307</v>
      </c>
      <c r="O104">
        <v>0</v>
      </c>
      <c r="Q104">
        <v>0</v>
      </c>
      <c r="R104">
        <v>1</v>
      </c>
      <c r="S104">
        <v>0</v>
      </c>
      <c r="T104">
        <v>0</v>
      </c>
      <c r="V104">
        <v>0</v>
      </c>
      <c r="Y104" s="1">
        <v>44146</v>
      </c>
      <c r="Z104" s="2">
        <v>0.26740740740740737</v>
      </c>
      <c r="AB104">
        <v>1</v>
      </c>
      <c r="AD104" s="4">
        <f t="shared" si="13"/>
        <v>5.7464767355081703</v>
      </c>
      <c r="AE104" s="4">
        <f t="shared" si="14"/>
        <v>8.7448715796541894</v>
      </c>
      <c r="AF104" s="4">
        <f t="shared" si="15"/>
        <v>2.9983948441460191</v>
      </c>
      <c r="AG104" s="4">
        <f t="shared" si="16"/>
        <v>0.17600585223116305</v>
      </c>
      <c r="AJ104">
        <f>ABS(100*(AD104-AD105)/(AVERAGE(AD104:AD105)))</f>
        <v>0.61571100286130076</v>
      </c>
      <c r="AO104">
        <f>ABS(100*(AE104-AE105)/(AVERAGE(AE104:AE105)))</f>
        <v>41.51436757628867</v>
      </c>
      <c r="AT104">
        <f>ABS(100*(AF104-AF105)/(AVERAGE(AF104:AF105)))</f>
        <v>205.88051022044388</v>
      </c>
      <c r="AY104">
        <f>ABS(100*(AG104-AG105)/(AVERAGE(AG104:AG105)))</f>
        <v>83.169870537465755</v>
      </c>
      <c r="BC104" s="4">
        <f>AVERAGE(AD104:AD105)</f>
        <v>5.7642222106984935</v>
      </c>
      <c r="BD104" s="4">
        <f>AVERAGE(AE104:AE105)</f>
        <v>7.2416988416988417</v>
      </c>
      <c r="BE104" s="4">
        <f>AVERAGE(AF104:AF105)</f>
        <v>1.4774766310003482</v>
      </c>
      <c r="BF104" s="4">
        <f>AVERAGE(AG104:AG105)</f>
        <v>0.12431114362350637</v>
      </c>
    </row>
    <row r="105" spans="1:58" x14ac:dyDescent="0.2">
      <c r="A105">
        <v>93</v>
      </c>
      <c r="B105">
        <v>29</v>
      </c>
      <c r="C105" t="s">
        <v>108</v>
      </c>
      <c r="D105" t="s">
        <v>27</v>
      </c>
      <c r="G105">
        <v>0.5</v>
      </c>
      <c r="H105">
        <v>0.5</v>
      </c>
      <c r="I105">
        <v>1473</v>
      </c>
      <c r="J105">
        <v>86</v>
      </c>
      <c r="L105">
        <v>183</v>
      </c>
      <c r="M105">
        <v>1.5449999999999999</v>
      </c>
      <c r="N105">
        <v>0.35099999999999998</v>
      </c>
      <c r="O105">
        <v>0</v>
      </c>
      <c r="Q105">
        <v>0</v>
      </c>
      <c r="R105">
        <v>1</v>
      </c>
      <c r="S105">
        <v>0</v>
      </c>
      <c r="T105">
        <v>0</v>
      </c>
      <c r="V105">
        <v>0</v>
      </c>
      <c r="Y105" s="1">
        <v>44146</v>
      </c>
      <c r="Z105" s="2">
        <v>0.27289351851851851</v>
      </c>
      <c r="AB105">
        <v>1</v>
      </c>
      <c r="AD105" s="4">
        <f t="shared" si="13"/>
        <v>5.7819676858888158</v>
      </c>
      <c r="AE105" s="4">
        <f t="shared" si="14"/>
        <v>5.7385261037434931</v>
      </c>
      <c r="AF105" s="4">
        <f t="shared" si="15"/>
        <v>-4.3441582145322677E-2</v>
      </c>
      <c r="AG105" s="4">
        <f t="shared" si="16"/>
        <v>7.261643501584969E-2</v>
      </c>
    </row>
    <row r="106" spans="1:58" x14ac:dyDescent="0.2">
      <c r="A106">
        <v>94</v>
      </c>
      <c r="B106">
        <v>30</v>
      </c>
      <c r="C106" t="s">
        <v>109</v>
      </c>
      <c r="D106" t="s">
        <v>27</v>
      </c>
      <c r="G106">
        <v>0.5</v>
      </c>
      <c r="H106">
        <v>0.5</v>
      </c>
      <c r="I106">
        <v>879</v>
      </c>
      <c r="J106">
        <v>30</v>
      </c>
      <c r="L106">
        <v>31</v>
      </c>
      <c r="M106">
        <v>1.089</v>
      </c>
      <c r="N106">
        <v>0.30399999999999999</v>
      </c>
      <c r="O106">
        <v>0</v>
      </c>
      <c r="Q106">
        <v>0</v>
      </c>
      <c r="R106">
        <v>1</v>
      </c>
      <c r="S106">
        <v>0</v>
      </c>
      <c r="T106">
        <v>0</v>
      </c>
      <c r="V106">
        <v>0</v>
      </c>
      <c r="Y106" s="1">
        <v>44146</v>
      </c>
      <c r="Z106" s="2">
        <v>0.28209490740740745</v>
      </c>
      <c r="AB106">
        <v>1</v>
      </c>
      <c r="AD106" s="4">
        <f t="shared" si="13"/>
        <v>3.4395649607661882</v>
      </c>
      <c r="AE106" s="4">
        <f t="shared" si="14"/>
        <v>8.9761289239550113</v>
      </c>
      <c r="AF106" s="4">
        <f t="shared" si="15"/>
        <v>5.536563963188823</v>
      </c>
      <c r="AG106" s="4">
        <f t="shared" si="16"/>
        <v>0.59645614890677079</v>
      </c>
    </row>
    <row r="107" spans="1:58" x14ac:dyDescent="0.2">
      <c r="A107">
        <v>95</v>
      </c>
      <c r="B107">
        <v>30</v>
      </c>
      <c r="C107" t="s">
        <v>109</v>
      </c>
      <c r="D107" t="s">
        <v>27</v>
      </c>
      <c r="G107">
        <v>0.5</v>
      </c>
      <c r="H107">
        <v>0.5</v>
      </c>
      <c r="I107">
        <v>673</v>
      </c>
      <c r="J107">
        <v>26</v>
      </c>
      <c r="L107">
        <v>92</v>
      </c>
      <c r="M107">
        <v>0.93100000000000005</v>
      </c>
      <c r="N107">
        <v>0.30099999999999999</v>
      </c>
      <c r="O107">
        <v>0</v>
      </c>
      <c r="Q107">
        <v>0</v>
      </c>
      <c r="R107">
        <v>1</v>
      </c>
      <c r="S107">
        <v>0</v>
      </c>
      <c r="T107">
        <v>0</v>
      </c>
      <c r="V107">
        <v>0</v>
      </c>
      <c r="Y107" s="1">
        <v>44146</v>
      </c>
      <c r="Z107" s="2">
        <v>0.28706018518518522</v>
      </c>
      <c r="AB107">
        <v>1</v>
      </c>
      <c r="AD107" s="4">
        <f t="shared" si="13"/>
        <v>2.6272165409425163</v>
      </c>
      <c r="AE107" s="4">
        <f t="shared" si="14"/>
        <v>9.2073862682558332</v>
      </c>
      <c r="AF107" s="4">
        <f t="shared" si="15"/>
        <v>6.5801697273133168</v>
      </c>
      <c r="AG107" s="4">
        <f t="shared" si="16"/>
        <v>0.38623100056896692</v>
      </c>
      <c r="AJ107">
        <f>ABS(100*(AD107-AD108)/(AVERAGE(AD107:AD108)))</f>
        <v>2.0795433317278524</v>
      </c>
      <c r="AO107">
        <f>ABS(100*(AE107-AE108)/(AVERAGE(AE107:AE108)))</f>
        <v>9.8841681112169724</v>
      </c>
      <c r="AT107">
        <f>ABS(100*(AF107-AF108)/(AVERAGE(AF107:AF108)))</f>
        <v>15.074840617136713</v>
      </c>
      <c r="AY107">
        <f>ABS(100*(AG107-AG108)/(AVERAGE(AG107:AG108)))</f>
        <v>13.324354657688</v>
      </c>
      <c r="BC107" s="4">
        <f>AVERAGE(AD107:AD108)</f>
        <v>2.6548206134607968</v>
      </c>
      <c r="BD107" s="4">
        <f>AVERAGE(AE107:AE108)</f>
        <v>8.7737787476917912</v>
      </c>
      <c r="BE107" s="4">
        <f>AVERAGE(AF107:AF108)</f>
        <v>6.1189581342309944</v>
      </c>
      <c r="BF107" s="4">
        <f>AVERAGE(AG107:AG108)</f>
        <v>0.36210680321872712</v>
      </c>
    </row>
    <row r="108" spans="1:58" x14ac:dyDescent="0.2">
      <c r="A108">
        <v>96</v>
      </c>
      <c r="B108">
        <v>30</v>
      </c>
      <c r="C108" t="s">
        <v>109</v>
      </c>
      <c r="D108" t="s">
        <v>27</v>
      </c>
      <c r="G108">
        <v>0.5</v>
      </c>
      <c r="H108">
        <v>0.5</v>
      </c>
      <c r="I108">
        <v>687</v>
      </c>
      <c r="J108">
        <v>41</v>
      </c>
      <c r="L108">
        <v>106</v>
      </c>
      <c r="M108">
        <v>0.94199999999999995</v>
      </c>
      <c r="N108">
        <v>0.313</v>
      </c>
      <c r="O108">
        <v>0</v>
      </c>
      <c r="Q108">
        <v>0</v>
      </c>
      <c r="R108">
        <v>1</v>
      </c>
      <c r="S108">
        <v>0</v>
      </c>
      <c r="T108">
        <v>0</v>
      </c>
      <c r="V108">
        <v>0</v>
      </c>
      <c r="Y108" s="1">
        <v>44146</v>
      </c>
      <c r="Z108" s="2">
        <v>0.29248842592592594</v>
      </c>
      <c r="AB108">
        <v>1</v>
      </c>
      <c r="AD108" s="4">
        <f t="shared" si="13"/>
        <v>2.6824246859790768</v>
      </c>
      <c r="AE108" s="4">
        <f t="shared" si="14"/>
        <v>8.3401712271277493</v>
      </c>
      <c r="AF108" s="4">
        <f t="shared" si="15"/>
        <v>5.657746541148672</v>
      </c>
      <c r="AG108" s="4">
        <f t="shared" si="16"/>
        <v>0.33798260586848733</v>
      </c>
    </row>
    <row r="109" spans="1:58" x14ac:dyDescent="0.2">
      <c r="A109">
        <v>97</v>
      </c>
      <c r="B109">
        <v>31</v>
      </c>
      <c r="C109" t="s">
        <v>66</v>
      </c>
      <c r="D109" t="s">
        <v>27</v>
      </c>
      <c r="G109">
        <v>0.5</v>
      </c>
      <c r="H109">
        <v>0.5</v>
      </c>
      <c r="I109">
        <v>1749</v>
      </c>
      <c r="J109">
        <v>31</v>
      </c>
      <c r="L109">
        <v>40</v>
      </c>
      <c r="M109">
        <v>1.7569999999999999</v>
      </c>
      <c r="N109">
        <v>0.30399999999999999</v>
      </c>
      <c r="O109">
        <v>0</v>
      </c>
      <c r="Q109">
        <v>0</v>
      </c>
      <c r="R109">
        <v>1</v>
      </c>
      <c r="S109">
        <v>0</v>
      </c>
      <c r="T109">
        <v>0</v>
      </c>
      <c r="V109">
        <v>0</v>
      </c>
      <c r="Y109" s="1">
        <v>44146</v>
      </c>
      <c r="Z109" s="2">
        <v>0.30181712962962964</v>
      </c>
      <c r="AB109">
        <v>1</v>
      </c>
      <c r="AD109" s="4">
        <f t="shared" si="13"/>
        <v>6.8703568308952896</v>
      </c>
      <c r="AE109" s="4">
        <f t="shared" si="14"/>
        <v>8.9183145878798058</v>
      </c>
      <c r="AF109" s="4">
        <f t="shared" si="15"/>
        <v>2.0479577569845162</v>
      </c>
      <c r="AG109" s="4">
        <f t="shared" si="16"/>
        <v>0.56543932374217676</v>
      </c>
    </row>
    <row r="110" spans="1:58" x14ac:dyDescent="0.2">
      <c r="A110">
        <v>98</v>
      </c>
      <c r="B110">
        <v>31</v>
      </c>
      <c r="C110" t="s">
        <v>66</v>
      </c>
      <c r="D110" t="s">
        <v>27</v>
      </c>
      <c r="G110">
        <v>0.5</v>
      </c>
      <c r="H110">
        <v>0.5</v>
      </c>
      <c r="I110">
        <v>2158</v>
      </c>
      <c r="J110">
        <v>37</v>
      </c>
      <c r="L110">
        <v>40</v>
      </c>
      <c r="M110">
        <v>2.0699999999999998</v>
      </c>
      <c r="N110">
        <v>0.31</v>
      </c>
      <c r="O110">
        <v>0</v>
      </c>
      <c r="Q110">
        <v>0</v>
      </c>
      <c r="R110">
        <v>1</v>
      </c>
      <c r="S110">
        <v>0</v>
      </c>
      <c r="T110">
        <v>0</v>
      </c>
      <c r="V110">
        <v>0</v>
      </c>
      <c r="Y110" s="1">
        <v>44146</v>
      </c>
      <c r="Z110" s="2">
        <v>0.3068865740740741</v>
      </c>
      <c r="AB110">
        <v>1</v>
      </c>
      <c r="AD110" s="4">
        <f t="shared" si="13"/>
        <v>8.4832233537490858</v>
      </c>
      <c r="AE110" s="4">
        <f t="shared" si="14"/>
        <v>8.5714285714285712</v>
      </c>
      <c r="AF110" s="4">
        <f t="shared" si="15"/>
        <v>8.8205217679485415E-2</v>
      </c>
      <c r="AG110" s="4">
        <f t="shared" si="16"/>
        <v>0.56543932374217676</v>
      </c>
      <c r="AJ110">
        <f>ABS(100*(AD110-AD111)/(AVERAGE(AD110:AD111)))</f>
        <v>1.5458667584426506</v>
      </c>
      <c r="AL110">
        <f>100*((AVERAGE(AD110:AD111)*50)-(AVERAGE(AD92:AD93)*50))/(1000*0.15)</f>
        <v>136.77160692985939</v>
      </c>
      <c r="AO110">
        <f>ABS(100*(AE110-AE111)/(AVERAGE(AE110:AE111)))</f>
        <v>1.3399631159978691</v>
      </c>
      <c r="AQ110">
        <f>100*((AVERAGE(AE110:AE111)*50)-(AVERAGE(AE92:AE93)*50))/(2000*0.15)</f>
        <v>13.971797884841369</v>
      </c>
      <c r="AT110">
        <f>ABS(100*(AF110-AF111)/(AVERAGE(AF110:AF111)))</f>
        <v>116.42733867510569</v>
      </c>
      <c r="AV110">
        <f>100*((AVERAGE(AF110:AF111)*50)-(AVERAGE(AF92:AF93)*50))/(1000*0.15)</f>
        <v>-108.82801116017659</v>
      </c>
      <c r="AY110">
        <f>ABS(100*(AG110-AG111)/(AVERAGE(AG110:AG111)))</f>
        <v>12.981048893243122</v>
      </c>
      <c r="BA110">
        <f>100*((AVERAGE(AG110:AG111)*50)-(AVERAGE(AG92:AG93)*50))/(100*0.15)</f>
        <v>-6.8926278143542659</v>
      </c>
      <c r="BC110" s="4">
        <f>AVERAGE(AD110:AD111)</f>
        <v>8.4181566113845676</v>
      </c>
      <c r="BD110" s="4">
        <f>AVERAGE(AE110:AE111)</f>
        <v>8.6292429075037766</v>
      </c>
      <c r="BE110" s="4">
        <f>AVERAGE(AF110:AF111)</f>
        <v>0.21108629611920993</v>
      </c>
      <c r="BF110" s="4">
        <f>AVERAGE(AG110:AG111)</f>
        <v>0.53097618467040564</v>
      </c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2125</v>
      </c>
      <c r="J111">
        <v>35</v>
      </c>
      <c r="L111">
        <v>60</v>
      </c>
      <c r="M111">
        <v>2.0449999999999999</v>
      </c>
      <c r="N111">
        <v>0.308</v>
      </c>
      <c r="O111">
        <v>0</v>
      </c>
      <c r="Q111">
        <v>0</v>
      </c>
      <c r="R111">
        <v>1</v>
      </c>
      <c r="S111">
        <v>0</v>
      </c>
      <c r="T111">
        <v>0</v>
      </c>
      <c r="V111">
        <v>0</v>
      </c>
      <c r="Y111" s="1">
        <v>44146</v>
      </c>
      <c r="Z111" s="2">
        <v>0.31245370370370368</v>
      </c>
      <c r="AB111">
        <v>1</v>
      </c>
      <c r="AD111" s="4">
        <f t="shared" si="13"/>
        <v>8.3530898690200495</v>
      </c>
      <c r="AE111" s="4">
        <f t="shared" si="14"/>
        <v>8.6870572435789839</v>
      </c>
      <c r="AF111" s="4">
        <f t="shared" si="15"/>
        <v>0.33396737455893444</v>
      </c>
      <c r="AG111" s="4">
        <f t="shared" si="16"/>
        <v>0.49651304559863452</v>
      </c>
    </row>
    <row r="112" spans="1:58" x14ac:dyDescent="0.2">
      <c r="A112">
        <v>100</v>
      </c>
      <c r="B112">
        <v>32</v>
      </c>
      <c r="C112" t="s">
        <v>67</v>
      </c>
      <c r="D112" t="s">
        <v>27</v>
      </c>
      <c r="G112">
        <v>0.5</v>
      </c>
      <c r="H112">
        <v>0.5</v>
      </c>
      <c r="I112">
        <v>1080</v>
      </c>
      <c r="J112">
        <v>30</v>
      </c>
      <c r="L112">
        <v>124</v>
      </c>
      <c r="M112">
        <v>1.244</v>
      </c>
      <c r="N112">
        <v>0.30399999999999999</v>
      </c>
      <c r="O112">
        <v>0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44146</v>
      </c>
      <c r="Z112" s="2">
        <v>0.32175925925925924</v>
      </c>
      <c r="AB112">
        <v>1</v>
      </c>
      <c r="AD112" s="4">
        <f t="shared" si="13"/>
        <v>4.2321961859339456</v>
      </c>
      <c r="AE112" s="4">
        <f t="shared" si="14"/>
        <v>8.9761289239550113</v>
      </c>
      <c r="AF112" s="4">
        <f t="shared" si="15"/>
        <v>4.7439327380210656</v>
      </c>
      <c r="AG112" s="4">
        <f t="shared" si="16"/>
        <v>0.27594895553929938</v>
      </c>
    </row>
    <row r="113" spans="1:58" x14ac:dyDescent="0.2">
      <c r="A113">
        <v>101</v>
      </c>
      <c r="B113">
        <v>32</v>
      </c>
      <c r="C113" t="s">
        <v>67</v>
      </c>
      <c r="D113" t="s">
        <v>27</v>
      </c>
      <c r="G113">
        <v>0.5</v>
      </c>
      <c r="H113">
        <v>0.5</v>
      </c>
      <c r="I113">
        <v>694</v>
      </c>
      <c r="J113">
        <v>2</v>
      </c>
      <c r="L113">
        <v>101</v>
      </c>
      <c r="M113">
        <v>0.94699999999999995</v>
      </c>
      <c r="N113">
        <v>0.28100000000000003</v>
      </c>
      <c r="O113">
        <v>0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44146</v>
      </c>
      <c r="Z113" s="2">
        <v>0.32678240740740744</v>
      </c>
      <c r="AB113">
        <v>1</v>
      </c>
      <c r="AD113" s="4">
        <f t="shared" si="13"/>
        <v>2.7100287584973568</v>
      </c>
      <c r="AE113" s="4">
        <f t="shared" si="14"/>
        <v>10.594930334060772</v>
      </c>
      <c r="AF113" s="4">
        <f t="shared" si="15"/>
        <v>7.8849015755634149</v>
      </c>
      <c r="AG113" s="4">
        <f t="shared" si="16"/>
        <v>0.35521417540437289</v>
      </c>
      <c r="AJ113">
        <f>ABS(100*(AD113-AD114)/(AVERAGE(AD113:AD114)))</f>
        <v>1.3182472513461341</v>
      </c>
      <c r="AK113">
        <f>ABS(100*((AVERAGE(AD113:AD114)-AVERAGE(AD107:AD108))/(AVERAGE(AD107:AD108,AD113:AD114))))</f>
        <v>1.4012321649063864</v>
      </c>
      <c r="AO113">
        <f>ABS(100*(AE113-AE114)/(AVERAGE(AE113:AE114)))</f>
        <v>12.771552247259208</v>
      </c>
      <c r="AP113">
        <f>ABS(100*((AVERAGE(AE113:AE114)-AVERAGE(AE107:AE108))/(AVERAGE(AE107:AE108,AE113:AE114))))</f>
        <v>12.653708632416603</v>
      </c>
      <c r="AT113">
        <f>ABS(100*(AF113-AF114)/(AVERAGE(AF113:AF114)))</f>
        <v>17.014962151998297</v>
      </c>
      <c r="AU113">
        <f>ABS(100*((AVERAGE(AF113:AF114)-AVERAGE(AF107:AF108))/(AVERAGE(AF107:AF108,AF113:AF114))))</f>
        <v>17.148684375722574</v>
      </c>
      <c r="AY113">
        <f>ABS(100*(AG113-AG114)/(AVERAGE(AG113:AG114)))</f>
        <v>22.400130044296354</v>
      </c>
      <c r="AZ113">
        <f>ABS(100*((AVERAGE(AG113:AG114)-AVERAGE(AG107:AG108))/(AVERAGE(AG107:AG108,AG113:AG114))))</f>
        <v>9.9483810417644261</v>
      </c>
      <c r="BC113" s="4">
        <f>AVERAGE(AD113:AD114)</f>
        <v>2.6922832833070336</v>
      </c>
      <c r="BD113" s="4">
        <f>AVERAGE(AE113:AE114)</f>
        <v>9.9589726372335079</v>
      </c>
      <c r="BE113" s="4">
        <f>AVERAGE(AF113:AF114)</f>
        <v>7.2666893539264752</v>
      </c>
      <c r="BF113" s="4">
        <f>AVERAGE(AG113:AG114)</f>
        <v>0.40001625619767534</v>
      </c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685</v>
      </c>
      <c r="J114">
        <v>24</v>
      </c>
      <c r="L114">
        <v>75</v>
      </c>
      <c r="M114">
        <v>0.94</v>
      </c>
      <c r="N114">
        <v>0.29899999999999999</v>
      </c>
      <c r="O114">
        <v>0</v>
      </c>
      <c r="Q114">
        <v>0</v>
      </c>
      <c r="R114">
        <v>1</v>
      </c>
      <c r="S114">
        <v>0</v>
      </c>
      <c r="T114">
        <v>0</v>
      </c>
      <c r="V114">
        <v>0</v>
      </c>
      <c r="Y114" s="1">
        <v>44146</v>
      </c>
      <c r="Z114" s="2">
        <v>0.33218750000000002</v>
      </c>
      <c r="AB114">
        <v>1</v>
      </c>
      <c r="AD114" s="4">
        <f t="shared" si="13"/>
        <v>2.6745378081167104</v>
      </c>
      <c r="AE114" s="4">
        <f t="shared" si="14"/>
        <v>9.3230149404062459</v>
      </c>
      <c r="AF114" s="4">
        <f t="shared" si="15"/>
        <v>6.6484771322895355</v>
      </c>
      <c r="AG114" s="4">
        <f t="shared" si="16"/>
        <v>0.44481833699097784</v>
      </c>
    </row>
    <row r="115" spans="1:58" x14ac:dyDescent="0.2">
      <c r="A115">
        <v>103</v>
      </c>
      <c r="B115">
        <v>2</v>
      </c>
      <c r="D115" t="s">
        <v>28</v>
      </c>
      <c r="Y115" s="1">
        <v>44146</v>
      </c>
      <c r="Z115" s="2">
        <v>0.33601851851851849</v>
      </c>
      <c r="AB115">
        <v>1</v>
      </c>
      <c r="AD115" s="4" t="e">
        <f t="shared" si="13"/>
        <v>#DIV/0!</v>
      </c>
      <c r="AE115" s="4" t="e">
        <f t="shared" si="14"/>
        <v>#DIV/0!</v>
      </c>
      <c r="AF115" s="4" t="e">
        <f t="shared" si="15"/>
        <v>#DIV/0!</v>
      </c>
      <c r="AG115" s="4" t="e">
        <f t="shared" si="16"/>
        <v>#DIV/0!</v>
      </c>
    </row>
    <row r="116" spans="1:58" x14ac:dyDescent="0.2">
      <c r="A116">
        <v>104</v>
      </c>
      <c r="B116">
        <v>3</v>
      </c>
      <c r="C116" t="s">
        <v>29</v>
      </c>
      <c r="D116" t="s">
        <v>27</v>
      </c>
      <c r="G116">
        <v>0.5</v>
      </c>
      <c r="H116">
        <v>0.5</v>
      </c>
      <c r="I116">
        <v>45</v>
      </c>
      <c r="J116">
        <v>33</v>
      </c>
      <c r="L116">
        <v>0</v>
      </c>
      <c r="M116">
        <v>0.45</v>
      </c>
      <c r="N116">
        <v>0.30599999999999999</v>
      </c>
      <c r="O116">
        <v>0</v>
      </c>
      <c r="Q116">
        <v>0</v>
      </c>
      <c r="R116">
        <v>1</v>
      </c>
      <c r="S116">
        <v>0</v>
      </c>
      <c r="T116">
        <v>0</v>
      </c>
      <c r="V116">
        <v>0</v>
      </c>
      <c r="X116" t="s">
        <v>90</v>
      </c>
      <c r="Y116" s="1">
        <v>44146</v>
      </c>
      <c r="Z116" s="2">
        <v>0.3454976851851852</v>
      </c>
      <c r="AB116">
        <v>1</v>
      </c>
      <c r="AD116" s="4">
        <f t="shared" si="13"/>
        <v>0.15073689215967101</v>
      </c>
      <c r="AE116" s="4">
        <f t="shared" si="14"/>
        <v>8.8026859157293948</v>
      </c>
      <c r="AF116" s="4">
        <f t="shared" si="15"/>
        <v>8.6519490235697241</v>
      </c>
      <c r="AG116" s="4">
        <f t="shared" si="16"/>
        <v>0.70329188002926124</v>
      </c>
    </row>
    <row r="117" spans="1:58" x14ac:dyDescent="0.2">
      <c r="A117">
        <v>105</v>
      </c>
      <c r="B117">
        <v>3</v>
      </c>
      <c r="C117" t="s">
        <v>29</v>
      </c>
      <c r="D117" t="s">
        <v>27</v>
      </c>
      <c r="G117">
        <v>0.5</v>
      </c>
      <c r="H117">
        <v>0.5</v>
      </c>
      <c r="I117">
        <v>13</v>
      </c>
      <c r="J117">
        <v>16</v>
      </c>
      <c r="L117">
        <v>0</v>
      </c>
      <c r="M117">
        <v>0.42399999999999999</v>
      </c>
      <c r="N117">
        <v>0.29199999999999998</v>
      </c>
      <c r="O117">
        <v>0</v>
      </c>
      <c r="Q117">
        <v>0</v>
      </c>
      <c r="R117">
        <v>1</v>
      </c>
      <c r="S117">
        <v>0</v>
      </c>
      <c r="T117">
        <v>0</v>
      </c>
      <c r="V117">
        <v>0</v>
      </c>
      <c r="X117" t="s">
        <v>90</v>
      </c>
      <c r="Y117" s="1">
        <v>44146</v>
      </c>
      <c r="Z117" s="2">
        <v>0.35042824074074069</v>
      </c>
      <c r="AB117">
        <v>1</v>
      </c>
      <c r="AD117" s="4">
        <f t="shared" si="13"/>
        <v>2.454684636181902E-2</v>
      </c>
      <c r="AE117" s="4">
        <f t="shared" si="14"/>
        <v>9.7855296290078915</v>
      </c>
      <c r="AF117" s="4">
        <f t="shared" si="15"/>
        <v>9.7609827826460727</v>
      </c>
      <c r="AG117" s="4">
        <f t="shared" si="16"/>
        <v>0.70329188002926124</v>
      </c>
      <c r="AJ117">
        <f>ABS(100*(AD117-AD118)/(AVERAGE(AD117:AD118)))</f>
        <v>4722.6522449443501</v>
      </c>
      <c r="AO117">
        <f>ABS(100*(AE117-AE118)/(AVERAGE(AE117:AE118)))</f>
        <v>11.231899813019094</v>
      </c>
      <c r="AT117">
        <f>ABS(100*(AF117-AF118)/(AVERAGE(AF117:AF118)))</f>
        <v>10.677345070011146</v>
      </c>
      <c r="AY117">
        <f>ABS(100*(AG117-AG118)/(AVERAGE(AG117:AG118)))</f>
        <v>0</v>
      </c>
      <c r="BC117" s="4">
        <f>AVERAGE(AD117:AD118)</f>
        <v>-1.0855066908696653E-3</v>
      </c>
      <c r="BD117" s="4">
        <f>AVERAGE(AE117:AE118)</f>
        <v>9.2652006043310404</v>
      </c>
      <c r="BE117" s="4">
        <f>AVERAGE(AF117:AF118)</f>
        <v>9.266286111021909</v>
      </c>
      <c r="BF117" s="4">
        <f>AVERAGE(AG117:AG118)</f>
        <v>0.70329188002926124</v>
      </c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0</v>
      </c>
      <c r="J118">
        <v>34</v>
      </c>
      <c r="L118">
        <v>0</v>
      </c>
      <c r="M118">
        <v>0</v>
      </c>
      <c r="N118">
        <v>0.307</v>
      </c>
      <c r="O118">
        <v>0.307</v>
      </c>
      <c r="Q118">
        <v>0</v>
      </c>
      <c r="R118">
        <v>1</v>
      </c>
      <c r="S118">
        <v>0</v>
      </c>
      <c r="T118">
        <v>0</v>
      </c>
      <c r="V118">
        <v>0</v>
      </c>
      <c r="X118" t="s">
        <v>90</v>
      </c>
      <c r="Y118" s="1">
        <v>44146</v>
      </c>
      <c r="Z118" s="2">
        <v>0.35583333333333328</v>
      </c>
      <c r="AB118">
        <v>1</v>
      </c>
      <c r="AD118" s="4">
        <f t="shared" si="13"/>
        <v>-2.671785974355835E-2</v>
      </c>
      <c r="AE118" s="4">
        <f t="shared" si="14"/>
        <v>8.7448715796541894</v>
      </c>
      <c r="AF118" s="4">
        <f t="shared" si="15"/>
        <v>8.7715894393977472</v>
      </c>
      <c r="AG118" s="4">
        <f t="shared" si="16"/>
        <v>0.70329188002926124</v>
      </c>
    </row>
    <row r="119" spans="1:58" x14ac:dyDescent="0.2">
      <c r="A119">
        <v>107</v>
      </c>
      <c r="B119">
        <v>1</v>
      </c>
      <c r="C119" t="s">
        <v>30</v>
      </c>
      <c r="D119" t="s">
        <v>27</v>
      </c>
      <c r="G119">
        <v>0.5</v>
      </c>
      <c r="H119">
        <v>0.5</v>
      </c>
      <c r="I119">
        <v>1912</v>
      </c>
      <c r="J119">
        <v>27</v>
      </c>
      <c r="L119">
        <v>51</v>
      </c>
      <c r="M119">
        <v>1.8819999999999999</v>
      </c>
      <c r="N119">
        <v>0.30099999999999999</v>
      </c>
      <c r="O119">
        <v>0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44146</v>
      </c>
      <c r="Z119" s="2">
        <v>0.36517361111111107</v>
      </c>
      <c r="AB119">
        <v>1</v>
      </c>
      <c r="AD119" s="4">
        <f t="shared" si="13"/>
        <v>7.513137376678098</v>
      </c>
      <c r="AE119" s="4">
        <f t="shared" si="14"/>
        <v>9.1495719321806277</v>
      </c>
      <c r="AF119" s="4">
        <f t="shared" si="15"/>
        <v>1.6364345555025297</v>
      </c>
      <c r="AG119" s="4">
        <f t="shared" si="16"/>
        <v>0.52752987076322855</v>
      </c>
      <c r="BC119" s="4"/>
      <c r="BD119" s="4"/>
      <c r="BE119" s="4"/>
      <c r="BF119" s="4"/>
    </row>
    <row r="120" spans="1:58" x14ac:dyDescent="0.2">
      <c r="A120">
        <v>108</v>
      </c>
      <c r="B120">
        <v>1</v>
      </c>
      <c r="C120" t="s">
        <v>30</v>
      </c>
      <c r="D120" t="s">
        <v>27</v>
      </c>
      <c r="G120">
        <v>0.5</v>
      </c>
      <c r="H120">
        <v>0.5</v>
      </c>
      <c r="I120">
        <v>2586</v>
      </c>
      <c r="J120">
        <v>37</v>
      </c>
      <c r="L120">
        <v>31</v>
      </c>
      <c r="M120">
        <v>2.399</v>
      </c>
      <c r="N120">
        <v>0.31</v>
      </c>
      <c r="O120">
        <v>0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44146</v>
      </c>
      <c r="Z120" s="2">
        <v>0.37026620370370367</v>
      </c>
      <c r="AB120">
        <v>1</v>
      </c>
      <c r="AD120" s="4">
        <f t="shared" si="13"/>
        <v>10.171015216295356</v>
      </c>
      <c r="AE120" s="4">
        <f t="shared" si="14"/>
        <v>8.5714285714285712</v>
      </c>
      <c r="AF120" s="4">
        <f t="shared" si="15"/>
        <v>-1.5995866448667844</v>
      </c>
      <c r="AG120" s="4">
        <f t="shared" si="16"/>
        <v>0.59645614890677079</v>
      </c>
      <c r="AJ120">
        <f>ABS(100*(AD120-AD121)/(AVERAGE(AD120:AD121)))</f>
        <v>1.2713212462991073</v>
      </c>
      <c r="AO120">
        <f>ABS(100*(AE120-AE121)/(AVERAGE(AE120:AE121)))</f>
        <v>3.3165771075287562</v>
      </c>
      <c r="AT120">
        <f>ABS(100*(AF120-AF121)/(AVERAGE(AF120:AF121)))</f>
        <v>10.455651666947738</v>
      </c>
      <c r="AY120">
        <f>ABS(100*(AG120-AG121)/(AVERAGE(AG120:AG121)))</f>
        <v>12.264614850597322</v>
      </c>
      <c r="BC120" s="4">
        <f>AVERAGE(AD120:AD121)</f>
        <v>10.236081958659872</v>
      </c>
      <c r="BD120" s="4">
        <f>AVERAGE(AE120:AE121)</f>
        <v>8.7159644116165857</v>
      </c>
      <c r="BE120" s="4">
        <f>AVERAGE(AF120:AF121)</f>
        <v>-1.5201175470432862</v>
      </c>
      <c r="BF120" s="4">
        <f>AVERAGE(AG120:AG121)</f>
        <v>0.56199300983499967</v>
      </c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2619</v>
      </c>
      <c r="J121">
        <v>32</v>
      </c>
      <c r="L121">
        <v>51</v>
      </c>
      <c r="M121">
        <v>2.4239999999999999</v>
      </c>
      <c r="N121">
        <v>0.30599999999999999</v>
      </c>
      <c r="O121">
        <v>0</v>
      </c>
      <c r="Q121">
        <v>0</v>
      </c>
      <c r="R121">
        <v>1</v>
      </c>
      <c r="S121">
        <v>0</v>
      </c>
      <c r="T121">
        <v>0</v>
      </c>
      <c r="V121">
        <v>0</v>
      </c>
      <c r="Y121" s="1">
        <v>44146</v>
      </c>
      <c r="Z121" s="2">
        <v>0.3758333333333333</v>
      </c>
      <c r="AB121">
        <v>1</v>
      </c>
      <c r="AD121" s="4">
        <f t="shared" si="13"/>
        <v>10.301148701024388</v>
      </c>
      <c r="AE121" s="4">
        <f t="shared" si="14"/>
        <v>8.8605002518046003</v>
      </c>
      <c r="AF121" s="4">
        <f t="shared" si="15"/>
        <v>-1.440648449219788</v>
      </c>
      <c r="AG121" s="4">
        <f t="shared" si="16"/>
        <v>0.52752987076322855</v>
      </c>
    </row>
    <row r="122" spans="1:58" x14ac:dyDescent="0.2">
      <c r="A122">
        <v>110</v>
      </c>
      <c r="B122">
        <v>4</v>
      </c>
      <c r="C122" t="s">
        <v>65</v>
      </c>
      <c r="D122" t="s">
        <v>27</v>
      </c>
      <c r="G122">
        <v>0.5</v>
      </c>
      <c r="H122">
        <v>0.5</v>
      </c>
      <c r="I122">
        <v>1549</v>
      </c>
      <c r="J122">
        <v>17</v>
      </c>
      <c r="L122">
        <v>45</v>
      </c>
      <c r="M122">
        <v>1.603</v>
      </c>
      <c r="N122">
        <v>0.29299999999999998</v>
      </c>
      <c r="O122">
        <v>0</v>
      </c>
      <c r="Q122">
        <v>0</v>
      </c>
      <c r="R122">
        <v>1</v>
      </c>
      <c r="S122">
        <v>0</v>
      </c>
      <c r="T122">
        <v>0</v>
      </c>
      <c r="V122">
        <v>0</v>
      </c>
      <c r="Y122" s="1">
        <v>44146</v>
      </c>
      <c r="Z122" s="2">
        <v>0.38543981481481482</v>
      </c>
      <c r="AB122">
        <v>1</v>
      </c>
      <c r="AD122" s="4">
        <f t="shared" si="13"/>
        <v>6.0816690446587138</v>
      </c>
      <c r="AE122" s="4">
        <f t="shared" si="14"/>
        <v>9.727715292932686</v>
      </c>
      <c r="AF122" s="4">
        <f t="shared" si="15"/>
        <v>3.6460462482739722</v>
      </c>
      <c r="AG122" s="4">
        <f t="shared" si="16"/>
        <v>0.5482077542062912</v>
      </c>
      <c r="BC122" s="4"/>
      <c r="BD122" s="4"/>
      <c r="BE122" s="4"/>
      <c r="BF122" s="4"/>
    </row>
    <row r="123" spans="1:58" x14ac:dyDescent="0.2">
      <c r="A123">
        <v>111</v>
      </c>
      <c r="B123">
        <v>4</v>
      </c>
      <c r="C123" t="s">
        <v>65</v>
      </c>
      <c r="D123" t="s">
        <v>27</v>
      </c>
      <c r="G123">
        <v>0.5</v>
      </c>
      <c r="H123">
        <v>0.5</v>
      </c>
      <c r="I123">
        <v>1188</v>
      </c>
      <c r="J123">
        <v>18</v>
      </c>
      <c r="L123">
        <v>65</v>
      </c>
      <c r="M123">
        <v>1.327</v>
      </c>
      <c r="N123">
        <v>0.29299999999999998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44146</v>
      </c>
      <c r="Z123" s="2">
        <v>0.39049768518518518</v>
      </c>
      <c r="AB123">
        <v>1</v>
      </c>
      <c r="AD123" s="4">
        <f t="shared" si="13"/>
        <v>4.6580875905016965</v>
      </c>
      <c r="AE123" s="4">
        <f t="shared" si="14"/>
        <v>9.6699009568574805</v>
      </c>
      <c r="AF123" s="4">
        <f t="shared" si="15"/>
        <v>5.011813366355784</v>
      </c>
      <c r="AG123" s="4">
        <f t="shared" si="16"/>
        <v>0.47928147606274896</v>
      </c>
      <c r="AI123">
        <f>ABS(100*(AVERAGE(AD123:AD124)-3)/3)</f>
        <v>55.269586350056549</v>
      </c>
      <c r="AJ123">
        <f>ABS(100*(AD123-AD124)/(AVERAGE(AD123:AD124)))</f>
        <v>100</v>
      </c>
      <c r="AN123">
        <f>ABS(100*(AVERAGE(AE123:AE124)-6)/6)</f>
        <v>61.165015947624674</v>
      </c>
      <c r="AO123">
        <f>ABS(100*(AE123-AE124)/(AVERAGE(AE123:AE124)))</f>
        <v>100</v>
      </c>
      <c r="AS123">
        <f>ABS(100*(AVERAGE(AF123:AF124)-3)/3)</f>
        <v>67.060445545192792</v>
      </c>
      <c r="AT123">
        <f>ABS(100*(AF123-AF124)/(AVERAGE(AF123:AF124)))</f>
        <v>100</v>
      </c>
      <c r="AX123">
        <f>ABS(100*(AVERAGE(AG123:AG124)-0.3)/0.33)</f>
        <v>54.327720019014841</v>
      </c>
      <c r="AY123">
        <f>ABS(100*(AG123-AG124)/(AVERAGE(AG123:AG124)))</f>
        <v>100</v>
      </c>
      <c r="BC123" s="4">
        <f>AVERAGE(AD123:AD124)</f>
        <v>4.6580875905016965</v>
      </c>
      <c r="BD123" s="4">
        <f>AVERAGE(AE123:AE124)</f>
        <v>9.6699009568574805</v>
      </c>
      <c r="BE123" s="4">
        <f>AVERAGE(AF123:AF124)</f>
        <v>5.011813366355784</v>
      </c>
      <c r="BF123" s="4">
        <f>AVERAGE(AG123:AG124)</f>
        <v>0.47928147606274896</v>
      </c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1173</v>
      </c>
      <c r="J124">
        <v>22</v>
      </c>
      <c r="L124">
        <v>107</v>
      </c>
      <c r="M124">
        <v>1.3149999999999999</v>
      </c>
      <c r="N124">
        <v>0.29699999999999999</v>
      </c>
      <c r="O124">
        <v>0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44146</v>
      </c>
      <c r="Z124" s="2">
        <v>0.39596064814814813</v>
      </c>
      <c r="AD124" s="4"/>
      <c r="AE124" s="4"/>
      <c r="AF124" s="4"/>
      <c r="AG124" s="4"/>
    </row>
    <row r="125" spans="1:58" x14ac:dyDescent="0.2">
      <c r="A125">
        <v>113</v>
      </c>
      <c r="B125">
        <v>2</v>
      </c>
      <c r="D125" t="s">
        <v>28</v>
      </c>
      <c r="Y125" s="1">
        <v>44146</v>
      </c>
      <c r="Z125" s="2">
        <v>0.39979166666666671</v>
      </c>
    </row>
    <row r="126" spans="1:58" x14ac:dyDescent="0.2">
      <c r="A126">
        <v>114</v>
      </c>
      <c r="B126">
        <v>8</v>
      </c>
      <c r="R126">
        <v>1</v>
      </c>
    </row>
  </sheetData>
  <conditionalFormatting sqref="AR25:AR26 AW21:AW26 AJ25:AK26 AT25:AU26 AY21:AZ26 AO25:AP26 AR31:AR32 AW31:AW32 AJ41:AK49 AT41:AU49 AY41:AZ49 AO41:AP49 AW35:AW54 AR35:AR54">
    <cfRule type="cellIs" dxfId="2852" priority="573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2851" priority="572" operator="between">
      <formula>80</formula>
      <formula>120</formula>
    </cfRule>
  </conditionalFormatting>
  <conditionalFormatting sqref="AJ28">
    <cfRule type="cellIs" dxfId="2850" priority="571" operator="greaterThan">
      <formula>20</formula>
    </cfRule>
  </conditionalFormatting>
  <conditionalFormatting sqref="AO28">
    <cfRule type="cellIs" dxfId="2849" priority="570" operator="greaterThan">
      <formula>20</formula>
    </cfRule>
  </conditionalFormatting>
  <conditionalFormatting sqref="AT28">
    <cfRule type="cellIs" dxfId="2848" priority="569" operator="greaterThan">
      <formula>20</formula>
    </cfRule>
  </conditionalFormatting>
  <conditionalFormatting sqref="AY28">
    <cfRule type="cellIs" dxfId="2847" priority="568" operator="greaterThan">
      <formula>20</formula>
    </cfRule>
  </conditionalFormatting>
  <conditionalFormatting sqref="AR30 AW30 AJ30:AK30 AT30:AU30 AY30:AZ30">
    <cfRule type="cellIs" dxfId="2846" priority="567" operator="greaterThan">
      <formula>20</formula>
    </cfRule>
  </conditionalFormatting>
  <conditionalFormatting sqref="AL30:AM30 BA30 AV30">
    <cfRule type="cellIs" dxfId="2845" priority="566" operator="between">
      <formula>80</formula>
      <formula>120</formula>
    </cfRule>
  </conditionalFormatting>
  <conditionalFormatting sqref="AO30:AP30">
    <cfRule type="cellIs" dxfId="2844" priority="565" operator="greaterThan">
      <formula>20</formula>
    </cfRule>
  </conditionalFormatting>
  <conditionalFormatting sqref="AQ30">
    <cfRule type="cellIs" dxfId="2843" priority="564" operator="between">
      <formula>80</formula>
      <formula>120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2842" priority="563" operator="greaterThan">
      <formula>20</formula>
    </cfRule>
  </conditionalFormatting>
  <conditionalFormatting sqref="AL114:AM114 AV114 BA114 AL50:AM54 AV50:AV57 BA50:BA57">
    <cfRule type="cellIs" dxfId="2841" priority="562" operator="between">
      <formula>80</formula>
      <formula>120</formula>
    </cfRule>
  </conditionalFormatting>
  <conditionalFormatting sqref="AL114:AM114 AV114 BA114">
    <cfRule type="cellIs" dxfId="2840" priority="552" operator="between">
      <formula>80</formula>
      <formula>120</formula>
    </cfRule>
  </conditionalFormatting>
  <conditionalFormatting sqref="AK114 AR114:AU114 AW114 AY114:AZ114">
    <cfRule type="cellIs" dxfId="2839" priority="561" operator="greaterThan">
      <formula>20</formula>
    </cfRule>
  </conditionalFormatting>
  <conditionalFormatting sqref="AL114:AM114 AV114 BA114">
    <cfRule type="cellIs" dxfId="2838" priority="560" operator="between">
      <formula>80</formula>
      <formula>120</formula>
    </cfRule>
  </conditionalFormatting>
  <conditionalFormatting sqref="AL114:AM114 AV114 BA114">
    <cfRule type="cellIs" dxfId="2837" priority="550" operator="between">
      <formula>80</formula>
      <formula>120</formula>
    </cfRule>
  </conditionalFormatting>
  <conditionalFormatting sqref="AK114 AR114:AU114 AW114 AY114:AZ114">
    <cfRule type="cellIs" dxfId="2836" priority="559" operator="greaterThan">
      <formula>20</formula>
    </cfRule>
  </conditionalFormatting>
  <conditionalFormatting sqref="AL114:AM114 AV114 BA114">
    <cfRule type="cellIs" dxfId="2835" priority="558" operator="between">
      <formula>80</formula>
      <formula>120</formula>
    </cfRule>
  </conditionalFormatting>
  <conditionalFormatting sqref="AN114:AP114">
    <cfRule type="cellIs" dxfId="2834" priority="498" operator="greaterThan">
      <formula>20</formula>
    </cfRule>
  </conditionalFormatting>
  <conditionalFormatting sqref="AQ114">
    <cfRule type="cellIs" dxfId="2833" priority="497" operator="between">
      <formula>80</formula>
      <formula>120</formula>
    </cfRule>
  </conditionalFormatting>
  <conditionalFormatting sqref="AL114:AM114 AV114 BA114">
    <cfRule type="cellIs" dxfId="2832" priority="546" operator="between">
      <formula>80</formula>
      <formula>120</formula>
    </cfRule>
  </conditionalFormatting>
  <conditionalFormatting sqref="AK114 AR114:AU114 AW114 AY114:AZ114">
    <cfRule type="cellIs" dxfId="2831" priority="557" operator="greaterThan">
      <formula>20</formula>
    </cfRule>
  </conditionalFormatting>
  <conditionalFormatting sqref="AL114:AM114 AV114 BA114">
    <cfRule type="cellIs" dxfId="2830" priority="556" operator="between">
      <formula>80</formula>
      <formula>120</formula>
    </cfRule>
  </conditionalFormatting>
  <conditionalFormatting sqref="AK114 AR114:AU114 AW114 AY114:AZ114">
    <cfRule type="cellIs" dxfId="2829" priority="555" operator="greaterThan">
      <formula>20</formula>
    </cfRule>
  </conditionalFormatting>
  <conditionalFormatting sqref="AL114:AM114 AV114 BA114">
    <cfRule type="cellIs" dxfId="2828" priority="554" operator="between">
      <formula>80</formula>
      <formula>120</formula>
    </cfRule>
  </conditionalFormatting>
  <conditionalFormatting sqref="AJ59:AK61 AR59:AR61 AW59:AW61 AT59:AU61 AY59:AZ61">
    <cfRule type="cellIs" dxfId="2827" priority="535" operator="greaterThan">
      <formula>20</formula>
    </cfRule>
  </conditionalFormatting>
  <conditionalFormatting sqref="AL59:AM61 BA59:BA61 AV59:AV61">
    <cfRule type="cellIs" dxfId="2826" priority="534" operator="between">
      <formula>80</formula>
      <formula>120</formula>
    </cfRule>
  </conditionalFormatting>
  <conditionalFormatting sqref="AL53:AM55 AV53:AV55">
    <cfRule type="cellIs" dxfId="2825" priority="532" operator="between">
      <formula>80</formula>
      <formula>120</formula>
    </cfRule>
  </conditionalFormatting>
  <conditionalFormatting sqref="AK114 AR114:AU114 AW114 AY114:AZ114">
    <cfRule type="cellIs" dxfId="2824" priority="553" operator="greaterThan">
      <formula>20</formula>
    </cfRule>
  </conditionalFormatting>
  <conditionalFormatting sqref="AN114:AP114">
    <cfRule type="cellIs" dxfId="2823" priority="492" operator="greaterThan">
      <formula>20</formula>
    </cfRule>
  </conditionalFormatting>
  <conditionalFormatting sqref="AQ114">
    <cfRule type="cellIs" dxfId="2822" priority="491" operator="between">
      <formula>80</formula>
      <formula>120</formula>
    </cfRule>
  </conditionalFormatting>
  <conditionalFormatting sqref="AL61:AM61">
    <cfRule type="cellIs" dxfId="2821" priority="522" operator="between">
      <formula>80</formula>
      <formula>120</formula>
    </cfRule>
  </conditionalFormatting>
  <conditionalFormatting sqref="AN114:AP114">
    <cfRule type="cellIs" dxfId="2820" priority="490" operator="greaterThan">
      <formula>20</formula>
    </cfRule>
  </conditionalFormatting>
  <conditionalFormatting sqref="AQ114">
    <cfRule type="cellIs" dxfId="2819" priority="489" operator="between">
      <formula>80</formula>
      <formula>120</formula>
    </cfRule>
  </conditionalFormatting>
  <conditionalFormatting sqref="AK114 AR114:AU114 AW114 AY114:AZ114">
    <cfRule type="cellIs" dxfId="2818" priority="551" operator="greaterThan">
      <formula>20</formula>
    </cfRule>
  </conditionalFormatting>
  <conditionalFormatting sqref="AK114 AR114:AU114 AW114 AY114:AZ114">
    <cfRule type="cellIs" dxfId="2817" priority="549" operator="greaterThan">
      <formula>20</formula>
    </cfRule>
  </conditionalFormatting>
  <conditionalFormatting sqref="AL114:AM114 AV114 BA114">
    <cfRule type="cellIs" dxfId="2816" priority="548" operator="between">
      <formula>80</formula>
      <formula>120</formula>
    </cfRule>
  </conditionalFormatting>
  <conditionalFormatting sqref="AU76 AT77:AU78">
    <cfRule type="cellIs" dxfId="2815" priority="514" operator="greaterThan">
      <formula>20</formula>
    </cfRule>
  </conditionalFormatting>
  <conditionalFormatting sqref="AV76:AV78">
    <cfRule type="cellIs" dxfId="2814" priority="513" operator="between">
      <formula>80</formula>
      <formula>120</formula>
    </cfRule>
  </conditionalFormatting>
  <conditionalFormatting sqref="AK114 AR114:AU114 AW114 AY114:AZ114">
    <cfRule type="cellIs" dxfId="2813" priority="547" operator="greaterThan">
      <formula>20</formula>
    </cfRule>
  </conditionalFormatting>
  <conditionalFormatting sqref="AQ46">
    <cfRule type="cellIs" dxfId="2812" priority="476" operator="between">
      <formula>80</formula>
      <formula>120</formula>
    </cfRule>
  </conditionalFormatting>
  <conditionalFormatting sqref="BA53:BA55">
    <cfRule type="cellIs" dxfId="2811" priority="545" operator="between">
      <formula>80</formula>
      <formula>120</formula>
    </cfRule>
  </conditionalFormatting>
  <conditionalFormatting sqref="AK52">
    <cfRule type="cellIs" dxfId="2810" priority="544" operator="greaterThan">
      <formula>20</formula>
    </cfRule>
  </conditionalFormatting>
  <conditionalFormatting sqref="AL52:AM52">
    <cfRule type="cellIs" dxfId="2809" priority="543" operator="between">
      <formula>80</formula>
      <formula>120</formula>
    </cfRule>
  </conditionalFormatting>
  <conditionalFormatting sqref="AK55">
    <cfRule type="cellIs" dxfId="2808" priority="542" operator="greaterThan">
      <formula>20</formula>
    </cfRule>
  </conditionalFormatting>
  <conditionalFormatting sqref="AL55:AM55">
    <cfRule type="cellIs" dxfId="2807" priority="541" operator="between">
      <formula>80</formula>
      <formula>120</formula>
    </cfRule>
  </conditionalFormatting>
  <conditionalFormatting sqref="AW49">
    <cfRule type="cellIs" dxfId="2806" priority="540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2805" priority="539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2804" priority="538" operator="between">
      <formula>80</formula>
      <formula>120</formula>
    </cfRule>
  </conditionalFormatting>
  <conditionalFormatting sqref="AW56:AW58 AR56:AR58 AJ56:AK58 AT56:AU58 AY56:AZ58">
    <cfRule type="cellIs" dxfId="2803" priority="537" operator="greaterThan">
      <formula>20</formula>
    </cfRule>
  </conditionalFormatting>
  <conditionalFormatting sqref="AV56:AV58 BA56:BA58 AL56:AM58">
    <cfRule type="cellIs" dxfId="2802" priority="536" operator="between">
      <formula>80</formula>
      <formula>120</formula>
    </cfRule>
  </conditionalFormatting>
  <conditionalFormatting sqref="AJ53:AK55 AR53:AR55 AW53:AW55 AT53:AU55 AY53:AZ55">
    <cfRule type="cellIs" dxfId="2801" priority="533" operator="greaterThan">
      <formula>20</formula>
    </cfRule>
  </conditionalFormatting>
  <conditionalFormatting sqref="AJ61 AJ58 AJ55 AJ52 AJ49 AJ46 AJ43 AJ40 AJ37 AJ31">
    <cfRule type="cellIs" dxfId="2800" priority="466" operator="greaterThan">
      <formula>20</formula>
    </cfRule>
  </conditionalFormatting>
  <conditionalFormatting sqref="AJ76 AJ73 AJ70">
    <cfRule type="cellIs" dxfId="2799" priority="465" operator="greaterThan">
      <formula>20</formula>
    </cfRule>
  </conditionalFormatting>
  <conditionalFormatting sqref="AU46">
    <cfRule type="cellIs" dxfId="2798" priority="531" operator="greaterThan">
      <formula>20</formula>
    </cfRule>
  </conditionalFormatting>
  <conditionalFormatting sqref="AZ46">
    <cfRule type="cellIs" dxfId="2797" priority="530" operator="greaterThan">
      <formula>20</formula>
    </cfRule>
  </conditionalFormatting>
  <conditionalFormatting sqref="AL46:AM46">
    <cfRule type="cellIs" dxfId="2796" priority="529" operator="between">
      <formula>80</formula>
      <formula>120</formula>
    </cfRule>
  </conditionalFormatting>
  <conditionalFormatting sqref="AV46">
    <cfRule type="cellIs" dxfId="2795" priority="528" operator="between">
      <formula>80</formula>
      <formula>120</formula>
    </cfRule>
  </conditionalFormatting>
  <conditionalFormatting sqref="AV46">
    <cfRule type="cellIs" dxfId="2794" priority="527" operator="between">
      <formula>80</formula>
      <formula>120</formula>
    </cfRule>
  </conditionalFormatting>
  <conditionalFormatting sqref="BA46">
    <cfRule type="cellIs" dxfId="2793" priority="526" operator="between">
      <formula>80</formula>
      <formula>120</formula>
    </cfRule>
  </conditionalFormatting>
  <conditionalFormatting sqref="BA46">
    <cfRule type="cellIs" dxfId="2792" priority="525" operator="between">
      <formula>80</formula>
      <formula>120</formula>
    </cfRule>
  </conditionalFormatting>
  <conditionalFormatting sqref="AU49">
    <cfRule type="cellIs" dxfId="2791" priority="524" operator="greaterThan">
      <formula>20</formula>
    </cfRule>
  </conditionalFormatting>
  <conditionalFormatting sqref="AZ49">
    <cfRule type="cellIs" dxfId="2790" priority="523" operator="greaterThan">
      <formula>20</formula>
    </cfRule>
  </conditionalFormatting>
  <conditionalFormatting sqref="AJ114">
    <cfRule type="cellIs" dxfId="2789" priority="521" operator="greaterThan">
      <formula>20</formula>
    </cfRule>
  </conditionalFormatting>
  <conditionalFormatting sqref="AK76 AR76:AR78 AJ77:AK78">
    <cfRule type="cellIs" dxfId="2788" priority="520" operator="greaterThan">
      <formula>20</formula>
    </cfRule>
  </conditionalFormatting>
  <conditionalFormatting sqref="AL76:AM78">
    <cfRule type="cellIs" dxfId="2787" priority="519" operator="between">
      <formula>80</formula>
      <formula>120</formula>
    </cfRule>
  </conditionalFormatting>
  <conditionalFormatting sqref="AY76 AY73 AY70 AY61 AY58 AY55 AY52 AY49 AY46 AY43 AY40 AY37 AY31">
    <cfRule type="cellIs" dxfId="2786" priority="461" operator="greaterThan">
      <formula>20</formula>
    </cfRule>
  </conditionalFormatting>
  <conditionalFormatting sqref="AL20:AM24 AV20:AV24">
    <cfRule type="cellIs" dxfId="2785" priority="459" operator="between">
      <formula>80</formula>
      <formula>120</formula>
    </cfRule>
  </conditionalFormatting>
  <conditionalFormatting sqref="AJ29">
    <cfRule type="cellIs" dxfId="2784" priority="456" operator="greaterThan">
      <formula>20</formula>
    </cfRule>
  </conditionalFormatting>
  <conditionalFormatting sqref="AV61">
    <cfRule type="cellIs" dxfId="2783" priority="518" operator="between">
      <formula>80</formula>
      <formula>120</formula>
    </cfRule>
  </conditionalFormatting>
  <conditionalFormatting sqref="AV61">
    <cfRule type="cellIs" dxfId="2782" priority="517" operator="between">
      <formula>80</formula>
      <formula>120</formula>
    </cfRule>
  </conditionalFormatting>
  <conditionalFormatting sqref="AT67">
    <cfRule type="cellIs" dxfId="2781" priority="516" operator="greaterThan">
      <formula>20</formula>
    </cfRule>
  </conditionalFormatting>
  <conditionalFormatting sqref="AT67">
    <cfRule type="cellIs" dxfId="2780" priority="515" operator="greaterThan">
      <formula>20</formula>
    </cfRule>
  </conditionalFormatting>
  <conditionalFormatting sqref="AY67">
    <cfRule type="cellIs" dxfId="2779" priority="512" operator="greaterThan">
      <formula>20</formula>
    </cfRule>
  </conditionalFormatting>
  <conditionalFormatting sqref="AY67">
    <cfRule type="cellIs" dxfId="2778" priority="511" operator="greaterThan">
      <formula>20</formula>
    </cfRule>
  </conditionalFormatting>
  <conditionalFormatting sqref="BA62:BA63">
    <cfRule type="cellIs" dxfId="2777" priority="510" operator="between">
      <formula>80</formula>
      <formula>120</formula>
    </cfRule>
  </conditionalFormatting>
  <conditionalFormatting sqref="BA62:BA63">
    <cfRule type="cellIs" dxfId="2776" priority="509" operator="between">
      <formula>80</formula>
      <formula>120</formula>
    </cfRule>
  </conditionalFormatting>
  <conditionalFormatting sqref="BA61">
    <cfRule type="cellIs" dxfId="2775" priority="508" operator="between">
      <formula>80</formula>
      <formula>120</formula>
    </cfRule>
  </conditionalFormatting>
  <conditionalFormatting sqref="BA61">
    <cfRule type="cellIs" dxfId="2774" priority="507" operator="between">
      <formula>80</formula>
      <formula>120</formula>
    </cfRule>
  </conditionalFormatting>
  <conditionalFormatting sqref="AZ76 AY77:AZ78">
    <cfRule type="cellIs" dxfId="2773" priority="506" operator="greaterThan">
      <formula>20</formula>
    </cfRule>
  </conditionalFormatting>
  <conditionalFormatting sqref="BA76:BA78">
    <cfRule type="cellIs" dxfId="2772" priority="505" operator="between">
      <formula>80</formula>
      <formula>120</formula>
    </cfRule>
  </conditionalFormatting>
  <conditionalFormatting sqref="AP31 AN114:AP114 AO32:AP32 AO35:AP40 AP41:AP45 AO50:AP52 AP53:AP57">
    <cfRule type="cellIs" dxfId="2771" priority="504" operator="greaterThan">
      <formula>20</formula>
    </cfRule>
  </conditionalFormatting>
  <conditionalFormatting sqref="AQ114 AQ50:AQ57">
    <cfRule type="cellIs" dxfId="2770" priority="503" operator="between">
      <formula>80</formula>
      <formula>120</formula>
    </cfRule>
  </conditionalFormatting>
  <conditionalFormatting sqref="AN114:AP114">
    <cfRule type="cellIs" dxfId="2769" priority="502" operator="greaterThan">
      <formula>20</formula>
    </cfRule>
  </conditionalFormatting>
  <conditionalFormatting sqref="AQ114">
    <cfRule type="cellIs" dxfId="2768" priority="501" operator="between">
      <formula>80</formula>
      <formula>120</formula>
    </cfRule>
  </conditionalFormatting>
  <conditionalFormatting sqref="AN114:AP114">
    <cfRule type="cellIs" dxfId="2767" priority="500" operator="greaterThan">
      <formula>20</formula>
    </cfRule>
  </conditionalFormatting>
  <conditionalFormatting sqref="AQ114">
    <cfRule type="cellIs" dxfId="2766" priority="499" operator="between">
      <formula>80</formula>
      <formula>120</formula>
    </cfRule>
  </conditionalFormatting>
  <conditionalFormatting sqref="AO59:AP61">
    <cfRule type="cellIs" dxfId="2765" priority="482" operator="greaterThan">
      <formula>20</formula>
    </cfRule>
  </conditionalFormatting>
  <conditionalFormatting sqref="AQ59:AQ61">
    <cfRule type="cellIs" dxfId="2764" priority="481" operator="between">
      <formula>80</formula>
      <formula>120</formula>
    </cfRule>
  </conditionalFormatting>
  <conditionalFormatting sqref="AN114:AP114">
    <cfRule type="cellIs" dxfId="2763" priority="496" operator="greaterThan">
      <formula>20</formula>
    </cfRule>
  </conditionalFormatting>
  <conditionalFormatting sqref="AQ114">
    <cfRule type="cellIs" dxfId="2762" priority="495" operator="between">
      <formula>80</formula>
      <formula>120</formula>
    </cfRule>
  </conditionalFormatting>
  <conditionalFormatting sqref="AZ47:AZ48">
    <cfRule type="cellIs" dxfId="2761" priority="442" operator="greaterThan">
      <formula>20</formula>
    </cfRule>
  </conditionalFormatting>
  <conditionalFormatting sqref="AN114:AP114">
    <cfRule type="cellIs" dxfId="2760" priority="494" operator="greaterThan">
      <formula>20</formula>
    </cfRule>
  </conditionalFormatting>
  <conditionalFormatting sqref="AQ114">
    <cfRule type="cellIs" dxfId="2759" priority="493" operator="between">
      <formula>80</formula>
      <formula>120</formula>
    </cfRule>
  </conditionalFormatting>
  <conditionalFormatting sqref="AK66">
    <cfRule type="cellIs" dxfId="2758" priority="433" operator="greaterThan">
      <formula>20</formula>
    </cfRule>
  </conditionalFormatting>
  <conditionalFormatting sqref="AQ61">
    <cfRule type="cellIs" dxfId="2757" priority="469" operator="between">
      <formula>80</formula>
      <formula>120</formula>
    </cfRule>
  </conditionalFormatting>
  <conditionalFormatting sqref="AT68">
    <cfRule type="cellIs" dxfId="2756" priority="429" operator="greaterThan">
      <formula>20</formula>
    </cfRule>
  </conditionalFormatting>
  <conditionalFormatting sqref="AN114:AP114">
    <cfRule type="cellIs" dxfId="2755" priority="488" operator="greaterThan">
      <formula>20</formula>
    </cfRule>
  </conditionalFormatting>
  <conditionalFormatting sqref="AQ114">
    <cfRule type="cellIs" dxfId="2754" priority="487" operator="between">
      <formula>80</formula>
      <formula>120</formula>
    </cfRule>
  </conditionalFormatting>
  <conditionalFormatting sqref="AO20:AP24">
    <cfRule type="cellIs" dxfId="2753" priority="458" operator="greaterThan">
      <formula>20</formula>
    </cfRule>
  </conditionalFormatting>
  <conditionalFormatting sqref="AQ20:AQ24">
    <cfRule type="cellIs" dxfId="2752" priority="457" operator="between">
      <formula>80</formula>
      <formula>120</formula>
    </cfRule>
  </conditionalFormatting>
  <conditionalFormatting sqref="AP58:AP60 AO62:AO63 AO66:AP68 AO70:AP74 AO76:AP77">
    <cfRule type="cellIs" dxfId="2751" priority="486" operator="greaterThan">
      <formula>20</formula>
    </cfRule>
  </conditionalFormatting>
  <conditionalFormatting sqref="AQ58:AQ60 AQ66:AQ68 AQ70:AQ74 AQ76:AQ77">
    <cfRule type="cellIs" dxfId="2750" priority="485" operator="between">
      <formula>80</formula>
      <formula>120</formula>
    </cfRule>
  </conditionalFormatting>
  <conditionalFormatting sqref="AO56:AP58">
    <cfRule type="cellIs" dxfId="2749" priority="484" operator="greaterThan">
      <formula>20</formula>
    </cfRule>
  </conditionalFormatting>
  <conditionalFormatting sqref="AQ56:AQ58">
    <cfRule type="cellIs" dxfId="2748" priority="483" operator="between">
      <formula>80</formula>
      <formula>120</formula>
    </cfRule>
  </conditionalFormatting>
  <conditionalFormatting sqref="AO53:AP55">
    <cfRule type="cellIs" dxfId="2747" priority="480" operator="greaterThan">
      <formula>20</formula>
    </cfRule>
  </conditionalFormatting>
  <conditionalFormatting sqref="AQ53:AQ55">
    <cfRule type="cellIs" dxfId="2746" priority="479" operator="between">
      <formula>80</formula>
      <formula>120</formula>
    </cfRule>
  </conditionalFormatting>
  <conditionalFormatting sqref="AP46">
    <cfRule type="cellIs" dxfId="2745" priority="478" operator="greaterThan">
      <formula>20</formula>
    </cfRule>
  </conditionalFormatting>
  <conditionalFormatting sqref="AQ46">
    <cfRule type="cellIs" dxfId="2744" priority="477" operator="between">
      <formula>80</formula>
      <formula>120</formula>
    </cfRule>
  </conditionalFormatting>
  <conditionalFormatting sqref="AP49">
    <cfRule type="cellIs" dxfId="2743" priority="475" operator="greaterThan">
      <formula>20</formula>
    </cfRule>
  </conditionalFormatting>
  <conditionalFormatting sqref="AP76 AO77:AP78">
    <cfRule type="cellIs" dxfId="2742" priority="474" operator="greaterThan">
      <formula>20</formula>
    </cfRule>
  </conditionalFormatting>
  <conditionalFormatting sqref="AQ76:AQ78">
    <cfRule type="cellIs" dxfId="2741" priority="473" operator="between">
      <formula>80</formula>
      <formula>120</formula>
    </cfRule>
  </conditionalFormatting>
  <conditionalFormatting sqref="AO67">
    <cfRule type="cellIs" dxfId="2740" priority="472" operator="greaterThan">
      <formula>20</formula>
    </cfRule>
  </conditionalFormatting>
  <conditionalFormatting sqref="AP61:AP63">
    <cfRule type="cellIs" dxfId="2739" priority="471" operator="greaterThan">
      <formula>20</formula>
    </cfRule>
  </conditionalFormatting>
  <conditionalFormatting sqref="AQ62:AQ63 AQ66">
    <cfRule type="cellIs" dxfId="2738" priority="470" operator="between">
      <formula>80</formula>
      <formula>120</formula>
    </cfRule>
  </conditionalFormatting>
  <conditionalFormatting sqref="AQ61">
    <cfRule type="cellIs" dxfId="2737" priority="468" operator="between">
      <formula>80</formula>
      <formula>120</formula>
    </cfRule>
  </conditionalFormatting>
  <conditionalFormatting sqref="AI20:AI27 AN20:AN27 AS20:AS27 AX20:AX27">
    <cfRule type="cellIs" dxfId="2736" priority="467" operator="lessThan">
      <formula>20</formula>
    </cfRule>
  </conditionalFormatting>
  <conditionalFormatting sqref="AO61 AO58 AO55 AO52 AO49 AO46 AO43 AO40 AO37 AO31">
    <cfRule type="cellIs" dxfId="2735" priority="464" operator="greaterThan">
      <formula>20</formula>
    </cfRule>
  </conditionalFormatting>
  <conditionalFormatting sqref="AO76 AO73 AO70">
    <cfRule type="cellIs" dxfId="2734" priority="463" operator="greaterThan">
      <formula>20</formula>
    </cfRule>
  </conditionalFormatting>
  <conditionalFormatting sqref="AT76 AT73 AT70 AT61 AT58 AT55 AT52 AT49 AT46 AT43 AT40 AT37 AT31">
    <cfRule type="cellIs" dxfId="2733" priority="462" operator="greaterThan">
      <formula>20</formula>
    </cfRule>
  </conditionalFormatting>
  <conditionalFormatting sqref="AQ47:AQ48">
    <cfRule type="cellIs" dxfId="2732" priority="421" operator="between">
      <formula>80</formula>
      <formula>120</formula>
    </cfRule>
  </conditionalFormatting>
  <conditionalFormatting sqref="AR20:AR24 AJ20:AK24 AT20:AU24">
    <cfRule type="cellIs" dxfId="2731" priority="460" operator="greaterThan">
      <formula>20</formula>
    </cfRule>
  </conditionalFormatting>
  <conditionalFormatting sqref="AO29">
    <cfRule type="cellIs" dxfId="2730" priority="455" operator="greaterThan">
      <formula>20</formula>
    </cfRule>
  </conditionalFormatting>
  <conditionalFormatting sqref="AT29">
    <cfRule type="cellIs" dxfId="2729" priority="454" operator="greaterThan">
      <formula>20</formula>
    </cfRule>
  </conditionalFormatting>
  <conditionalFormatting sqref="AY29">
    <cfRule type="cellIs" dxfId="2728" priority="453" operator="greaterThan">
      <formula>20</formula>
    </cfRule>
  </conditionalFormatting>
  <conditionalFormatting sqref="AR31 AW31 AJ31:AK31 AT31:AU31 AY31:AZ31">
    <cfRule type="cellIs" dxfId="2727" priority="452" operator="greaterThan">
      <formula>20</formula>
    </cfRule>
  </conditionalFormatting>
  <conditionalFormatting sqref="AL31:AM31 BA31 AV31">
    <cfRule type="cellIs" dxfId="2726" priority="451" operator="between">
      <formula>80</formula>
      <formula>120</formula>
    </cfRule>
  </conditionalFormatting>
  <conditionalFormatting sqref="AO31:AP31">
    <cfRule type="cellIs" dxfId="2725" priority="450" operator="greaterThan">
      <formula>20</formula>
    </cfRule>
  </conditionalFormatting>
  <conditionalFormatting sqref="AQ31">
    <cfRule type="cellIs" dxfId="2724" priority="449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2723" priority="411" operator="greaterThan">
      <formula>20</formula>
    </cfRule>
  </conditionalFormatting>
  <conditionalFormatting sqref="BA47:BA48">
    <cfRule type="cellIs" dxfId="2722" priority="437" operator="between">
      <formula>80</formula>
      <formula>120</formula>
    </cfRule>
  </conditionalFormatting>
  <conditionalFormatting sqref="BA100:BA103">
    <cfRule type="cellIs" dxfId="2721" priority="403" operator="between">
      <formula>80</formula>
      <formula>120</formula>
    </cfRule>
  </conditionalFormatting>
  <conditionalFormatting sqref="AK99">
    <cfRule type="cellIs" dxfId="2720" priority="402" operator="greaterThan">
      <formula>20</formula>
    </cfRule>
  </conditionalFormatting>
  <conditionalFormatting sqref="AL99:AM99">
    <cfRule type="cellIs" dxfId="2719" priority="401" operator="between">
      <formula>80</formula>
      <formula>120</formula>
    </cfRule>
  </conditionalFormatting>
  <conditionalFormatting sqref="AK102">
    <cfRule type="cellIs" dxfId="2718" priority="400" operator="greaterThan">
      <formula>20</formula>
    </cfRule>
  </conditionalFormatting>
  <conditionalFormatting sqref="AL102:AM102">
    <cfRule type="cellIs" dxfId="2717" priority="399" operator="between">
      <formula>80</formula>
      <formula>120</formula>
    </cfRule>
  </conditionalFormatting>
  <conditionalFormatting sqref="AV62:AV63">
    <cfRule type="cellIs" dxfId="2716" priority="430" operator="between">
      <formula>80</formula>
      <formula>120</formula>
    </cfRule>
  </conditionalFormatting>
  <conditionalFormatting sqref="AZ93">
    <cfRule type="cellIs" dxfId="2715" priority="388" operator="greaterThan">
      <formula>20</formula>
    </cfRule>
  </conditionalFormatting>
  <conditionalFormatting sqref="AV93">
    <cfRule type="cellIs" dxfId="2714" priority="385" operator="between">
      <formula>80</formula>
      <formula>120</formula>
    </cfRule>
  </conditionalFormatting>
  <conditionalFormatting sqref="BA93">
    <cfRule type="cellIs" dxfId="2713" priority="383" operator="between">
      <formula>80</formula>
      <formula>120</formula>
    </cfRule>
  </conditionalFormatting>
  <conditionalFormatting sqref="AY68">
    <cfRule type="cellIs" dxfId="2712" priority="426" operator="greaterThan">
      <formula>20</formula>
    </cfRule>
  </conditionalFormatting>
  <conditionalFormatting sqref="BA62:BA63">
    <cfRule type="cellIs" dxfId="2711" priority="423" operator="between">
      <formula>80</formula>
      <formula>120</formula>
    </cfRule>
  </conditionalFormatting>
  <conditionalFormatting sqref="BA108">
    <cfRule type="cellIs" dxfId="2710" priority="374" operator="between">
      <formula>80</formula>
      <formula>120</formula>
    </cfRule>
  </conditionalFormatting>
  <conditionalFormatting sqref="AO109:AO111 AP105:AP107 AO113:AP114">
    <cfRule type="cellIs" dxfId="2709" priority="371" operator="greaterThan">
      <formula>20</formula>
    </cfRule>
  </conditionalFormatting>
  <conditionalFormatting sqref="AQ105:AQ107 AQ113:AQ114">
    <cfRule type="cellIs" dxfId="2708" priority="370" operator="between">
      <formula>80</formula>
      <formula>120</formula>
    </cfRule>
  </conditionalFormatting>
  <conditionalFormatting sqref="AQ108">
    <cfRule type="cellIs" dxfId="2707" priority="357" operator="between">
      <formula>80</formula>
      <formula>120</formula>
    </cfRule>
  </conditionalFormatting>
  <conditionalFormatting sqref="AP96">
    <cfRule type="cellIs" dxfId="2706" priority="360" operator="greaterThan">
      <formula>20</formula>
    </cfRule>
  </conditionalFormatting>
  <conditionalFormatting sqref="AK53:AK54">
    <cfRule type="cellIs" dxfId="2705" priority="448" operator="greaterThan">
      <formula>20</formula>
    </cfRule>
  </conditionalFormatting>
  <conditionalFormatting sqref="AL53:AM54">
    <cfRule type="cellIs" dxfId="2704" priority="447" operator="between">
      <formula>80</formula>
      <formula>120</formula>
    </cfRule>
  </conditionalFormatting>
  <conditionalFormatting sqref="AK56:AK57">
    <cfRule type="cellIs" dxfId="2703" priority="446" operator="greaterThan">
      <formula>20</formula>
    </cfRule>
  </conditionalFormatting>
  <conditionalFormatting sqref="AL56:AM57">
    <cfRule type="cellIs" dxfId="2702" priority="445" operator="between">
      <formula>80</formula>
      <formula>120</formula>
    </cfRule>
  </conditionalFormatting>
  <conditionalFormatting sqref="AW50:AW51">
    <cfRule type="cellIs" dxfId="2701" priority="444" operator="greaterThan">
      <formula>20</formula>
    </cfRule>
  </conditionalFormatting>
  <conditionalFormatting sqref="AU94">
    <cfRule type="cellIs" dxfId="2700" priority="342" operator="greaterThan">
      <formula>20</formula>
    </cfRule>
  </conditionalFormatting>
  <conditionalFormatting sqref="AW97">
    <cfRule type="cellIs" dxfId="2699" priority="343" operator="greaterThan">
      <formula>20</formula>
    </cfRule>
  </conditionalFormatting>
  <conditionalFormatting sqref="AZ94">
    <cfRule type="cellIs" dxfId="2698" priority="341" operator="greaterThan">
      <formula>20</formula>
    </cfRule>
  </conditionalFormatting>
  <conditionalFormatting sqref="AU47:AU48">
    <cfRule type="cellIs" dxfId="2697" priority="443" operator="greaterThan">
      <formula>20</formula>
    </cfRule>
  </conditionalFormatting>
  <conditionalFormatting sqref="AL47:AM48">
    <cfRule type="cellIs" dxfId="2696" priority="441" operator="between">
      <formula>80</formula>
      <formula>120</formula>
    </cfRule>
  </conditionalFormatting>
  <conditionalFormatting sqref="AV47:AV48">
    <cfRule type="cellIs" dxfId="2695" priority="440" operator="between">
      <formula>80</formula>
      <formula>120</formula>
    </cfRule>
  </conditionalFormatting>
  <conditionalFormatting sqref="AV47:AV48">
    <cfRule type="cellIs" dxfId="2694" priority="439" operator="between">
      <formula>80</formula>
      <formula>120</formula>
    </cfRule>
  </conditionalFormatting>
  <conditionalFormatting sqref="BA47:BA48">
    <cfRule type="cellIs" dxfId="2693" priority="438" operator="between">
      <formula>80</formula>
      <formula>120</formula>
    </cfRule>
  </conditionalFormatting>
  <conditionalFormatting sqref="AU50:AU51">
    <cfRule type="cellIs" dxfId="2692" priority="436" operator="greaterThan">
      <formula>20</formula>
    </cfRule>
  </conditionalFormatting>
  <conditionalFormatting sqref="AZ50:AZ51">
    <cfRule type="cellIs" dxfId="2691" priority="435" operator="greaterThan">
      <formula>20</formula>
    </cfRule>
  </conditionalFormatting>
  <conditionalFormatting sqref="AL62:AM63">
    <cfRule type="cellIs" dxfId="2690" priority="434" operator="between">
      <formula>80</formula>
      <formula>120</formula>
    </cfRule>
  </conditionalFormatting>
  <conditionalFormatting sqref="BA109">
    <cfRule type="cellIs" dxfId="2689" priority="329" operator="between">
      <formula>80</formula>
      <formula>120</formula>
    </cfRule>
  </conditionalFormatting>
  <conditionalFormatting sqref="AQ94">
    <cfRule type="cellIs" dxfId="2688" priority="327" operator="between">
      <formula>80</formula>
      <formula>120</formula>
    </cfRule>
  </conditionalFormatting>
  <conditionalFormatting sqref="AU66">
    <cfRule type="cellIs" dxfId="2687" priority="432" operator="greaterThan">
      <formula>20</formula>
    </cfRule>
  </conditionalFormatting>
  <conditionalFormatting sqref="AV62:AV63">
    <cfRule type="cellIs" dxfId="2686" priority="431" operator="between">
      <formula>80</formula>
      <formula>120</formula>
    </cfRule>
  </conditionalFormatting>
  <conditionalFormatting sqref="AT68">
    <cfRule type="cellIs" dxfId="2685" priority="428" operator="greaterThan">
      <formula>20</formula>
    </cfRule>
  </conditionalFormatting>
  <conditionalFormatting sqref="AO109 AO106 AO103 AO100 AO97 AO94 AO91 AO88 AO85 AO82 AO79">
    <cfRule type="cellIs" dxfId="2684" priority="321" operator="greaterThan">
      <formula>20</formula>
    </cfRule>
  </conditionalFormatting>
  <conditionalFormatting sqref="AY68">
    <cfRule type="cellIs" dxfId="2683" priority="427" operator="greaterThan">
      <formula>20</formula>
    </cfRule>
  </conditionalFormatting>
  <conditionalFormatting sqref="AZ66">
    <cfRule type="cellIs" dxfId="2682" priority="425" operator="greaterThan">
      <formula>20</formula>
    </cfRule>
  </conditionalFormatting>
  <conditionalFormatting sqref="BA62:BA63">
    <cfRule type="cellIs" dxfId="2681" priority="424" operator="between">
      <formula>80</formula>
      <formula>120</formula>
    </cfRule>
  </conditionalFormatting>
  <conditionalFormatting sqref="AV69 BA69 AL69:AM69">
    <cfRule type="cellIs" dxfId="2680" priority="315" operator="between">
      <formula>80</formula>
      <formula>120</formula>
    </cfRule>
  </conditionalFormatting>
  <conditionalFormatting sqref="AP69">
    <cfRule type="cellIs" dxfId="2679" priority="314" operator="greaterThan">
      <formula>20</formula>
    </cfRule>
  </conditionalFormatting>
  <conditionalFormatting sqref="AK69">
    <cfRule type="cellIs" dxfId="2678" priority="310" operator="greaterThan">
      <formula>20</formula>
    </cfRule>
  </conditionalFormatting>
  <conditionalFormatting sqref="AL69:AM69">
    <cfRule type="cellIs" dxfId="2677" priority="309" operator="between">
      <formula>80</formula>
      <formula>120</formula>
    </cfRule>
  </conditionalFormatting>
  <conditionalFormatting sqref="AJ69">
    <cfRule type="cellIs" dxfId="2676" priority="308" operator="greaterThan">
      <formula>20</formula>
    </cfRule>
  </conditionalFormatting>
  <conditionalFormatting sqref="AP50:AP51">
    <cfRule type="cellIs" dxfId="2675" priority="419" operator="greaterThan">
      <formula>20</formula>
    </cfRule>
  </conditionalFormatting>
  <conditionalFormatting sqref="AW72 AR72 AJ72:AK72 AT72:AU72 AY72:AZ72">
    <cfRule type="cellIs" dxfId="2674" priority="302" operator="greaterThan">
      <formula>20</formula>
    </cfRule>
  </conditionalFormatting>
  <conditionalFormatting sqref="AV72 BA72 AL72:AM72">
    <cfRule type="cellIs" dxfId="2673" priority="301" operator="between">
      <formula>80</formula>
      <formula>120</formula>
    </cfRule>
  </conditionalFormatting>
  <conditionalFormatting sqref="AP72">
    <cfRule type="cellIs" dxfId="2672" priority="300" operator="greaterThan">
      <formula>20</formula>
    </cfRule>
  </conditionalFormatting>
  <conditionalFormatting sqref="AQ72">
    <cfRule type="cellIs" dxfId="2671" priority="299" operator="between">
      <formula>80</formula>
      <formula>120</formula>
    </cfRule>
  </conditionalFormatting>
  <conditionalFormatting sqref="AP66">
    <cfRule type="cellIs" dxfId="2670" priority="417" operator="greaterThan">
      <formula>20</formula>
    </cfRule>
  </conditionalFormatting>
  <conditionalFormatting sqref="AQ62:AQ63">
    <cfRule type="cellIs" dxfId="2669" priority="416" operator="between">
      <formula>80</formula>
      <formula>120</formula>
    </cfRule>
  </conditionalFormatting>
  <conditionalFormatting sqref="AK72">
    <cfRule type="cellIs" dxfId="2668" priority="296" operator="greaterThan">
      <formula>20</formula>
    </cfRule>
  </conditionalFormatting>
  <conditionalFormatting sqref="AL72:AM72">
    <cfRule type="cellIs" dxfId="2667" priority="295" operator="between">
      <formula>80</formula>
      <formula>120</formula>
    </cfRule>
  </conditionalFormatting>
  <conditionalFormatting sqref="AJ72">
    <cfRule type="cellIs" dxfId="2666" priority="294" operator="greaterThan">
      <formula>20</formula>
    </cfRule>
  </conditionalFormatting>
  <conditionalFormatting sqref="AZ75">
    <cfRule type="cellIs" dxfId="2665" priority="290" operator="greaterThan">
      <formula>20</formula>
    </cfRule>
  </conditionalFormatting>
  <conditionalFormatting sqref="BA75">
    <cfRule type="cellIs" dxfId="2664" priority="289" operator="between">
      <formula>80</formula>
      <formula>120</formula>
    </cfRule>
  </conditionalFormatting>
  <conditionalFormatting sqref="AZ75">
    <cfRule type="cellIs" dxfId="2663" priority="288" operator="greaterThan">
      <formula>20</formula>
    </cfRule>
  </conditionalFormatting>
  <conditionalFormatting sqref="BA75">
    <cfRule type="cellIs" dxfId="2662" priority="287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2661" priority="408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2660" priority="286" operator="greaterThan">
      <formula>20</formula>
    </cfRule>
  </conditionalFormatting>
  <conditionalFormatting sqref="BA115:BA121 AV115:AV121 AL115:AM121 AL123:AM124 AV123:AV124 BA123:BA124">
    <cfRule type="cellIs" dxfId="2659" priority="285" operator="between">
      <formula>80</formula>
      <formula>120</formula>
    </cfRule>
  </conditionalFormatting>
  <conditionalFormatting sqref="AK123 AR123">
    <cfRule type="cellIs" dxfId="2658" priority="284" operator="greaterThan">
      <formula>20</formula>
    </cfRule>
  </conditionalFormatting>
  <conditionalFormatting sqref="AL123:AM123">
    <cfRule type="cellIs" dxfId="2657" priority="283" operator="between">
      <formula>80</formula>
      <formula>120</formula>
    </cfRule>
  </conditionalFormatting>
  <conditionalFormatting sqref="AO123 AO120 AO117">
    <cfRule type="cellIs" dxfId="2656" priority="273" operator="greaterThan">
      <formula>20</formula>
    </cfRule>
  </conditionalFormatting>
  <conditionalFormatting sqref="AL106:AM109 BA106:BA109 AV106:AV109">
    <cfRule type="cellIs" dxfId="2655" priority="392" operator="between">
      <formula>80</formula>
      <formula>120</formula>
    </cfRule>
  </conditionalFormatting>
  <conditionalFormatting sqref="AJ100:AK103 AR100:AR103 AW100:AW103 AT100:AU103 AY100:AZ103">
    <cfRule type="cellIs" dxfId="2654" priority="391" operator="greaterThan">
      <formula>20</formula>
    </cfRule>
  </conditionalFormatting>
  <conditionalFormatting sqref="AL100:AM103 AV100:AV103">
    <cfRule type="cellIs" dxfId="2653" priority="390" operator="between">
      <formula>80</formula>
      <formula>120</formula>
    </cfRule>
  </conditionalFormatting>
  <conditionalFormatting sqref="AY121 AY118">
    <cfRule type="cellIs" dxfId="2652" priority="262" operator="greaterThan">
      <formula>20</formula>
    </cfRule>
  </conditionalFormatting>
  <conditionalFormatting sqref="AY115">
    <cfRule type="cellIs" dxfId="2651" priority="268" operator="greaterThan">
      <formula>20</formula>
    </cfRule>
  </conditionalFormatting>
  <conditionalFormatting sqref="AV93">
    <cfRule type="cellIs" dxfId="2650" priority="386" operator="between">
      <formula>80</formula>
      <formula>120</formula>
    </cfRule>
  </conditionalFormatting>
  <conditionalFormatting sqref="AO121 AO118">
    <cfRule type="cellIs" dxfId="2649" priority="264" operator="greaterThan">
      <formula>20</formula>
    </cfRule>
  </conditionalFormatting>
  <conditionalFormatting sqref="AV108">
    <cfRule type="cellIs" dxfId="2648" priority="378" operator="between">
      <formula>80</formula>
      <formula>120</formula>
    </cfRule>
  </conditionalFormatting>
  <conditionalFormatting sqref="BA109:BA111">
    <cfRule type="cellIs" dxfId="2647" priority="376" operator="between">
      <formula>80</formula>
      <formula>120</formula>
    </cfRule>
  </conditionalFormatting>
  <conditionalFormatting sqref="AP47:AP48">
    <cfRule type="cellIs" dxfId="2646" priority="422" operator="greaterThan">
      <formula>20</formula>
    </cfRule>
  </conditionalFormatting>
  <conditionalFormatting sqref="AQ47:AQ48">
    <cfRule type="cellIs" dxfId="2645" priority="420" operator="between">
      <formula>80</formula>
      <formula>120</formula>
    </cfRule>
  </conditionalFormatting>
  <conditionalFormatting sqref="AW119 AR119 AU119 AZ119">
    <cfRule type="cellIs" dxfId="2644" priority="247" operator="greaterThan">
      <formula>20</formula>
    </cfRule>
  </conditionalFormatting>
  <conditionalFormatting sqref="AV119 BA119">
    <cfRule type="cellIs" dxfId="2643" priority="246" operator="between">
      <formula>80</formula>
      <formula>120</formula>
    </cfRule>
  </conditionalFormatting>
  <conditionalFormatting sqref="AO68">
    <cfRule type="cellIs" dxfId="2642" priority="418" operator="greaterThan">
      <formula>20</formula>
    </cfRule>
  </conditionalFormatting>
  <conditionalFormatting sqref="AQ62:AQ63">
    <cfRule type="cellIs" dxfId="2641" priority="415" operator="between">
      <formula>80</formula>
      <formula>120</formula>
    </cfRule>
  </conditionalFormatting>
  <conditionalFormatting sqref="AK66 AP66 AU66 AZ66">
    <cfRule type="cellIs" dxfId="2640" priority="414" operator="lessThan">
      <formula>20</formula>
    </cfRule>
  </conditionalFormatting>
  <conditionalFormatting sqref="AJ32 AJ35:AJ36 AJ38:AJ39 AJ41:AJ42 AJ44:AJ45 AJ47:AJ48 AJ50:AJ51 AJ53:AJ54 AJ56:AJ57 AJ59:AJ60 AJ62:AJ63 AJ66">
    <cfRule type="cellIs" dxfId="2639" priority="413" operator="greaterThan">
      <formula>20</formula>
    </cfRule>
  </conditionalFormatting>
  <conditionalFormatting sqref="AJ77 AJ74 AJ71">
    <cfRule type="cellIs" dxfId="2638" priority="412" operator="greaterThan">
      <formula>20</formula>
    </cfRule>
  </conditionalFormatting>
  <conditionalFormatting sqref="AY119">
    <cfRule type="cellIs" dxfId="2637" priority="234" operator="greaterThan">
      <formula>20</formula>
    </cfRule>
  </conditionalFormatting>
  <conditionalFormatting sqref="AO77 AO74 AO71">
    <cfRule type="cellIs" dxfId="2636" priority="410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2635" priority="409" operator="greaterThan">
      <formula>20</formula>
    </cfRule>
  </conditionalFormatting>
  <conditionalFormatting sqref="AR78:AR101 AW78:AW101 AJ88:AK97 AT88:AU97 AY88:AZ97 AO88:AP97">
    <cfRule type="cellIs" dxfId="2634" priority="407" operator="greaterThan">
      <formula>20</formula>
    </cfRule>
  </conditionalFormatting>
  <conditionalFormatting sqref="AL78:AM97 BA78:BA97 AV78:AV97 AQ78:AQ97">
    <cfRule type="cellIs" dxfId="2633" priority="406" operator="between">
      <formula>80</formula>
      <formula>120</formula>
    </cfRule>
  </conditionalFormatting>
  <conditionalFormatting sqref="AK78 AU78 AZ78 AW102:AW104 AR102:AR104 AK101 AT97:AU100 AY97:AZ100 AJ79:AK88 AJ97:AK100 AK89:AK96 AT79:AU88 AU89:AU92 AU101:AU104 AY79:AZ88 AZ89:AZ92 AZ101:AZ104">
    <cfRule type="cellIs" dxfId="2632" priority="405" operator="greaterThan">
      <formula>20</formula>
    </cfRule>
  </conditionalFormatting>
  <conditionalFormatting sqref="AL97:AM101 AV97:AV104 BA97:BA104">
    <cfRule type="cellIs" dxfId="2631" priority="404" operator="between">
      <formula>80</formula>
      <formula>120</formula>
    </cfRule>
  </conditionalFormatting>
  <conditionalFormatting sqref="AW96">
    <cfRule type="cellIs" dxfId="2630" priority="398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2629" priority="397" operator="greaterThan">
      <formula>20</formula>
    </cfRule>
  </conditionalFormatting>
  <conditionalFormatting sqref="AV105:AV107 BA105:BA107 AL105:AM107 BA113:BA114 AV109:AV111 AL109:AM111 AL113:AM114 AV113:AV114">
    <cfRule type="cellIs" dxfId="2628" priority="396" operator="between">
      <formula>80</formula>
      <formula>120</formula>
    </cfRule>
  </conditionalFormatting>
  <conditionalFormatting sqref="AJ106:AK109 AR106:AR109 AW106:AW109 AT106:AU109 AY106:AZ109">
    <cfRule type="cellIs" dxfId="2627" priority="393" operator="greaterThan">
      <formula>20</formula>
    </cfRule>
  </conditionalFormatting>
  <conditionalFormatting sqref="AW103:AW106 AR103:AR106 AJ103:AK106 AT103:AU106 AY103:AZ106">
    <cfRule type="cellIs" dxfId="2626" priority="395" operator="greaterThan">
      <formula>20</formula>
    </cfRule>
  </conditionalFormatting>
  <conditionalFormatting sqref="AV103:AV106 BA103:BA106 AL103:AM106">
    <cfRule type="cellIs" dxfId="2625" priority="394" operator="between">
      <formula>80</formula>
      <formula>120</formula>
    </cfRule>
  </conditionalFormatting>
  <conditionalFormatting sqref="AU93">
    <cfRule type="cellIs" dxfId="2624" priority="389" operator="greaterThan">
      <formula>20</formula>
    </cfRule>
  </conditionalFormatting>
  <conditionalFormatting sqref="AL93:AM93">
    <cfRule type="cellIs" dxfId="2623" priority="387" operator="between">
      <formula>80</formula>
      <formula>120</formula>
    </cfRule>
  </conditionalFormatting>
  <conditionalFormatting sqref="BA93">
    <cfRule type="cellIs" dxfId="2622" priority="384" operator="between">
      <formula>80</formula>
      <formula>120</formula>
    </cfRule>
  </conditionalFormatting>
  <conditionalFormatting sqref="AU96">
    <cfRule type="cellIs" dxfId="2621" priority="382" operator="greaterThan">
      <formula>20</formula>
    </cfRule>
  </conditionalFormatting>
  <conditionalFormatting sqref="AZ96">
    <cfRule type="cellIs" dxfId="2620" priority="381" operator="greaterThan">
      <formula>20</formula>
    </cfRule>
  </conditionalFormatting>
  <conditionalFormatting sqref="AL108:AM108">
    <cfRule type="cellIs" dxfId="2619" priority="380" operator="between">
      <formula>80</formula>
      <formula>120</formula>
    </cfRule>
  </conditionalFormatting>
  <conditionalFormatting sqref="AV108">
    <cfRule type="cellIs" dxfId="2618" priority="379" operator="between">
      <formula>80</formula>
      <formula>120</formula>
    </cfRule>
  </conditionalFormatting>
  <conditionalFormatting sqref="BA109:BA111">
    <cfRule type="cellIs" dxfId="2617" priority="377" operator="between">
      <formula>80</formula>
      <formula>120</formula>
    </cfRule>
  </conditionalFormatting>
  <conditionalFormatting sqref="BA108">
    <cfRule type="cellIs" dxfId="2616" priority="375" operator="between">
      <formula>80</formula>
      <formula>120</formula>
    </cfRule>
  </conditionalFormatting>
  <conditionalFormatting sqref="AP78 AO97:AP100 AO79:AP88 AP89:AP92 AP101:AP104">
    <cfRule type="cellIs" dxfId="2615" priority="373" operator="greaterThan">
      <formula>20</formula>
    </cfRule>
  </conditionalFormatting>
  <conditionalFormatting sqref="AQ97:AQ104">
    <cfRule type="cellIs" dxfId="2614" priority="372" operator="between">
      <formula>80</formula>
      <formula>120</formula>
    </cfRule>
  </conditionalFormatting>
  <conditionalFormatting sqref="AO106:AP109">
    <cfRule type="cellIs" dxfId="2613" priority="367" operator="greaterThan">
      <formula>20</formula>
    </cfRule>
  </conditionalFormatting>
  <conditionalFormatting sqref="AQ106:AQ109">
    <cfRule type="cellIs" dxfId="2612" priority="366" operator="between">
      <formula>80</formula>
      <formula>120</formula>
    </cfRule>
  </conditionalFormatting>
  <conditionalFormatting sqref="AO103:AP106">
    <cfRule type="cellIs" dxfId="2611" priority="369" operator="greaterThan">
      <formula>20</formula>
    </cfRule>
  </conditionalFormatting>
  <conditionalFormatting sqref="AQ103:AQ106">
    <cfRule type="cellIs" dxfId="2610" priority="368" operator="between">
      <formula>80</formula>
      <formula>120</formula>
    </cfRule>
  </conditionalFormatting>
  <conditionalFormatting sqref="AO100:AP103">
    <cfRule type="cellIs" dxfId="2609" priority="365" operator="greaterThan">
      <formula>20</formula>
    </cfRule>
  </conditionalFormatting>
  <conditionalFormatting sqref="AQ100:AQ103">
    <cfRule type="cellIs" dxfId="2608" priority="364" operator="between">
      <formula>80</formula>
      <formula>120</formula>
    </cfRule>
  </conditionalFormatting>
  <conditionalFormatting sqref="AP93">
    <cfRule type="cellIs" dxfId="2607" priority="363" operator="greaterThan">
      <formula>20</formula>
    </cfRule>
  </conditionalFormatting>
  <conditionalFormatting sqref="AQ93">
    <cfRule type="cellIs" dxfId="2606" priority="362" operator="between">
      <formula>80</formula>
      <formula>120</formula>
    </cfRule>
  </conditionalFormatting>
  <conditionalFormatting sqref="AQ93">
    <cfRule type="cellIs" dxfId="2605" priority="361" operator="between">
      <formula>80</formula>
      <formula>120</formula>
    </cfRule>
  </conditionalFormatting>
  <conditionalFormatting sqref="AP108:AP111">
    <cfRule type="cellIs" dxfId="2604" priority="359" operator="greaterThan">
      <formula>20</formula>
    </cfRule>
  </conditionalFormatting>
  <conditionalFormatting sqref="AQ109:AQ111 AQ113">
    <cfRule type="cellIs" dxfId="2603" priority="358" operator="between">
      <formula>80</formula>
      <formula>120</formula>
    </cfRule>
  </conditionalFormatting>
  <conditionalFormatting sqref="AQ108">
    <cfRule type="cellIs" dxfId="2602" priority="356" operator="between">
      <formula>80</formula>
      <formula>120</formula>
    </cfRule>
  </conditionalFormatting>
  <conditionalFormatting sqref="AJ108 AJ105 AJ102 AJ99 AJ96 AJ93 AJ90 AJ87 AJ84 AJ81 AJ78">
    <cfRule type="cellIs" dxfId="2601" priority="355" operator="greaterThan">
      <formula>20</formula>
    </cfRule>
  </conditionalFormatting>
  <conditionalFormatting sqref="AO108 AO105 AO102 AO99 AO96 AO93 AO90 AO87 AO84 AO81 AO78">
    <cfRule type="cellIs" dxfId="2600" priority="354" operator="greaterThan">
      <formula>20</formula>
    </cfRule>
  </conditionalFormatting>
  <conditionalFormatting sqref="AT108 AT105 AT102 AT99 AT96 AT93 AT90 AT87 AT84 AT81 AT78">
    <cfRule type="cellIs" dxfId="2599" priority="353" operator="greaterThan">
      <formula>20</formula>
    </cfRule>
  </conditionalFormatting>
  <conditionalFormatting sqref="AY108 AY105 AY102 AY99 AY96 AY93 AY90 AY87 AY84 AY81 AY78">
    <cfRule type="cellIs" dxfId="2598" priority="352" operator="greaterThan">
      <formula>20</formula>
    </cfRule>
  </conditionalFormatting>
  <conditionalFormatting sqref="AR78 AW78 AJ78:AK78 AT78:AU78 AY78:AZ78">
    <cfRule type="cellIs" dxfId="2597" priority="351" operator="greaterThan">
      <formula>20</formula>
    </cfRule>
  </conditionalFormatting>
  <conditionalFormatting sqref="AL78:AM78 BA78 AV78">
    <cfRule type="cellIs" dxfId="2596" priority="350" operator="between">
      <formula>80</formula>
      <formula>120</formula>
    </cfRule>
  </conditionalFormatting>
  <conditionalFormatting sqref="AO78:AP78">
    <cfRule type="cellIs" dxfId="2595" priority="349" operator="greaterThan">
      <formula>20</formula>
    </cfRule>
  </conditionalFormatting>
  <conditionalFormatting sqref="AQ78">
    <cfRule type="cellIs" dxfId="2594" priority="348" operator="between">
      <formula>80</formula>
      <formula>120</formula>
    </cfRule>
  </conditionalFormatting>
  <conditionalFormatting sqref="AK100">
    <cfRule type="cellIs" dxfId="2593" priority="347" operator="greaterThan">
      <formula>20</formula>
    </cfRule>
  </conditionalFormatting>
  <conditionalFormatting sqref="AL100:AM100">
    <cfRule type="cellIs" dxfId="2592" priority="346" operator="between">
      <formula>80</formula>
      <formula>120</formula>
    </cfRule>
  </conditionalFormatting>
  <conditionalFormatting sqref="AK103">
    <cfRule type="cellIs" dxfId="2591" priority="345" operator="greaterThan">
      <formula>20</formula>
    </cfRule>
  </conditionalFormatting>
  <conditionalFormatting sqref="AL103:AM103">
    <cfRule type="cellIs" dxfId="2590" priority="344" operator="between">
      <formula>80</formula>
      <formula>120</formula>
    </cfRule>
  </conditionalFormatting>
  <conditionalFormatting sqref="AL94:AM94">
    <cfRule type="cellIs" dxfId="2589" priority="340" operator="between">
      <formula>80</formula>
      <formula>120</formula>
    </cfRule>
  </conditionalFormatting>
  <conditionalFormatting sqref="AV94">
    <cfRule type="cellIs" dxfId="2588" priority="339" operator="between">
      <formula>80</formula>
      <formula>120</formula>
    </cfRule>
  </conditionalFormatting>
  <conditionalFormatting sqref="AV94">
    <cfRule type="cellIs" dxfId="2587" priority="338" operator="between">
      <formula>80</formula>
      <formula>120</formula>
    </cfRule>
  </conditionalFormatting>
  <conditionalFormatting sqref="BA94">
    <cfRule type="cellIs" dxfId="2586" priority="337" operator="between">
      <formula>80</formula>
      <formula>120</formula>
    </cfRule>
  </conditionalFormatting>
  <conditionalFormatting sqref="BA94">
    <cfRule type="cellIs" dxfId="2585" priority="336" operator="between">
      <formula>80</formula>
      <formula>120</formula>
    </cfRule>
  </conditionalFormatting>
  <conditionalFormatting sqref="AU97">
    <cfRule type="cellIs" dxfId="2584" priority="335" operator="greaterThan">
      <formula>20</formula>
    </cfRule>
  </conditionalFormatting>
  <conditionalFormatting sqref="AZ97">
    <cfRule type="cellIs" dxfId="2583" priority="334" operator="greaterThan">
      <formula>20</formula>
    </cfRule>
  </conditionalFormatting>
  <conditionalFormatting sqref="AL109:AM109">
    <cfRule type="cellIs" dxfId="2582" priority="333" operator="between">
      <formula>80</formula>
      <formula>120</formula>
    </cfRule>
  </conditionalFormatting>
  <conditionalFormatting sqref="AV109">
    <cfRule type="cellIs" dxfId="2581" priority="332" operator="between">
      <formula>80</formula>
      <formula>120</formula>
    </cfRule>
  </conditionalFormatting>
  <conditionalFormatting sqref="AV109">
    <cfRule type="cellIs" dxfId="2580" priority="331" operator="between">
      <formula>80</formula>
      <formula>120</formula>
    </cfRule>
  </conditionalFormatting>
  <conditionalFormatting sqref="BA109">
    <cfRule type="cellIs" dxfId="2579" priority="330" operator="between">
      <formula>80</formula>
      <formula>120</formula>
    </cfRule>
  </conditionalFormatting>
  <conditionalFormatting sqref="AP94">
    <cfRule type="cellIs" dxfId="2578" priority="328" operator="greaterThan">
      <formula>20</formula>
    </cfRule>
  </conditionalFormatting>
  <conditionalFormatting sqref="AQ94">
    <cfRule type="cellIs" dxfId="2577" priority="326" operator="between">
      <formula>80</formula>
      <formula>120</formula>
    </cfRule>
  </conditionalFormatting>
  <conditionalFormatting sqref="AP97">
    <cfRule type="cellIs" dxfId="2576" priority="325" operator="greaterThan">
      <formula>20</formula>
    </cfRule>
  </conditionalFormatting>
  <conditionalFormatting sqref="AQ109">
    <cfRule type="cellIs" dxfId="2575" priority="324" operator="between">
      <formula>80</formula>
      <formula>120</formula>
    </cfRule>
  </conditionalFormatting>
  <conditionalFormatting sqref="AQ109">
    <cfRule type="cellIs" dxfId="2574" priority="323" operator="between">
      <formula>80</formula>
      <formula>120</formula>
    </cfRule>
  </conditionalFormatting>
  <conditionalFormatting sqref="AJ109 AJ106 AJ103 AJ100 AJ97 AJ94 AJ91 AJ88 AJ85 AJ82 AJ79">
    <cfRule type="cellIs" dxfId="2573" priority="322" operator="greaterThan">
      <formula>20</formula>
    </cfRule>
  </conditionalFormatting>
  <conditionalFormatting sqref="AT109 AT106 AT103 AT100 AT97 AT94 AT91 AT88 AT85 AT82 AT79">
    <cfRule type="cellIs" dxfId="2572" priority="320" operator="greaterThan">
      <formula>20</formula>
    </cfRule>
  </conditionalFormatting>
  <conditionalFormatting sqref="AY109 AY106 AY103 AY100 AY97 AY94 AY91 AY88 AY85 AY82 AY79">
    <cfRule type="cellIs" dxfId="2571" priority="319" operator="greaterThan">
      <formula>20</formula>
    </cfRule>
  </conditionalFormatting>
  <conditionalFormatting sqref="AO116">
    <cfRule type="cellIs" dxfId="2570" priority="250" operator="greaterThan">
      <formula>20</formula>
    </cfRule>
  </conditionalFormatting>
  <conditionalFormatting sqref="AW119 AR119 AJ119:AK119 AT119:AU119 AY119:AZ119">
    <cfRule type="cellIs" dxfId="2569" priority="245" operator="greaterThan">
      <formula>20</formula>
    </cfRule>
  </conditionalFormatting>
  <conditionalFormatting sqref="AV119 BA119 AL119:AM119">
    <cfRule type="cellIs" dxfId="2568" priority="244" operator="between">
      <formula>80</formula>
      <formula>120</formula>
    </cfRule>
  </conditionalFormatting>
  <conditionalFormatting sqref="AW69 AR69 AU69 AZ69">
    <cfRule type="cellIs" dxfId="2567" priority="318" operator="greaterThan">
      <formula>20</formula>
    </cfRule>
  </conditionalFormatting>
  <conditionalFormatting sqref="AV69 BA69">
    <cfRule type="cellIs" dxfId="2566" priority="317" operator="between">
      <formula>80</formula>
      <formula>120</formula>
    </cfRule>
  </conditionalFormatting>
  <conditionalFormatting sqref="AW69 AR69 AJ69:AK69 AT69:AU69 AY69:AZ69">
    <cfRule type="cellIs" dxfId="2565" priority="316" operator="greaterThan">
      <formula>20</formula>
    </cfRule>
  </conditionalFormatting>
  <conditionalFormatting sqref="AQ69">
    <cfRule type="cellIs" dxfId="2564" priority="313" operator="between">
      <formula>80</formula>
      <formula>120</formula>
    </cfRule>
  </conditionalFormatting>
  <conditionalFormatting sqref="AO69:AP69">
    <cfRule type="cellIs" dxfId="2563" priority="312" operator="greaterThan">
      <formula>20</formula>
    </cfRule>
  </conditionalFormatting>
  <conditionalFormatting sqref="AQ69">
    <cfRule type="cellIs" dxfId="2562" priority="311" operator="between">
      <formula>80</formula>
      <formula>120</formula>
    </cfRule>
  </conditionalFormatting>
  <conditionalFormatting sqref="AO69">
    <cfRule type="cellIs" dxfId="2561" priority="307" operator="greaterThan">
      <formula>20</formula>
    </cfRule>
  </conditionalFormatting>
  <conditionalFormatting sqref="AT69">
    <cfRule type="cellIs" dxfId="2560" priority="306" operator="greaterThan">
      <formula>20</formula>
    </cfRule>
  </conditionalFormatting>
  <conditionalFormatting sqref="AY69">
    <cfRule type="cellIs" dxfId="2559" priority="305" operator="greaterThan">
      <formula>20</formula>
    </cfRule>
  </conditionalFormatting>
  <conditionalFormatting sqref="AW72 AR72 AU72 AZ72">
    <cfRule type="cellIs" dxfId="2558" priority="304" operator="greaterThan">
      <formula>20</formula>
    </cfRule>
  </conditionalFormatting>
  <conditionalFormatting sqref="AV72 BA72">
    <cfRule type="cellIs" dxfId="2557" priority="303" operator="between">
      <formula>80</formula>
      <formula>120</formula>
    </cfRule>
  </conditionalFormatting>
  <conditionalFormatting sqref="AO72:AP72">
    <cfRule type="cellIs" dxfId="2556" priority="298" operator="greaterThan">
      <formula>20</formula>
    </cfRule>
  </conditionalFormatting>
  <conditionalFormatting sqref="AQ72">
    <cfRule type="cellIs" dxfId="2555" priority="297" operator="between">
      <formula>80</formula>
      <formula>120</formula>
    </cfRule>
  </conditionalFormatting>
  <conditionalFormatting sqref="AO72">
    <cfRule type="cellIs" dxfId="2554" priority="293" operator="greaterThan">
      <formula>20</formula>
    </cfRule>
  </conditionalFormatting>
  <conditionalFormatting sqref="AT72">
    <cfRule type="cellIs" dxfId="2553" priority="292" operator="greaterThan">
      <formula>20</formula>
    </cfRule>
  </conditionalFormatting>
  <conditionalFormatting sqref="AY72">
    <cfRule type="cellIs" dxfId="2552" priority="291" operator="greaterThan">
      <formula>20</formula>
    </cfRule>
  </conditionalFormatting>
  <conditionalFormatting sqref="AU123">
    <cfRule type="cellIs" dxfId="2551" priority="282" operator="greaterThan">
      <formula>20</formula>
    </cfRule>
  </conditionalFormatting>
  <conditionalFormatting sqref="AV123">
    <cfRule type="cellIs" dxfId="2550" priority="281" operator="between">
      <formula>80</formula>
      <formula>120</formula>
    </cfRule>
  </conditionalFormatting>
  <conditionalFormatting sqref="AZ123">
    <cfRule type="cellIs" dxfId="2549" priority="280" operator="greaterThan">
      <formula>20</formula>
    </cfRule>
  </conditionalFormatting>
  <conditionalFormatting sqref="BA123">
    <cfRule type="cellIs" dxfId="2548" priority="279" operator="between">
      <formula>80</formula>
      <formula>120</formula>
    </cfRule>
  </conditionalFormatting>
  <conditionalFormatting sqref="AO115:AP121 AO123:AP124">
    <cfRule type="cellIs" dxfId="2547" priority="278" operator="greaterThan">
      <formula>20</formula>
    </cfRule>
  </conditionalFormatting>
  <conditionalFormatting sqref="AQ115:AQ121 AQ123:AQ124">
    <cfRule type="cellIs" dxfId="2546" priority="277" operator="between">
      <formula>80</formula>
      <formula>120</formula>
    </cfRule>
  </conditionalFormatting>
  <conditionalFormatting sqref="AP123">
    <cfRule type="cellIs" dxfId="2545" priority="276" operator="greaterThan">
      <formula>20</formula>
    </cfRule>
  </conditionalFormatting>
  <conditionalFormatting sqref="AQ123">
    <cfRule type="cellIs" dxfId="2544" priority="275" operator="between">
      <formula>80</formula>
      <formula>120</formula>
    </cfRule>
  </conditionalFormatting>
  <conditionalFormatting sqref="AJ123 AJ120 AJ117">
    <cfRule type="cellIs" dxfId="2543" priority="274" operator="greaterThan">
      <formula>20</formula>
    </cfRule>
  </conditionalFormatting>
  <conditionalFormatting sqref="AT123 AT120 AT117">
    <cfRule type="cellIs" dxfId="2542" priority="272" operator="greaterThan">
      <formula>20</formula>
    </cfRule>
  </conditionalFormatting>
  <conditionalFormatting sqref="AY123 AY120 AY117">
    <cfRule type="cellIs" dxfId="2541" priority="271" operator="greaterThan">
      <formula>20</formula>
    </cfRule>
  </conditionalFormatting>
  <conditionalFormatting sqref="AT115">
    <cfRule type="cellIs" dxfId="2540" priority="270" operator="greaterThan">
      <formula>20</formula>
    </cfRule>
  </conditionalFormatting>
  <conditionalFormatting sqref="AT115">
    <cfRule type="cellIs" dxfId="2539" priority="269" operator="greaterThan">
      <formula>20</formula>
    </cfRule>
  </conditionalFormatting>
  <conditionalFormatting sqref="AY115">
    <cfRule type="cellIs" dxfId="2538" priority="267" operator="greaterThan">
      <formula>20</formula>
    </cfRule>
  </conditionalFormatting>
  <conditionalFormatting sqref="AO115">
    <cfRule type="cellIs" dxfId="2537" priority="266" operator="greaterThan">
      <formula>20</formula>
    </cfRule>
  </conditionalFormatting>
  <conditionalFormatting sqref="AJ121 AJ118">
    <cfRule type="cellIs" dxfId="2536" priority="265" operator="greaterThan">
      <formula>20</formula>
    </cfRule>
  </conditionalFormatting>
  <conditionalFormatting sqref="AT121 AT118">
    <cfRule type="cellIs" dxfId="2535" priority="263" operator="greaterThan">
      <formula>20</formula>
    </cfRule>
  </conditionalFormatting>
  <conditionalFormatting sqref="AW116 AR116 AU116 AZ116">
    <cfRule type="cellIs" dxfId="2534" priority="261" operator="greaterThan">
      <formula>20</formula>
    </cfRule>
  </conditionalFormatting>
  <conditionalFormatting sqref="AV116 BA116">
    <cfRule type="cellIs" dxfId="2533" priority="260" operator="between">
      <formula>80</formula>
      <formula>120</formula>
    </cfRule>
  </conditionalFormatting>
  <conditionalFormatting sqref="AW116 AR116 AJ116:AK116 AT116:AU116 AY116:AZ116">
    <cfRule type="cellIs" dxfId="2532" priority="259" operator="greaterThan">
      <formula>20</formula>
    </cfRule>
  </conditionalFormatting>
  <conditionalFormatting sqref="AV116 BA116 AL116:AM116">
    <cfRule type="cellIs" dxfId="2531" priority="258" operator="between">
      <formula>80</formula>
      <formula>120</formula>
    </cfRule>
  </conditionalFormatting>
  <conditionalFormatting sqref="AP116">
    <cfRule type="cellIs" dxfId="2530" priority="257" operator="greaterThan">
      <formula>20</formula>
    </cfRule>
  </conditionalFormatting>
  <conditionalFormatting sqref="AQ116">
    <cfRule type="cellIs" dxfId="2529" priority="256" operator="between">
      <formula>80</formula>
      <formula>120</formula>
    </cfRule>
  </conditionalFormatting>
  <conditionalFormatting sqref="AO116:AP116">
    <cfRule type="cellIs" dxfId="2528" priority="255" operator="greaterThan">
      <formula>20</formula>
    </cfRule>
  </conditionalFormatting>
  <conditionalFormatting sqref="AQ116">
    <cfRule type="cellIs" dxfId="2527" priority="254" operator="between">
      <formula>80</formula>
      <formula>120</formula>
    </cfRule>
  </conditionalFormatting>
  <conditionalFormatting sqref="AK116">
    <cfRule type="cellIs" dxfId="2526" priority="253" operator="greaterThan">
      <formula>20</formula>
    </cfRule>
  </conditionalFormatting>
  <conditionalFormatting sqref="AL116:AM116">
    <cfRule type="cellIs" dxfId="2525" priority="252" operator="between">
      <formula>80</formula>
      <formula>120</formula>
    </cfRule>
  </conditionalFormatting>
  <conditionalFormatting sqref="AJ116">
    <cfRule type="cellIs" dxfId="2524" priority="251" operator="greaterThan">
      <formula>20</formula>
    </cfRule>
  </conditionalFormatting>
  <conditionalFormatting sqref="AT116">
    <cfRule type="cellIs" dxfId="2523" priority="249" operator="greaterThan">
      <formula>20</formula>
    </cfRule>
  </conditionalFormatting>
  <conditionalFormatting sqref="AY116">
    <cfRule type="cellIs" dxfId="2522" priority="248" operator="greaterThan">
      <formula>20</formula>
    </cfRule>
  </conditionalFormatting>
  <conditionalFormatting sqref="AP119">
    <cfRule type="cellIs" dxfId="2521" priority="243" operator="greaterThan">
      <formula>20</formula>
    </cfRule>
  </conditionalFormatting>
  <conditionalFormatting sqref="AQ119">
    <cfRule type="cellIs" dxfId="2520" priority="242" operator="between">
      <formula>80</formula>
      <formula>120</formula>
    </cfRule>
  </conditionalFormatting>
  <conditionalFormatting sqref="AO119:AP119">
    <cfRule type="cellIs" dxfId="2519" priority="241" operator="greaterThan">
      <formula>20</formula>
    </cfRule>
  </conditionalFormatting>
  <conditionalFormatting sqref="AQ119">
    <cfRule type="cellIs" dxfId="2518" priority="240" operator="between">
      <formula>80</formula>
      <formula>120</formula>
    </cfRule>
  </conditionalFormatting>
  <conditionalFormatting sqref="AK119">
    <cfRule type="cellIs" dxfId="2517" priority="239" operator="greaterThan">
      <formula>20</formula>
    </cfRule>
  </conditionalFormatting>
  <conditionalFormatting sqref="AL119:AM119">
    <cfRule type="cellIs" dxfId="2516" priority="238" operator="between">
      <formula>80</formula>
      <formula>120</formula>
    </cfRule>
  </conditionalFormatting>
  <conditionalFormatting sqref="AJ119">
    <cfRule type="cellIs" dxfId="2515" priority="237" operator="greaterThan">
      <formula>20</formula>
    </cfRule>
  </conditionalFormatting>
  <conditionalFormatting sqref="AO119">
    <cfRule type="cellIs" dxfId="2514" priority="236" operator="greaterThan">
      <formula>20</formula>
    </cfRule>
  </conditionalFormatting>
  <conditionalFormatting sqref="AT119">
    <cfRule type="cellIs" dxfId="2513" priority="235" operator="greaterThan">
      <formula>20</formula>
    </cfRule>
  </conditionalFormatting>
  <conditionalFormatting sqref="AR34 AW34 AJ34:AK34 AT34:AU34 AY34:AZ34">
    <cfRule type="cellIs" dxfId="2512" priority="233" operator="greaterThan">
      <formula>20</formula>
    </cfRule>
  </conditionalFormatting>
  <conditionalFormatting sqref="AL34:AM34 BA34 AV34">
    <cfRule type="cellIs" dxfId="2511" priority="232" operator="between">
      <formula>80</formula>
      <formula>120</formula>
    </cfRule>
  </conditionalFormatting>
  <conditionalFormatting sqref="AO34:AP34">
    <cfRule type="cellIs" dxfId="2510" priority="231" operator="greaterThan">
      <formula>20</formula>
    </cfRule>
  </conditionalFormatting>
  <conditionalFormatting sqref="AQ34">
    <cfRule type="cellIs" dxfId="2509" priority="230" operator="between">
      <formula>80</formula>
      <formula>120</formula>
    </cfRule>
  </conditionalFormatting>
  <conditionalFormatting sqref="AJ33">
    <cfRule type="cellIs" dxfId="2508" priority="229" operator="greaterThan">
      <formula>20</formula>
    </cfRule>
  </conditionalFormatting>
  <conditionalFormatting sqref="AO33">
    <cfRule type="cellIs" dxfId="2507" priority="228" operator="greaterThan">
      <formula>20</formula>
    </cfRule>
  </conditionalFormatting>
  <conditionalFormatting sqref="AT33">
    <cfRule type="cellIs" dxfId="2506" priority="227" operator="greaterThan">
      <formula>20</formula>
    </cfRule>
  </conditionalFormatting>
  <conditionalFormatting sqref="AY33">
    <cfRule type="cellIs" dxfId="2505" priority="226" operator="greaterThan">
      <formula>20</formula>
    </cfRule>
  </conditionalFormatting>
  <conditionalFormatting sqref="AW115 AK115 AR115:AU115 AY115:AZ115">
    <cfRule type="cellIs" dxfId="2504" priority="225" operator="greaterThan">
      <formula>20</formula>
    </cfRule>
  </conditionalFormatting>
  <conditionalFormatting sqref="AL115:AM115 AV115 BA115">
    <cfRule type="cellIs" dxfId="2503" priority="224" operator="between">
      <formula>80</formula>
      <formula>120</formula>
    </cfRule>
  </conditionalFormatting>
  <conditionalFormatting sqref="AL115:AM115 AV115 BA115">
    <cfRule type="cellIs" dxfId="2502" priority="214" operator="between">
      <formula>80</formula>
      <formula>120</formula>
    </cfRule>
  </conditionalFormatting>
  <conditionalFormatting sqref="AK115 AR115:AU115 AW115 AY115:AZ115">
    <cfRule type="cellIs" dxfId="2501" priority="223" operator="greaterThan">
      <formula>20</formula>
    </cfRule>
  </conditionalFormatting>
  <conditionalFormatting sqref="AL115:AM115 AV115 BA115">
    <cfRule type="cellIs" dxfId="2500" priority="222" operator="between">
      <formula>80</formula>
      <formula>120</formula>
    </cfRule>
  </conditionalFormatting>
  <conditionalFormatting sqref="AL115:AM115 AV115 BA115">
    <cfRule type="cellIs" dxfId="2499" priority="212" operator="between">
      <formula>80</formula>
      <formula>120</formula>
    </cfRule>
  </conditionalFormatting>
  <conditionalFormatting sqref="AK115 AR115:AU115 AW115 AY115:AZ115">
    <cfRule type="cellIs" dxfId="2498" priority="221" operator="greaterThan">
      <formula>20</formula>
    </cfRule>
  </conditionalFormatting>
  <conditionalFormatting sqref="AL115:AM115 AV115 BA115">
    <cfRule type="cellIs" dxfId="2497" priority="220" operator="between">
      <formula>80</formula>
      <formula>120</formula>
    </cfRule>
  </conditionalFormatting>
  <conditionalFormatting sqref="AN115:AP115">
    <cfRule type="cellIs" dxfId="2496" priority="200" operator="greaterThan">
      <formula>20</formula>
    </cfRule>
  </conditionalFormatting>
  <conditionalFormatting sqref="AQ115">
    <cfRule type="cellIs" dxfId="2495" priority="199" operator="between">
      <formula>80</formula>
      <formula>120</formula>
    </cfRule>
  </conditionalFormatting>
  <conditionalFormatting sqref="AL115:AM115 AV115 BA115">
    <cfRule type="cellIs" dxfId="2494" priority="208" operator="between">
      <formula>80</formula>
      <formula>120</formula>
    </cfRule>
  </conditionalFormatting>
  <conditionalFormatting sqref="AK115 AR115:AU115 AW115 AY115:AZ115">
    <cfRule type="cellIs" dxfId="2493" priority="219" operator="greaterThan">
      <formula>20</formula>
    </cfRule>
  </conditionalFormatting>
  <conditionalFormatting sqref="AL115:AM115 AV115 BA115">
    <cfRule type="cellIs" dxfId="2492" priority="218" operator="between">
      <formula>80</formula>
      <formula>120</formula>
    </cfRule>
  </conditionalFormatting>
  <conditionalFormatting sqref="AK115 AR115:AU115 AW115 AY115:AZ115">
    <cfRule type="cellIs" dxfId="2491" priority="217" operator="greaterThan">
      <formula>20</formula>
    </cfRule>
  </conditionalFormatting>
  <conditionalFormatting sqref="AL115:AM115 AV115 BA115">
    <cfRule type="cellIs" dxfId="2490" priority="216" operator="between">
      <formula>80</formula>
      <formula>120</formula>
    </cfRule>
  </conditionalFormatting>
  <conditionalFormatting sqref="AK115 AR115:AU115 AW115 AY115:AZ115">
    <cfRule type="cellIs" dxfId="2489" priority="215" operator="greaterThan">
      <formula>20</formula>
    </cfRule>
  </conditionalFormatting>
  <conditionalFormatting sqref="AN115:AP115">
    <cfRule type="cellIs" dxfId="2488" priority="194" operator="greaterThan">
      <formula>20</formula>
    </cfRule>
  </conditionalFormatting>
  <conditionalFormatting sqref="AQ115">
    <cfRule type="cellIs" dxfId="2487" priority="193" operator="between">
      <formula>80</formula>
      <formula>120</formula>
    </cfRule>
  </conditionalFormatting>
  <conditionalFormatting sqref="AN115:AP115">
    <cfRule type="cellIs" dxfId="2486" priority="192" operator="greaterThan">
      <formula>20</formula>
    </cfRule>
  </conditionalFormatting>
  <conditionalFormatting sqref="AQ115">
    <cfRule type="cellIs" dxfId="2485" priority="191" operator="between">
      <formula>80</formula>
      <formula>120</formula>
    </cfRule>
  </conditionalFormatting>
  <conditionalFormatting sqref="AK115 AR115:AU115 AW115 AY115:AZ115">
    <cfRule type="cellIs" dxfId="2484" priority="213" operator="greaterThan">
      <formula>20</formula>
    </cfRule>
  </conditionalFormatting>
  <conditionalFormatting sqref="AK115 AR115:AU115 AW115 AY115:AZ115">
    <cfRule type="cellIs" dxfId="2483" priority="211" operator="greaterThan">
      <formula>20</formula>
    </cfRule>
  </conditionalFormatting>
  <conditionalFormatting sqref="AL115:AM115 AV115 BA115">
    <cfRule type="cellIs" dxfId="2482" priority="210" operator="between">
      <formula>80</formula>
      <formula>120</formula>
    </cfRule>
  </conditionalFormatting>
  <conditionalFormatting sqref="AK115 AR115:AU115 AW115 AY115:AZ115">
    <cfRule type="cellIs" dxfId="2481" priority="209" operator="greaterThan">
      <formula>20</formula>
    </cfRule>
  </conditionalFormatting>
  <conditionalFormatting sqref="AJ77 AJ74 AJ71">
    <cfRule type="cellIs" dxfId="2480" priority="188" operator="greaterThan">
      <formula>20</formula>
    </cfRule>
  </conditionalFormatting>
  <conditionalFormatting sqref="AJ115">
    <cfRule type="cellIs" dxfId="2479" priority="207" operator="greaterThan">
      <formula>20</formula>
    </cfRule>
  </conditionalFormatting>
  <conditionalFormatting sqref="AY77 AY74 AY71">
    <cfRule type="cellIs" dxfId="2478" priority="185" operator="greaterThan">
      <formula>20</formula>
    </cfRule>
  </conditionalFormatting>
  <conditionalFormatting sqref="AN115:AP115">
    <cfRule type="cellIs" dxfId="2477" priority="206" operator="greaterThan">
      <formula>20</formula>
    </cfRule>
  </conditionalFormatting>
  <conditionalFormatting sqref="AQ115">
    <cfRule type="cellIs" dxfId="2476" priority="205" operator="between">
      <formula>80</formula>
      <formula>120</formula>
    </cfRule>
  </conditionalFormatting>
  <conditionalFormatting sqref="AN115:AP115">
    <cfRule type="cellIs" dxfId="2475" priority="204" operator="greaterThan">
      <formula>20</formula>
    </cfRule>
  </conditionalFormatting>
  <conditionalFormatting sqref="AQ115">
    <cfRule type="cellIs" dxfId="2474" priority="203" operator="between">
      <formula>80</formula>
      <formula>120</formula>
    </cfRule>
  </conditionalFormatting>
  <conditionalFormatting sqref="AN115:AP115">
    <cfRule type="cellIs" dxfId="2473" priority="202" operator="greaterThan">
      <formula>20</formula>
    </cfRule>
  </conditionalFormatting>
  <conditionalFormatting sqref="AQ115">
    <cfRule type="cellIs" dxfId="2472" priority="201" operator="between">
      <formula>80</formula>
      <formula>120</formula>
    </cfRule>
  </conditionalFormatting>
  <conditionalFormatting sqref="AN115:AP115">
    <cfRule type="cellIs" dxfId="2471" priority="198" operator="greaterThan">
      <formula>20</formula>
    </cfRule>
  </conditionalFormatting>
  <conditionalFormatting sqref="AQ115">
    <cfRule type="cellIs" dxfId="2470" priority="197" operator="between">
      <formula>80</formula>
      <formula>120</formula>
    </cfRule>
  </conditionalFormatting>
  <conditionalFormatting sqref="AN115:AP115">
    <cfRule type="cellIs" dxfId="2469" priority="196" operator="greaterThan">
      <formula>20</formula>
    </cfRule>
  </conditionalFormatting>
  <conditionalFormatting sqref="AQ115">
    <cfRule type="cellIs" dxfId="2468" priority="195" operator="between">
      <formula>80</formula>
      <formula>120</formula>
    </cfRule>
  </conditionalFormatting>
  <conditionalFormatting sqref="AN115:AP115">
    <cfRule type="cellIs" dxfId="2467" priority="190" operator="greaterThan">
      <formula>20</formula>
    </cfRule>
  </conditionalFormatting>
  <conditionalFormatting sqref="AQ115">
    <cfRule type="cellIs" dxfId="2466" priority="189" operator="between">
      <formula>80</formula>
      <formula>120</formula>
    </cfRule>
  </conditionalFormatting>
  <conditionalFormatting sqref="AO77 AO74 AO71">
    <cfRule type="cellIs" dxfId="2465" priority="187" operator="greaterThan">
      <formula>20</formula>
    </cfRule>
  </conditionalFormatting>
  <conditionalFormatting sqref="AT77 AT74 AT71">
    <cfRule type="cellIs" dxfId="2464" priority="186" operator="greaterThan">
      <formula>20</formula>
    </cfRule>
  </conditionalFormatting>
  <conditionalFormatting sqref="AK100">
    <cfRule type="cellIs" dxfId="2463" priority="180" operator="greaterThan">
      <formula>20</formula>
    </cfRule>
  </conditionalFormatting>
  <conditionalFormatting sqref="AL100:AM100">
    <cfRule type="cellIs" dxfId="2462" priority="179" operator="between">
      <formula>80</formula>
      <formula>120</formula>
    </cfRule>
  </conditionalFormatting>
  <conditionalFormatting sqref="AK103">
    <cfRule type="cellIs" dxfId="2461" priority="178" operator="greaterThan">
      <formula>20</formula>
    </cfRule>
  </conditionalFormatting>
  <conditionalFormatting sqref="AL103:AM103">
    <cfRule type="cellIs" dxfId="2460" priority="177" operator="between">
      <formula>80</formula>
      <formula>120</formula>
    </cfRule>
  </conditionalFormatting>
  <conditionalFormatting sqref="AZ94">
    <cfRule type="cellIs" dxfId="2459" priority="174" operator="greaterThan">
      <formula>20</formula>
    </cfRule>
  </conditionalFormatting>
  <conditionalFormatting sqref="AV94">
    <cfRule type="cellIs" dxfId="2458" priority="171" operator="between">
      <formula>80</formula>
      <formula>120</formula>
    </cfRule>
  </conditionalFormatting>
  <conditionalFormatting sqref="BA94">
    <cfRule type="cellIs" dxfId="2457" priority="169" operator="between">
      <formula>80</formula>
      <formula>120</formula>
    </cfRule>
  </conditionalFormatting>
  <conditionalFormatting sqref="BA109">
    <cfRule type="cellIs" dxfId="2456" priority="162" operator="between">
      <formula>80</formula>
      <formula>120</formula>
    </cfRule>
  </conditionalFormatting>
  <conditionalFormatting sqref="AQ109">
    <cfRule type="cellIs" dxfId="2455" priority="157" operator="between">
      <formula>80</formula>
      <formula>120</formula>
    </cfRule>
  </conditionalFormatting>
  <conditionalFormatting sqref="AP97">
    <cfRule type="cellIs" dxfId="2454" priority="158" operator="greaterThan">
      <formula>20</formula>
    </cfRule>
  </conditionalFormatting>
  <conditionalFormatting sqref="AU95">
    <cfRule type="cellIs" dxfId="2453" priority="142" operator="greaterThan">
      <formula>20</formula>
    </cfRule>
  </conditionalFormatting>
  <conditionalFormatting sqref="AW98">
    <cfRule type="cellIs" dxfId="2452" priority="143" operator="greaterThan">
      <formula>20</formula>
    </cfRule>
  </conditionalFormatting>
  <conditionalFormatting sqref="AZ95">
    <cfRule type="cellIs" dxfId="2451" priority="141" operator="greaterThan">
      <formula>20</formula>
    </cfRule>
  </conditionalFormatting>
  <conditionalFormatting sqref="BA110">
    <cfRule type="cellIs" dxfId="2450" priority="126" operator="between">
      <formula>80</formula>
      <formula>120</formula>
    </cfRule>
  </conditionalFormatting>
  <conditionalFormatting sqref="AQ95">
    <cfRule type="cellIs" dxfId="2449" priority="124" operator="between">
      <formula>80</formula>
      <formula>120</formula>
    </cfRule>
  </conditionalFormatting>
  <conditionalFormatting sqref="AO113 AO110 AO107 AO104 AO101 AO98 AO95 AO92 AO89 AO86 AO83 AO80">
    <cfRule type="cellIs" dxfId="2448" priority="116" operator="greaterThan">
      <formula>20</formula>
    </cfRule>
  </conditionalFormatting>
  <conditionalFormatting sqref="AV70 BA70 AL70:AM70">
    <cfRule type="cellIs" dxfId="2447" priority="110" operator="between">
      <formula>80</formula>
      <formula>120</formula>
    </cfRule>
  </conditionalFormatting>
  <conditionalFormatting sqref="AP70">
    <cfRule type="cellIs" dxfId="2446" priority="109" operator="greaterThan">
      <formula>20</formula>
    </cfRule>
  </conditionalFormatting>
  <conditionalFormatting sqref="AK70">
    <cfRule type="cellIs" dxfId="2445" priority="105" operator="greaterThan">
      <formula>20</formula>
    </cfRule>
  </conditionalFormatting>
  <conditionalFormatting sqref="AL70:AM70">
    <cfRule type="cellIs" dxfId="2444" priority="104" operator="between">
      <formula>80</formula>
      <formula>120</formula>
    </cfRule>
  </conditionalFormatting>
  <conditionalFormatting sqref="AJ70">
    <cfRule type="cellIs" dxfId="2443" priority="103" operator="greaterThan">
      <formula>20</formula>
    </cfRule>
  </conditionalFormatting>
  <conditionalFormatting sqref="AW73 AR73 AJ73:AK73 AT73:AU73 AY73:AZ73">
    <cfRule type="cellIs" dxfId="2442" priority="97" operator="greaterThan">
      <formula>20</formula>
    </cfRule>
  </conditionalFormatting>
  <conditionalFormatting sqref="AV73 BA73 AL73:AM73">
    <cfRule type="cellIs" dxfId="2441" priority="96" operator="between">
      <formula>80</formula>
      <formula>120</formula>
    </cfRule>
  </conditionalFormatting>
  <conditionalFormatting sqref="AP73">
    <cfRule type="cellIs" dxfId="2440" priority="95" operator="greaterThan">
      <formula>20</formula>
    </cfRule>
  </conditionalFormatting>
  <conditionalFormatting sqref="AQ73">
    <cfRule type="cellIs" dxfId="2439" priority="94" operator="between">
      <formula>80</formula>
      <formula>120</formula>
    </cfRule>
  </conditionalFormatting>
  <conditionalFormatting sqref="AK73">
    <cfRule type="cellIs" dxfId="2438" priority="91" operator="greaterThan">
      <formula>20</formula>
    </cfRule>
  </conditionalFormatting>
  <conditionalFormatting sqref="AL73:AM73">
    <cfRule type="cellIs" dxfId="2437" priority="90" operator="between">
      <formula>80</formula>
      <formula>120</formula>
    </cfRule>
  </conditionalFormatting>
  <conditionalFormatting sqref="AJ73">
    <cfRule type="cellIs" dxfId="2436" priority="89" operator="greaterThan">
      <formula>20</formula>
    </cfRule>
  </conditionalFormatting>
  <conditionalFormatting sqref="AK76">
    <cfRule type="cellIs" dxfId="2435" priority="77" operator="greaterThan">
      <formula>20</formula>
    </cfRule>
  </conditionalFormatting>
  <conditionalFormatting sqref="AL76:AM76">
    <cfRule type="cellIs" dxfId="2434" priority="76" operator="between">
      <formula>80</formula>
      <formula>120</formula>
    </cfRule>
  </conditionalFormatting>
  <conditionalFormatting sqref="AW76 AR76 AU76 AZ76">
    <cfRule type="cellIs" dxfId="2433" priority="85" operator="greaterThan">
      <formula>20</formula>
    </cfRule>
  </conditionalFormatting>
  <conditionalFormatting sqref="AV76 BA76">
    <cfRule type="cellIs" dxfId="2432" priority="84" operator="between">
      <formula>80</formula>
      <formula>120</formula>
    </cfRule>
  </conditionalFormatting>
  <conditionalFormatting sqref="AW76 AR76 AJ76:AK76 AT76:AU76 AY76:AZ76">
    <cfRule type="cellIs" dxfId="2431" priority="83" operator="greaterThan">
      <formula>20</formula>
    </cfRule>
  </conditionalFormatting>
  <conditionalFormatting sqref="AV76 BA76 AL76:AM76">
    <cfRule type="cellIs" dxfId="2430" priority="82" operator="between">
      <formula>80</formula>
      <formula>120</formula>
    </cfRule>
  </conditionalFormatting>
  <conditionalFormatting sqref="AP76">
    <cfRule type="cellIs" dxfId="2429" priority="81" operator="greaterThan">
      <formula>20</formula>
    </cfRule>
  </conditionalFormatting>
  <conditionalFormatting sqref="AQ76">
    <cfRule type="cellIs" dxfId="2428" priority="80" operator="between">
      <formula>80</formula>
      <formula>120</formula>
    </cfRule>
  </conditionalFormatting>
  <conditionalFormatting sqref="AJ76">
    <cfRule type="cellIs" dxfId="2427" priority="75" operator="greaterThan">
      <formula>20</formula>
    </cfRule>
  </conditionalFormatting>
  <conditionalFormatting sqref="AY78 AY72">
    <cfRule type="cellIs" dxfId="2426" priority="181" operator="greaterThan">
      <formula>20</formula>
    </cfRule>
  </conditionalFormatting>
  <conditionalFormatting sqref="AK124 AR124">
    <cfRule type="cellIs" dxfId="2425" priority="67" operator="greaterThan">
      <formula>20</formula>
    </cfRule>
  </conditionalFormatting>
  <conditionalFormatting sqref="AL124:AM124">
    <cfRule type="cellIs" dxfId="2424" priority="66" operator="between">
      <formula>80</formula>
      <formula>120</formula>
    </cfRule>
  </conditionalFormatting>
  <conditionalFormatting sqref="AO124 AO121 AO118">
    <cfRule type="cellIs" dxfId="2423" priority="58" operator="greaterThan">
      <formula>20</formula>
    </cfRule>
  </conditionalFormatting>
  <conditionalFormatting sqref="AY119">
    <cfRule type="cellIs" dxfId="2422" priority="47" operator="greaterThan">
      <formula>20</formula>
    </cfRule>
  </conditionalFormatting>
  <conditionalFormatting sqref="AY116">
    <cfRule type="cellIs" dxfId="2421" priority="53" operator="greaterThan">
      <formula>20</formula>
    </cfRule>
  </conditionalFormatting>
  <conditionalFormatting sqref="AV94">
    <cfRule type="cellIs" dxfId="2420" priority="172" operator="between">
      <formula>80</formula>
      <formula>120</formula>
    </cfRule>
  </conditionalFormatting>
  <conditionalFormatting sqref="AO119">
    <cfRule type="cellIs" dxfId="2419" priority="49" operator="greaterThan">
      <formula>20</formula>
    </cfRule>
  </conditionalFormatting>
  <conditionalFormatting sqref="AV109">
    <cfRule type="cellIs" dxfId="2418" priority="164" operator="between">
      <formula>80</formula>
      <formula>120</formula>
    </cfRule>
  </conditionalFormatting>
  <conditionalFormatting sqref="AW120 AR120 AU120 AZ120">
    <cfRule type="cellIs" dxfId="2417" priority="32" operator="greaterThan">
      <formula>20</formula>
    </cfRule>
  </conditionalFormatting>
  <conditionalFormatting sqref="AV120 BA120">
    <cfRule type="cellIs" dxfId="2416" priority="31" operator="between">
      <formula>80</formula>
      <formula>120</formula>
    </cfRule>
  </conditionalFormatting>
  <conditionalFormatting sqref="AJ78 AJ72">
    <cfRule type="cellIs" dxfId="2415" priority="184" operator="greaterThan">
      <formula>20</formula>
    </cfRule>
  </conditionalFormatting>
  <conditionalFormatting sqref="AY120">
    <cfRule type="cellIs" dxfId="2414" priority="19" operator="greaterThan">
      <formula>20</formula>
    </cfRule>
  </conditionalFormatting>
  <conditionalFormatting sqref="AO78 AO72">
    <cfRule type="cellIs" dxfId="2413" priority="183" operator="greaterThan">
      <formula>20</formula>
    </cfRule>
  </conditionalFormatting>
  <conditionalFormatting sqref="AQ123">
    <cfRule type="cellIs" dxfId="2412" priority="13" operator="between">
      <formula>80</formula>
      <formula>120</formula>
    </cfRule>
  </conditionalFormatting>
  <conditionalFormatting sqref="AT78 AT72">
    <cfRule type="cellIs" dxfId="2411" priority="182" operator="greaterThan">
      <formula>20</formula>
    </cfRule>
  </conditionalFormatting>
  <conditionalFormatting sqref="AK123">
    <cfRule type="cellIs" dxfId="2410" priority="10" operator="greaterThan">
      <formula>20</formula>
    </cfRule>
  </conditionalFormatting>
  <conditionalFormatting sqref="AL123:AM123">
    <cfRule type="cellIs" dxfId="2409" priority="9" operator="between">
      <formula>80</formula>
      <formula>120</formula>
    </cfRule>
  </conditionalFormatting>
  <conditionalFormatting sqref="AX123">
    <cfRule type="cellIs" dxfId="2408" priority="1" operator="lessThan">
      <formula>20</formula>
    </cfRule>
  </conditionalFormatting>
  <conditionalFormatting sqref="AW97">
    <cfRule type="cellIs" dxfId="2407" priority="176" operator="greaterThan">
      <formula>20</formula>
    </cfRule>
  </conditionalFormatting>
  <conditionalFormatting sqref="AU94">
    <cfRule type="cellIs" dxfId="2406" priority="175" operator="greaterThan">
      <formula>20</formula>
    </cfRule>
  </conditionalFormatting>
  <conditionalFormatting sqref="AL94:AM94">
    <cfRule type="cellIs" dxfId="2405" priority="173" operator="between">
      <formula>80</formula>
      <formula>120</formula>
    </cfRule>
  </conditionalFormatting>
  <conditionalFormatting sqref="BA94">
    <cfRule type="cellIs" dxfId="2404" priority="170" operator="between">
      <formula>80</formula>
      <formula>120</formula>
    </cfRule>
  </conditionalFormatting>
  <conditionalFormatting sqref="AU97">
    <cfRule type="cellIs" dxfId="2403" priority="168" operator="greaterThan">
      <formula>20</formula>
    </cfRule>
  </conditionalFormatting>
  <conditionalFormatting sqref="AZ97">
    <cfRule type="cellIs" dxfId="2402" priority="167" operator="greaterThan">
      <formula>20</formula>
    </cfRule>
  </conditionalFormatting>
  <conditionalFormatting sqref="AL109:AM109">
    <cfRule type="cellIs" dxfId="2401" priority="166" operator="between">
      <formula>80</formula>
      <formula>120</formula>
    </cfRule>
  </conditionalFormatting>
  <conditionalFormatting sqref="AV109">
    <cfRule type="cellIs" dxfId="2400" priority="165" operator="between">
      <formula>80</formula>
      <formula>120</formula>
    </cfRule>
  </conditionalFormatting>
  <conditionalFormatting sqref="BA109">
    <cfRule type="cellIs" dxfId="2399" priority="163" operator="between">
      <formula>80</formula>
      <formula>120</formula>
    </cfRule>
  </conditionalFormatting>
  <conditionalFormatting sqref="AP94">
    <cfRule type="cellIs" dxfId="2398" priority="161" operator="greaterThan">
      <formula>20</formula>
    </cfRule>
  </conditionalFormatting>
  <conditionalFormatting sqref="AQ94">
    <cfRule type="cellIs" dxfId="2397" priority="160" operator="between">
      <formula>80</formula>
      <formula>120</formula>
    </cfRule>
  </conditionalFormatting>
  <conditionalFormatting sqref="AQ94">
    <cfRule type="cellIs" dxfId="2396" priority="159" operator="between">
      <formula>80</formula>
      <formula>120</formula>
    </cfRule>
  </conditionalFormatting>
  <conditionalFormatting sqref="AQ109">
    <cfRule type="cellIs" dxfId="2395" priority="156" operator="between">
      <formula>80</formula>
      <formula>120</formula>
    </cfRule>
  </conditionalFormatting>
  <conditionalFormatting sqref="AJ109 AJ106 AJ103 AJ100 AJ97 AJ94 AJ91 AJ88 AJ85 AJ82 AJ79">
    <cfRule type="cellIs" dxfId="2394" priority="155" operator="greaterThan">
      <formula>20</formula>
    </cfRule>
  </conditionalFormatting>
  <conditionalFormatting sqref="AO109 AO106 AO103 AO100 AO97 AO94 AO91 AO88 AO85 AO82 AO79">
    <cfRule type="cellIs" dxfId="2393" priority="154" operator="greaterThan">
      <formula>20</formula>
    </cfRule>
  </conditionalFormatting>
  <conditionalFormatting sqref="AT109 AT106 AT103 AT100 AT97 AT94 AT91 AT88 AT85 AT82 AT79">
    <cfRule type="cellIs" dxfId="2392" priority="153" operator="greaterThan">
      <formula>20</formula>
    </cfRule>
  </conditionalFormatting>
  <conditionalFormatting sqref="AY109 AY106 AY103 AY100 AY97 AY94 AY91 AY88 AY85 AY82 AY79">
    <cfRule type="cellIs" dxfId="2391" priority="152" operator="greaterThan">
      <formula>20</formula>
    </cfRule>
  </conditionalFormatting>
  <conditionalFormatting sqref="AR79 AW79 AJ79:AK79 AT79:AU79 AY79:AZ79">
    <cfRule type="cellIs" dxfId="2390" priority="151" operator="greaterThan">
      <formula>20</formula>
    </cfRule>
  </conditionalFormatting>
  <conditionalFormatting sqref="AL79:AM79 BA79 AV79">
    <cfRule type="cellIs" dxfId="2389" priority="150" operator="between">
      <formula>80</formula>
      <formula>120</formula>
    </cfRule>
  </conditionalFormatting>
  <conditionalFormatting sqref="AO79:AP79">
    <cfRule type="cellIs" dxfId="2388" priority="149" operator="greaterThan">
      <formula>20</formula>
    </cfRule>
  </conditionalFormatting>
  <conditionalFormatting sqref="AQ79">
    <cfRule type="cellIs" dxfId="2387" priority="148" operator="between">
      <formula>80</formula>
      <formula>120</formula>
    </cfRule>
  </conditionalFormatting>
  <conditionalFormatting sqref="AK101">
    <cfRule type="cellIs" dxfId="2386" priority="147" operator="greaterThan">
      <formula>20</formula>
    </cfRule>
  </conditionalFormatting>
  <conditionalFormatting sqref="AL101:AM101">
    <cfRule type="cellIs" dxfId="2385" priority="146" operator="between">
      <formula>80</formula>
      <formula>120</formula>
    </cfRule>
  </conditionalFormatting>
  <conditionalFormatting sqref="AK104">
    <cfRule type="cellIs" dxfId="2384" priority="145" operator="greaterThan">
      <formula>20</formula>
    </cfRule>
  </conditionalFormatting>
  <conditionalFormatting sqref="AL104:AM104">
    <cfRule type="cellIs" dxfId="2383" priority="144" operator="between">
      <formula>80</formula>
      <formula>120</formula>
    </cfRule>
  </conditionalFormatting>
  <conditionalFormatting sqref="AL95:AM95">
    <cfRule type="cellIs" dxfId="2382" priority="140" operator="between">
      <formula>80</formula>
      <formula>120</formula>
    </cfRule>
  </conditionalFormatting>
  <conditionalFormatting sqref="AV95">
    <cfRule type="cellIs" dxfId="2381" priority="139" operator="between">
      <formula>80</formula>
      <formula>120</formula>
    </cfRule>
  </conditionalFormatting>
  <conditionalFormatting sqref="AV95">
    <cfRule type="cellIs" dxfId="2380" priority="138" operator="between">
      <formula>80</formula>
      <formula>120</formula>
    </cfRule>
  </conditionalFormatting>
  <conditionalFormatting sqref="BA95">
    <cfRule type="cellIs" dxfId="2379" priority="137" operator="between">
      <formula>80</formula>
      <formula>120</formula>
    </cfRule>
  </conditionalFormatting>
  <conditionalFormatting sqref="BA95">
    <cfRule type="cellIs" dxfId="2378" priority="136" operator="between">
      <formula>80</formula>
      <formula>120</formula>
    </cfRule>
  </conditionalFormatting>
  <conditionalFormatting sqref="AU98">
    <cfRule type="cellIs" dxfId="2377" priority="135" operator="greaterThan">
      <formula>20</formula>
    </cfRule>
  </conditionalFormatting>
  <conditionalFormatting sqref="AZ98">
    <cfRule type="cellIs" dxfId="2376" priority="134" operator="greaterThan">
      <formula>20</formula>
    </cfRule>
  </conditionalFormatting>
  <conditionalFormatting sqref="AL110:AM110">
    <cfRule type="cellIs" dxfId="2375" priority="133" operator="between">
      <formula>80</formula>
      <formula>120</formula>
    </cfRule>
  </conditionalFormatting>
  <conditionalFormatting sqref="AK113">
    <cfRule type="cellIs" dxfId="2374" priority="132" operator="greaterThan">
      <formula>20</formula>
    </cfRule>
  </conditionalFormatting>
  <conditionalFormatting sqref="AU113">
    <cfRule type="cellIs" dxfId="2373" priority="131" operator="greaterThan">
      <formula>20</formula>
    </cfRule>
  </conditionalFormatting>
  <conditionalFormatting sqref="AV110">
    <cfRule type="cellIs" dxfId="2372" priority="130" operator="between">
      <formula>80</formula>
      <formula>120</formula>
    </cfRule>
  </conditionalFormatting>
  <conditionalFormatting sqref="AV110">
    <cfRule type="cellIs" dxfId="2371" priority="129" operator="between">
      <formula>80</formula>
      <formula>120</formula>
    </cfRule>
  </conditionalFormatting>
  <conditionalFormatting sqref="AZ113">
    <cfRule type="cellIs" dxfId="2370" priority="128" operator="greaterThan">
      <formula>20</formula>
    </cfRule>
  </conditionalFormatting>
  <conditionalFormatting sqref="BA110">
    <cfRule type="cellIs" dxfId="2369" priority="127" operator="between">
      <formula>80</formula>
      <formula>120</formula>
    </cfRule>
  </conditionalFormatting>
  <conditionalFormatting sqref="AP95">
    <cfRule type="cellIs" dxfId="2368" priority="125" operator="greaterThan">
      <formula>20</formula>
    </cfRule>
  </conditionalFormatting>
  <conditionalFormatting sqref="AQ95">
    <cfRule type="cellIs" dxfId="2367" priority="123" operator="between">
      <formula>80</formula>
      <formula>120</formula>
    </cfRule>
  </conditionalFormatting>
  <conditionalFormatting sqref="AP98">
    <cfRule type="cellIs" dxfId="2366" priority="122" operator="greaterThan">
      <formula>20</formula>
    </cfRule>
  </conditionalFormatting>
  <conditionalFormatting sqref="AP113">
    <cfRule type="cellIs" dxfId="2365" priority="121" operator="greaterThan">
      <formula>20</formula>
    </cfRule>
  </conditionalFormatting>
  <conditionalFormatting sqref="AQ110">
    <cfRule type="cellIs" dxfId="2364" priority="120" operator="between">
      <formula>80</formula>
      <formula>120</formula>
    </cfRule>
  </conditionalFormatting>
  <conditionalFormatting sqref="AQ110">
    <cfRule type="cellIs" dxfId="2363" priority="119" operator="between">
      <formula>80</formula>
      <formula>120</formula>
    </cfRule>
  </conditionalFormatting>
  <conditionalFormatting sqref="AK113 AP113 AU113 AZ113">
    <cfRule type="cellIs" dxfId="2362" priority="118" operator="lessThan">
      <formula>20</formula>
    </cfRule>
  </conditionalFormatting>
  <conditionalFormatting sqref="AJ113 AJ110 AJ107 AJ104 AJ101 AJ98 AJ95 AJ92 AJ89 AJ86 AJ83 AJ80">
    <cfRule type="cellIs" dxfId="2361" priority="117" operator="greaterThan">
      <formula>20</formula>
    </cfRule>
  </conditionalFormatting>
  <conditionalFormatting sqref="AT113 AT110 AT107 AT104 AT101 AT98 AT95 AT92 AT89 AT86 AT83 AT80">
    <cfRule type="cellIs" dxfId="2360" priority="115" operator="greaterThan">
      <formula>20</formula>
    </cfRule>
  </conditionalFormatting>
  <conditionalFormatting sqref="AY113 AY110 AY107 AY104 AY101 AY98 AY95 AY92 AY89 AY86 AY83 AY80">
    <cfRule type="cellIs" dxfId="2359" priority="114" operator="greaterThan">
      <formula>20</formula>
    </cfRule>
  </conditionalFormatting>
  <conditionalFormatting sqref="AO117">
    <cfRule type="cellIs" dxfId="2358" priority="35" operator="greaterThan">
      <formula>20</formula>
    </cfRule>
  </conditionalFormatting>
  <conditionalFormatting sqref="AW120 AR120 AJ120:AK120 AT120:AU120 AY120:AZ120">
    <cfRule type="cellIs" dxfId="2357" priority="30" operator="greaterThan">
      <formula>20</formula>
    </cfRule>
  </conditionalFormatting>
  <conditionalFormatting sqref="AV120 BA120 AL120:AM120">
    <cfRule type="cellIs" dxfId="2356" priority="29" operator="between">
      <formula>80</formula>
      <formula>120</formula>
    </cfRule>
  </conditionalFormatting>
  <conditionalFormatting sqref="AW70 AR70 AU70 AZ70">
    <cfRule type="cellIs" dxfId="2355" priority="113" operator="greaterThan">
      <formula>20</formula>
    </cfRule>
  </conditionalFormatting>
  <conditionalFormatting sqref="AV70 BA70">
    <cfRule type="cellIs" dxfId="2354" priority="112" operator="between">
      <formula>80</formula>
      <formula>120</formula>
    </cfRule>
  </conditionalFormatting>
  <conditionalFormatting sqref="AW70 AR70 AJ70:AK70 AT70:AU70 AY70:AZ70">
    <cfRule type="cellIs" dxfId="2353" priority="111" operator="greaterThan">
      <formula>20</formula>
    </cfRule>
  </conditionalFormatting>
  <conditionalFormatting sqref="AQ70">
    <cfRule type="cellIs" dxfId="2352" priority="108" operator="between">
      <formula>80</formula>
      <formula>120</formula>
    </cfRule>
  </conditionalFormatting>
  <conditionalFormatting sqref="AO70:AP70">
    <cfRule type="cellIs" dxfId="2351" priority="107" operator="greaterThan">
      <formula>20</formula>
    </cfRule>
  </conditionalFormatting>
  <conditionalFormatting sqref="AQ70">
    <cfRule type="cellIs" dxfId="2350" priority="106" operator="between">
      <formula>80</formula>
      <formula>120</formula>
    </cfRule>
  </conditionalFormatting>
  <conditionalFormatting sqref="AO70">
    <cfRule type="cellIs" dxfId="2349" priority="102" operator="greaterThan">
      <formula>20</formula>
    </cfRule>
  </conditionalFormatting>
  <conditionalFormatting sqref="AT70">
    <cfRule type="cellIs" dxfId="2348" priority="101" operator="greaterThan">
      <formula>20</formula>
    </cfRule>
  </conditionalFormatting>
  <conditionalFormatting sqref="AY70">
    <cfRule type="cellIs" dxfId="2347" priority="100" operator="greaterThan">
      <formula>20</formula>
    </cfRule>
  </conditionalFormatting>
  <conditionalFormatting sqref="AW73 AR73 AU73 AZ73">
    <cfRule type="cellIs" dxfId="2346" priority="99" operator="greaterThan">
      <formula>20</formula>
    </cfRule>
  </conditionalFormatting>
  <conditionalFormatting sqref="AV73 BA73">
    <cfRule type="cellIs" dxfId="2345" priority="98" operator="between">
      <formula>80</formula>
      <formula>120</formula>
    </cfRule>
  </conditionalFormatting>
  <conditionalFormatting sqref="AO73:AP73">
    <cfRule type="cellIs" dxfId="2344" priority="93" operator="greaterThan">
      <formula>20</formula>
    </cfRule>
  </conditionalFormatting>
  <conditionalFormatting sqref="AQ73">
    <cfRule type="cellIs" dxfId="2343" priority="92" operator="between">
      <formula>80</formula>
      <formula>120</formula>
    </cfRule>
  </conditionalFormatting>
  <conditionalFormatting sqref="AO73">
    <cfRule type="cellIs" dxfId="2342" priority="88" operator="greaterThan">
      <formula>20</formula>
    </cfRule>
  </conditionalFormatting>
  <conditionalFormatting sqref="AT73">
    <cfRule type="cellIs" dxfId="2341" priority="87" operator="greaterThan">
      <formula>20</formula>
    </cfRule>
  </conditionalFormatting>
  <conditionalFormatting sqref="AY73">
    <cfRule type="cellIs" dxfId="2340" priority="86" operator="greaterThan">
      <formula>20</formula>
    </cfRule>
  </conditionalFormatting>
  <conditionalFormatting sqref="AO76:AP76">
    <cfRule type="cellIs" dxfId="2339" priority="79" operator="greaterThan">
      <formula>20</formula>
    </cfRule>
  </conditionalFormatting>
  <conditionalFormatting sqref="AQ76">
    <cfRule type="cellIs" dxfId="2338" priority="78" operator="between">
      <formula>80</formula>
      <formula>120</formula>
    </cfRule>
  </conditionalFormatting>
  <conditionalFormatting sqref="AO76">
    <cfRule type="cellIs" dxfId="2337" priority="74" operator="greaterThan">
      <formula>20</formula>
    </cfRule>
  </conditionalFormatting>
  <conditionalFormatting sqref="AT76">
    <cfRule type="cellIs" dxfId="2336" priority="73" operator="greaterThan">
      <formula>20</formula>
    </cfRule>
  </conditionalFormatting>
  <conditionalFormatting sqref="AY76">
    <cfRule type="cellIs" dxfId="2335" priority="72" operator="greaterThan">
      <formula>20</formula>
    </cfRule>
  </conditionalFormatting>
  <conditionalFormatting sqref="AI76">
    <cfRule type="cellIs" dxfId="2334" priority="71" operator="lessThan">
      <formula>20</formula>
    </cfRule>
  </conditionalFormatting>
  <conditionalFormatting sqref="AN76">
    <cfRule type="cellIs" dxfId="2333" priority="70" operator="lessThan">
      <formula>20</formula>
    </cfRule>
  </conditionalFormatting>
  <conditionalFormatting sqref="AS76">
    <cfRule type="cellIs" dxfId="2332" priority="69" operator="lessThan">
      <formula>20</formula>
    </cfRule>
  </conditionalFormatting>
  <conditionalFormatting sqref="AX76">
    <cfRule type="cellIs" dxfId="2331" priority="68" operator="lessThan">
      <formula>20</formula>
    </cfRule>
  </conditionalFormatting>
  <conditionalFormatting sqref="AU124">
    <cfRule type="cellIs" dxfId="2330" priority="65" operator="greaterThan">
      <formula>20</formula>
    </cfRule>
  </conditionalFormatting>
  <conditionalFormatting sqref="AV124">
    <cfRule type="cellIs" dxfId="2329" priority="64" operator="between">
      <formula>80</formula>
      <formula>120</formula>
    </cfRule>
  </conditionalFormatting>
  <conditionalFormatting sqref="AZ124">
    <cfRule type="cellIs" dxfId="2328" priority="63" operator="greaterThan">
      <formula>20</formula>
    </cfRule>
  </conditionalFormatting>
  <conditionalFormatting sqref="BA124">
    <cfRule type="cellIs" dxfId="2327" priority="62" operator="between">
      <formula>80</formula>
      <formula>120</formula>
    </cfRule>
  </conditionalFormatting>
  <conditionalFormatting sqref="AP124">
    <cfRule type="cellIs" dxfId="2326" priority="61" operator="greaterThan">
      <formula>20</formula>
    </cfRule>
  </conditionalFormatting>
  <conditionalFormatting sqref="AQ124">
    <cfRule type="cellIs" dxfId="2325" priority="60" operator="between">
      <formula>80</formula>
      <formula>120</formula>
    </cfRule>
  </conditionalFormatting>
  <conditionalFormatting sqref="AJ124 AJ121 AJ118">
    <cfRule type="cellIs" dxfId="2324" priority="59" operator="greaterThan">
      <formula>20</formula>
    </cfRule>
  </conditionalFormatting>
  <conditionalFormatting sqref="AT124 AT121 AT118">
    <cfRule type="cellIs" dxfId="2323" priority="57" operator="greaterThan">
      <formula>20</formula>
    </cfRule>
  </conditionalFormatting>
  <conditionalFormatting sqref="AY124 AY121 AY118">
    <cfRule type="cellIs" dxfId="2322" priority="56" operator="greaterThan">
      <formula>20</formula>
    </cfRule>
  </conditionalFormatting>
  <conditionalFormatting sqref="AT116">
    <cfRule type="cellIs" dxfId="2321" priority="55" operator="greaterThan">
      <formula>20</formula>
    </cfRule>
  </conditionalFormatting>
  <conditionalFormatting sqref="AT116">
    <cfRule type="cellIs" dxfId="2320" priority="54" operator="greaterThan">
      <formula>20</formula>
    </cfRule>
  </conditionalFormatting>
  <conditionalFormatting sqref="AY116">
    <cfRule type="cellIs" dxfId="2319" priority="52" operator="greaterThan">
      <formula>20</formula>
    </cfRule>
  </conditionalFormatting>
  <conditionalFormatting sqref="AO116">
    <cfRule type="cellIs" dxfId="2318" priority="51" operator="greaterThan">
      <formula>20</formula>
    </cfRule>
  </conditionalFormatting>
  <conditionalFormatting sqref="AJ119">
    <cfRule type="cellIs" dxfId="2317" priority="50" operator="greaterThan">
      <formula>20</formula>
    </cfRule>
  </conditionalFormatting>
  <conditionalFormatting sqref="AT119">
    <cfRule type="cellIs" dxfId="2316" priority="48" operator="greaterThan">
      <formula>20</formula>
    </cfRule>
  </conditionalFormatting>
  <conditionalFormatting sqref="AW117 AR117 AU117 AZ117">
    <cfRule type="cellIs" dxfId="2315" priority="46" operator="greaterThan">
      <formula>20</formula>
    </cfRule>
  </conditionalFormatting>
  <conditionalFormatting sqref="AV117 BA117">
    <cfRule type="cellIs" dxfId="2314" priority="45" operator="between">
      <formula>80</formula>
      <formula>120</formula>
    </cfRule>
  </conditionalFormatting>
  <conditionalFormatting sqref="AW117 AR117 AJ117:AK117 AT117:AU117 AY117:AZ117">
    <cfRule type="cellIs" dxfId="2313" priority="44" operator="greaterThan">
      <formula>20</formula>
    </cfRule>
  </conditionalFormatting>
  <conditionalFormatting sqref="AV117 BA117 AL117:AM117">
    <cfRule type="cellIs" dxfId="2312" priority="43" operator="between">
      <formula>80</formula>
      <formula>120</formula>
    </cfRule>
  </conditionalFormatting>
  <conditionalFormatting sqref="AP117">
    <cfRule type="cellIs" dxfId="2311" priority="42" operator="greaterThan">
      <formula>20</formula>
    </cfRule>
  </conditionalFormatting>
  <conditionalFormatting sqref="AQ117">
    <cfRule type="cellIs" dxfId="2310" priority="41" operator="between">
      <formula>80</formula>
      <formula>120</formula>
    </cfRule>
  </conditionalFormatting>
  <conditionalFormatting sqref="AO117:AP117">
    <cfRule type="cellIs" dxfId="2309" priority="40" operator="greaterThan">
      <formula>20</formula>
    </cfRule>
  </conditionalFormatting>
  <conditionalFormatting sqref="AQ117">
    <cfRule type="cellIs" dxfId="2308" priority="39" operator="between">
      <formula>80</formula>
      <formula>120</formula>
    </cfRule>
  </conditionalFormatting>
  <conditionalFormatting sqref="AK117">
    <cfRule type="cellIs" dxfId="2307" priority="38" operator="greaterThan">
      <formula>20</formula>
    </cfRule>
  </conditionalFormatting>
  <conditionalFormatting sqref="AL117:AM117">
    <cfRule type="cellIs" dxfId="2306" priority="37" operator="between">
      <formula>80</formula>
      <formula>120</formula>
    </cfRule>
  </conditionalFormatting>
  <conditionalFormatting sqref="AJ117">
    <cfRule type="cellIs" dxfId="2305" priority="36" operator="greaterThan">
      <formula>20</formula>
    </cfRule>
  </conditionalFormatting>
  <conditionalFormatting sqref="AT117">
    <cfRule type="cellIs" dxfId="2304" priority="34" operator="greaterThan">
      <formula>20</formula>
    </cfRule>
  </conditionalFormatting>
  <conditionalFormatting sqref="AY117">
    <cfRule type="cellIs" dxfId="2303" priority="33" operator="greaterThan">
      <formula>20</formula>
    </cfRule>
  </conditionalFormatting>
  <conditionalFormatting sqref="AP120">
    <cfRule type="cellIs" dxfId="2302" priority="28" operator="greaterThan">
      <formula>20</formula>
    </cfRule>
  </conditionalFormatting>
  <conditionalFormatting sqref="AQ120">
    <cfRule type="cellIs" dxfId="2301" priority="27" operator="between">
      <formula>80</formula>
      <formula>120</formula>
    </cfRule>
  </conditionalFormatting>
  <conditionalFormatting sqref="AO120:AP120">
    <cfRule type="cellIs" dxfId="2300" priority="26" operator="greaterThan">
      <formula>20</formula>
    </cfRule>
  </conditionalFormatting>
  <conditionalFormatting sqref="AQ120">
    <cfRule type="cellIs" dxfId="2299" priority="25" operator="between">
      <formula>80</formula>
      <formula>120</formula>
    </cfRule>
  </conditionalFormatting>
  <conditionalFormatting sqref="AK120">
    <cfRule type="cellIs" dxfId="2298" priority="24" operator="greaterThan">
      <formula>20</formula>
    </cfRule>
  </conditionalFormatting>
  <conditionalFormatting sqref="AL120:AM120">
    <cfRule type="cellIs" dxfId="2297" priority="23" operator="between">
      <formula>80</formula>
      <formula>120</formula>
    </cfRule>
  </conditionalFormatting>
  <conditionalFormatting sqref="AJ120">
    <cfRule type="cellIs" dxfId="2296" priority="22" operator="greaterThan">
      <formula>20</formula>
    </cfRule>
  </conditionalFormatting>
  <conditionalFormatting sqref="AO120">
    <cfRule type="cellIs" dxfId="2295" priority="21" operator="greaterThan">
      <formula>20</formula>
    </cfRule>
  </conditionalFormatting>
  <conditionalFormatting sqref="AT120">
    <cfRule type="cellIs" dxfId="2294" priority="20" operator="greaterThan">
      <formula>20</formula>
    </cfRule>
  </conditionalFormatting>
  <conditionalFormatting sqref="AW123 AR123 AU123 AZ123">
    <cfRule type="cellIs" dxfId="2293" priority="18" operator="greaterThan">
      <formula>20</formula>
    </cfRule>
  </conditionalFormatting>
  <conditionalFormatting sqref="AV123 BA123">
    <cfRule type="cellIs" dxfId="2292" priority="17" operator="between">
      <formula>80</formula>
      <formula>120</formula>
    </cfRule>
  </conditionalFormatting>
  <conditionalFormatting sqref="AW123 AR123 AJ123:AK123 AT123:AU123 AY123:AZ123">
    <cfRule type="cellIs" dxfId="2291" priority="16" operator="greaterThan">
      <formula>20</formula>
    </cfRule>
  </conditionalFormatting>
  <conditionalFormatting sqref="AV123 BA123 AL123:AM123">
    <cfRule type="cellIs" dxfId="2290" priority="15" operator="between">
      <formula>80</formula>
      <formula>120</formula>
    </cfRule>
  </conditionalFormatting>
  <conditionalFormatting sqref="AP123">
    <cfRule type="cellIs" dxfId="2289" priority="14" operator="greaterThan">
      <formula>20</formula>
    </cfRule>
  </conditionalFormatting>
  <conditionalFormatting sqref="AO123:AP123">
    <cfRule type="cellIs" dxfId="2288" priority="12" operator="greaterThan">
      <formula>20</formula>
    </cfRule>
  </conditionalFormatting>
  <conditionalFormatting sqref="AQ123">
    <cfRule type="cellIs" dxfId="2287" priority="11" operator="between">
      <formula>80</formula>
      <formula>120</formula>
    </cfRule>
  </conditionalFormatting>
  <conditionalFormatting sqref="AJ123">
    <cfRule type="cellIs" dxfId="2286" priority="8" operator="greaterThan">
      <formula>20</formula>
    </cfRule>
  </conditionalFormatting>
  <conditionalFormatting sqref="AO123">
    <cfRule type="cellIs" dxfId="2285" priority="7" operator="greaterThan">
      <formula>20</formula>
    </cfRule>
  </conditionalFormatting>
  <conditionalFormatting sqref="AT123">
    <cfRule type="cellIs" dxfId="2284" priority="6" operator="greaterThan">
      <formula>20</formula>
    </cfRule>
  </conditionalFormatting>
  <conditionalFormatting sqref="AY123">
    <cfRule type="cellIs" dxfId="2283" priority="5" operator="greaterThan">
      <formula>20</formula>
    </cfRule>
  </conditionalFormatting>
  <conditionalFormatting sqref="AI123">
    <cfRule type="cellIs" dxfId="2282" priority="4" operator="lessThan">
      <formula>20</formula>
    </cfRule>
  </conditionalFormatting>
  <conditionalFormatting sqref="AN123">
    <cfRule type="cellIs" dxfId="2281" priority="3" operator="lessThan">
      <formula>20</formula>
    </cfRule>
  </conditionalFormatting>
  <conditionalFormatting sqref="AS123">
    <cfRule type="cellIs" dxfId="2280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26"/>
  <sheetViews>
    <sheetView topLeftCell="AX66" zoomScale="125" workbookViewId="0">
      <selection activeCell="BC80" sqref="BC80:BF107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  <col min="26" max="26" width="15.6640625" customWidth="1"/>
  </cols>
  <sheetData>
    <row r="1" spans="1:58" ht="16" x14ac:dyDescent="0.2">
      <c r="A1" t="s">
        <v>31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D2">
        <v>0</v>
      </c>
      <c r="E2">
        <f>I18</f>
        <v>58</v>
      </c>
      <c r="F2">
        <v>0</v>
      </c>
      <c r="G2" s="3">
        <f>J18</f>
        <v>304</v>
      </c>
      <c r="H2">
        <v>0</v>
      </c>
      <c r="I2" s="3">
        <f>L18</f>
        <v>0</v>
      </c>
    </row>
    <row r="3" spans="1:58" x14ac:dyDescent="0.2">
      <c r="D3">
        <v>0</v>
      </c>
      <c r="E3">
        <f>I19</f>
        <v>63</v>
      </c>
      <c r="F3">
        <v>0</v>
      </c>
      <c r="G3" s="3">
        <f>J19</f>
        <v>280</v>
      </c>
      <c r="H3">
        <v>0</v>
      </c>
      <c r="I3" s="3">
        <f>L19</f>
        <v>0</v>
      </c>
    </row>
    <row r="4" spans="1:58" x14ac:dyDescent="0.2">
      <c r="D4">
        <f>3*G21/1000</f>
        <v>6.0000000000000006E-4</v>
      </c>
      <c r="E4">
        <f>I21</f>
        <v>749</v>
      </c>
      <c r="F4">
        <f>6*H21/1000</f>
        <v>1.2000000000000001E-3</v>
      </c>
      <c r="G4" s="3">
        <f t="shared" ref="G4" si="0">J21</f>
        <v>2346</v>
      </c>
      <c r="H4">
        <f>0.3*H21/1000</f>
        <v>5.9999999999999995E-5</v>
      </c>
      <c r="I4" s="3">
        <f t="shared" ref="I4" si="1">L21</f>
        <v>1333</v>
      </c>
    </row>
    <row r="5" spans="1:58" x14ac:dyDescent="0.2">
      <c r="D5">
        <f t="shared" ref="D5" si="2">3*G23/1000</f>
        <v>1.7999999999999997E-3</v>
      </c>
      <c r="E5">
        <f>I23</f>
        <v>2387</v>
      </c>
      <c r="F5">
        <f t="shared" ref="F5" si="3">6*H23/1000</f>
        <v>3.5999999999999995E-3</v>
      </c>
      <c r="G5" s="3">
        <f>J23</f>
        <v>7526</v>
      </c>
      <c r="H5">
        <f t="shared" ref="H5" si="4">0.3*H23/1000</f>
        <v>1.7999999999999998E-4</v>
      </c>
      <c r="I5" s="3">
        <f>L23</f>
        <v>4407</v>
      </c>
    </row>
    <row r="6" spans="1:58" x14ac:dyDescent="0.2">
      <c r="D6">
        <f>3*G25/1000</f>
        <v>3.0000000000000001E-3</v>
      </c>
      <c r="E6">
        <f>I25</f>
        <v>3920</v>
      </c>
      <c r="F6">
        <f>6*H25/1000</f>
        <v>6.0000000000000001E-3</v>
      </c>
      <c r="G6" s="3">
        <f>J25</f>
        <v>12694</v>
      </c>
      <c r="H6">
        <f>0.3*H25/1000</f>
        <v>2.9999999999999997E-4</v>
      </c>
      <c r="I6" s="3">
        <f>L25</f>
        <v>7746</v>
      </c>
    </row>
    <row r="7" spans="1:58" x14ac:dyDescent="0.2">
      <c r="D7">
        <f>3*G26/1000</f>
        <v>4.1999999999999989E-3</v>
      </c>
      <c r="E7">
        <f>I26</f>
        <v>5518</v>
      </c>
      <c r="F7">
        <f>6*H26/1000</f>
        <v>8.3999999999999977E-3</v>
      </c>
      <c r="G7" s="3">
        <f>J26</f>
        <v>17295</v>
      </c>
      <c r="H7">
        <f>0.3*H26/1000</f>
        <v>4.1999999999999996E-4</v>
      </c>
      <c r="I7" s="3">
        <f>L26</f>
        <v>10562</v>
      </c>
    </row>
    <row r="8" spans="1:58" x14ac:dyDescent="0.2">
      <c r="D8">
        <f>3*G27/1000</f>
        <v>5.4000000000000003E-3</v>
      </c>
      <c r="E8">
        <f>I27</f>
        <v>7041</v>
      </c>
      <c r="F8">
        <f>6*H27/1000</f>
        <v>1.0800000000000001E-2</v>
      </c>
      <c r="G8" s="3">
        <f>J27</f>
        <v>21479</v>
      </c>
      <c r="H8">
        <f>0.3*H27/1000</f>
        <v>5.4000000000000001E-4</v>
      </c>
      <c r="I8" s="3">
        <f>L27</f>
        <v>12618</v>
      </c>
    </row>
    <row r="9" spans="1:58" x14ac:dyDescent="0.2">
      <c r="C9" t="s">
        <v>35</v>
      </c>
      <c r="E9" s="6">
        <f>SLOPE(D2:D8,E2:E8)</f>
        <v>7.696115563719562E-7</v>
      </c>
      <c r="F9" s="6"/>
      <c r="G9" s="6">
        <f>SLOPE(F2:F8,G2:G8)</f>
        <v>4.9971446352477197E-7</v>
      </c>
      <c r="H9" s="6"/>
      <c r="I9" s="6">
        <f>SLOPE(H2:H8,I2:I8)</f>
        <v>4.1208833986355797E-8</v>
      </c>
    </row>
    <row r="10" spans="1:58" x14ac:dyDescent="0.2">
      <c r="C10" t="s">
        <v>36</v>
      </c>
      <c r="E10" s="6">
        <f>INTERCEPT(D2:D8,E2:E8)</f>
        <v>-2.700766807956119E-5</v>
      </c>
      <c r="F10" s="6"/>
      <c r="G10" s="6">
        <f>INTERCEPT(F2:F8,G2:G8)</f>
        <v>-1.3490263418685332E-4</v>
      </c>
      <c r="H10" s="6"/>
      <c r="I10" s="6">
        <f>INTERCEPT(H2:H8,I2:I8)</f>
        <v>-1.5661581348173524E-6</v>
      </c>
    </row>
    <row r="11" spans="1:58" x14ac:dyDescent="0.2">
      <c r="C11" t="s">
        <v>37</v>
      </c>
      <c r="E11" s="7">
        <f>RSQ(D2:D8,E2:E8)</f>
        <v>0.99985368031989941</v>
      </c>
      <c r="F11" s="7"/>
      <c r="G11" s="7">
        <f>RSQ(F2:F8,G2:G8)</f>
        <v>0.99887106970818773</v>
      </c>
      <c r="H11" s="7"/>
      <c r="I11" s="7">
        <f>RSQ(H2:H8,I2:I8)</f>
        <v>0.99628187600786744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4199</v>
      </c>
      <c r="J13">
        <v>8613</v>
      </c>
      <c r="L13">
        <v>0</v>
      </c>
      <c r="M13">
        <v>3.637</v>
      </c>
      <c r="N13">
        <v>7.5750000000000002</v>
      </c>
      <c r="O13">
        <v>3.9390000000000001</v>
      </c>
      <c r="Q13">
        <v>0</v>
      </c>
      <c r="R13">
        <v>1</v>
      </c>
      <c r="S13">
        <v>0</v>
      </c>
      <c r="T13">
        <v>0</v>
      </c>
      <c r="V13">
        <v>0</v>
      </c>
      <c r="X13" t="s">
        <v>90</v>
      </c>
      <c r="Y13" s="1">
        <v>44146</v>
      </c>
      <c r="Z13" s="2">
        <v>0.4611689814814815</v>
      </c>
      <c r="AB13">
        <v>1</v>
      </c>
      <c r="AD13" s="4">
        <f t="shared" ref="AD13:AD76" si="5">((I13*$E$9)+$E$10)*1000/G13</f>
        <v>6.4091825142525662</v>
      </c>
      <c r="AE13" s="4">
        <f>((J13*$G$9)+$G$10)*1000/H13</f>
        <v>8.3382760803040163</v>
      </c>
      <c r="AF13" s="4">
        <f>AE13-AD13</f>
        <v>1.9290935660514501</v>
      </c>
      <c r="AG13" s="4">
        <f>((L13*$I$9)+$I$10)*1000/H13</f>
        <v>-3.1323162696347048E-3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5735</v>
      </c>
      <c r="J14">
        <v>8626</v>
      </c>
      <c r="L14">
        <v>0</v>
      </c>
      <c r="M14">
        <v>4.8150000000000004</v>
      </c>
      <c r="N14">
        <v>7.5860000000000003</v>
      </c>
      <c r="O14">
        <v>2.7709999999999999</v>
      </c>
      <c r="Q14">
        <v>0</v>
      </c>
      <c r="R14">
        <v>1</v>
      </c>
      <c r="S14">
        <v>0</v>
      </c>
      <c r="T14">
        <v>0</v>
      </c>
      <c r="V14">
        <v>0</v>
      </c>
      <c r="X14" t="s">
        <v>90</v>
      </c>
      <c r="Y14" s="1">
        <v>44146</v>
      </c>
      <c r="Z14" s="2">
        <v>0.46609953703703705</v>
      </c>
      <c r="AB14">
        <v>1</v>
      </c>
      <c r="AD14" s="4">
        <f t="shared" si="5"/>
        <v>8.7734292154272158</v>
      </c>
      <c r="AE14" s="4">
        <f t="shared" ref="AE14:AE77" si="6">((J14*$G$9)+$G$10)*1000/H14</f>
        <v>8.3512686563556588</v>
      </c>
      <c r="AF14" s="4">
        <f t="shared" ref="AF14:AF77" si="7">AE14-AD14</f>
        <v>-0.42216055907155692</v>
      </c>
      <c r="AG14" s="4">
        <f t="shared" ref="AG14:AG77" si="8">((L14*$I$9)+$I$10)*1000/H14</f>
        <v>-3.1323162696347048E-3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5923</v>
      </c>
      <c r="J15">
        <v>8530</v>
      </c>
      <c r="L15">
        <v>0</v>
      </c>
      <c r="M15">
        <v>4.9589999999999996</v>
      </c>
      <c r="N15">
        <v>7.5049999999999999</v>
      </c>
      <c r="O15">
        <v>2.5459999999999998</v>
      </c>
      <c r="Q15">
        <v>0</v>
      </c>
      <c r="R15">
        <v>1</v>
      </c>
      <c r="S15">
        <v>0</v>
      </c>
      <c r="T15">
        <v>0</v>
      </c>
      <c r="V15">
        <v>0</v>
      </c>
      <c r="X15" t="s">
        <v>90</v>
      </c>
      <c r="Y15" s="1">
        <v>44146</v>
      </c>
      <c r="Z15" s="2">
        <v>0.47148148148148145</v>
      </c>
      <c r="AB15">
        <v>1</v>
      </c>
      <c r="AD15" s="4">
        <f t="shared" si="5"/>
        <v>9.062803160623071</v>
      </c>
      <c r="AE15" s="4">
        <f t="shared" si="6"/>
        <v>8.2553234793589034</v>
      </c>
      <c r="AF15" s="4">
        <f t="shared" si="7"/>
        <v>-0.80747968126416758</v>
      </c>
      <c r="AG15" s="4">
        <f t="shared" si="8"/>
        <v>-3.1323162696347048E-3</v>
      </c>
    </row>
    <row r="16" spans="1:58" x14ac:dyDescent="0.2">
      <c r="A16">
        <v>4</v>
      </c>
      <c r="B16">
        <v>2</v>
      </c>
      <c r="D16" t="s">
        <v>28</v>
      </c>
      <c r="Y16" s="1">
        <v>44146</v>
      </c>
      <c r="Z16" s="2">
        <v>0.47562499999999996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355</v>
      </c>
      <c r="J17">
        <v>314</v>
      </c>
      <c r="L17">
        <v>0</v>
      </c>
      <c r="M17">
        <v>0.68799999999999994</v>
      </c>
      <c r="N17">
        <v>0.54400000000000004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44146</v>
      </c>
      <c r="Z17" s="2">
        <v>0.48517361111111112</v>
      </c>
      <c r="AB17">
        <v>1</v>
      </c>
      <c r="AD17" s="4">
        <f t="shared" si="5"/>
        <v>0.49240886886496649</v>
      </c>
      <c r="AE17" s="4">
        <f t="shared" si="6"/>
        <v>4.4015414719850154E-2</v>
      </c>
      <c r="AF17" s="4">
        <f t="shared" si="7"/>
        <v>-0.44839345414511633</v>
      </c>
      <c r="AG17" s="4">
        <f t="shared" si="8"/>
        <v>-3.1323162696347048E-3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58</v>
      </c>
      <c r="J18">
        <v>304</v>
      </c>
      <c r="L18">
        <v>0</v>
      </c>
      <c r="M18">
        <v>0.46</v>
      </c>
      <c r="N18">
        <v>0.53600000000000003</v>
      </c>
      <c r="O18">
        <v>7.5999999999999998E-2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44146</v>
      </c>
      <c r="Z18" s="2">
        <v>0.4901388888888889</v>
      </c>
      <c r="AB18">
        <v>1</v>
      </c>
      <c r="AD18" s="4">
        <f t="shared" si="5"/>
        <v>3.525960438002454E-2</v>
      </c>
      <c r="AE18" s="4">
        <f t="shared" si="6"/>
        <v>3.4021125449354699E-2</v>
      </c>
      <c r="AF18" s="4">
        <f t="shared" si="7"/>
        <v>-1.238478930669841E-3</v>
      </c>
      <c r="AG18" s="4">
        <f t="shared" si="8"/>
        <v>-3.1323162696347048E-3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63</v>
      </c>
      <c r="J19">
        <v>280</v>
      </c>
      <c r="L19">
        <v>0</v>
      </c>
      <c r="M19">
        <v>0.46300000000000002</v>
      </c>
      <c r="N19">
        <v>0.51600000000000001</v>
      </c>
      <c r="O19">
        <v>5.2999999999999999E-2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44146</v>
      </c>
      <c r="Z19" s="2">
        <v>0.49552083333333335</v>
      </c>
      <c r="AB19">
        <v>1</v>
      </c>
      <c r="AD19" s="4">
        <f t="shared" si="5"/>
        <v>4.2955719943744107E-2</v>
      </c>
      <c r="AE19" s="4">
        <f t="shared" si="6"/>
        <v>1.0034831200165682E-2</v>
      </c>
      <c r="AF19" s="4">
        <f t="shared" si="7"/>
        <v>-3.2920888743578423E-2</v>
      </c>
      <c r="AG19" s="4">
        <f t="shared" si="8"/>
        <v>-3.1323162696347048E-3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311</v>
      </c>
      <c r="J20">
        <v>2440</v>
      </c>
      <c r="L20">
        <v>1406</v>
      </c>
      <c r="M20">
        <v>1.6339999999999999</v>
      </c>
      <c r="N20">
        <v>5.8639999999999999</v>
      </c>
      <c r="O20">
        <v>4.2300000000000004</v>
      </c>
      <c r="Q20">
        <v>7.8E-2</v>
      </c>
      <c r="R20">
        <v>1</v>
      </c>
      <c r="S20">
        <v>0</v>
      </c>
      <c r="T20">
        <v>0</v>
      </c>
      <c r="V20">
        <v>0</v>
      </c>
      <c r="Y20" s="1">
        <v>44146</v>
      </c>
      <c r="Z20" s="2">
        <v>0.50523148148148145</v>
      </c>
      <c r="AB20">
        <v>1</v>
      </c>
      <c r="AD20" s="4">
        <f t="shared" si="5"/>
        <v>1.0617076297605859</v>
      </c>
      <c r="AE20" s="4">
        <f t="shared" si="6"/>
        <v>5.4220032840679506</v>
      </c>
      <c r="AF20" s="4">
        <f t="shared" si="7"/>
        <v>4.3602956543073645</v>
      </c>
      <c r="AG20" s="4">
        <f t="shared" si="8"/>
        <v>0.28186731224999445</v>
      </c>
      <c r="AI20">
        <f>ABS(100*(AD20-3)/3)</f>
        <v>64.609745674647129</v>
      </c>
      <c r="AN20">
        <f t="shared" ref="AN20:AN27" si="9">ABS(100*(AE20-6)/6)</f>
        <v>9.6332785988674896</v>
      </c>
      <c r="AS20">
        <f t="shared" ref="AS20:AS27" si="10">ABS(100*(AF20-3)/3)</f>
        <v>45.343188476912154</v>
      </c>
      <c r="AX20">
        <f t="shared" ref="AX20:AX27" si="11">ABS(100*(AG20-0.3)/0.3)</f>
        <v>6.0442292500018464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749</v>
      </c>
      <c r="J21">
        <v>2346</v>
      </c>
      <c r="L21">
        <v>1333</v>
      </c>
      <c r="M21">
        <v>2.4740000000000002</v>
      </c>
      <c r="N21">
        <v>5.6639999999999997</v>
      </c>
      <c r="O21">
        <v>3.19</v>
      </c>
      <c r="Q21">
        <v>5.8999999999999997E-2</v>
      </c>
      <c r="R21">
        <v>1</v>
      </c>
      <c r="S21">
        <v>0</v>
      </c>
      <c r="T21">
        <v>0</v>
      </c>
      <c r="V21">
        <v>0</v>
      </c>
      <c r="Y21" s="1">
        <v>44146</v>
      </c>
      <c r="Z21" s="2">
        <v>0.51070601851851849</v>
      </c>
      <c r="AB21">
        <v>1</v>
      </c>
      <c r="AD21" s="4">
        <f t="shared" si="5"/>
        <v>2.7471569382151699</v>
      </c>
      <c r="AE21" s="4">
        <f t="shared" si="6"/>
        <v>5.1871374862113084</v>
      </c>
      <c r="AF21" s="4">
        <f t="shared" si="7"/>
        <v>2.4399805479961385</v>
      </c>
      <c r="AG21" s="4">
        <f t="shared" si="8"/>
        <v>0.26682608784497464</v>
      </c>
      <c r="AI21">
        <f t="shared" ref="AI21:AI27" si="12">ABS(100*(AD21-3)/3)</f>
        <v>8.4281020594943357</v>
      </c>
      <c r="AN21">
        <f t="shared" si="9"/>
        <v>13.547708563144859</v>
      </c>
      <c r="AS21">
        <f t="shared" si="10"/>
        <v>18.667315066795382</v>
      </c>
      <c r="AX21">
        <f t="shared" si="11"/>
        <v>11.057970718341785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2404</v>
      </c>
      <c r="J22">
        <v>7437</v>
      </c>
      <c r="L22">
        <v>4369</v>
      </c>
      <c r="M22">
        <v>1.883</v>
      </c>
      <c r="N22">
        <v>5.4829999999999997</v>
      </c>
      <c r="O22">
        <v>3.6</v>
      </c>
      <c r="Q22">
        <v>0.28399999999999997</v>
      </c>
      <c r="R22">
        <v>1</v>
      </c>
      <c r="S22">
        <v>0</v>
      </c>
      <c r="T22">
        <v>0</v>
      </c>
      <c r="V22">
        <v>0</v>
      </c>
      <c r="Y22" s="1">
        <v>44146</v>
      </c>
      <c r="Z22" s="2">
        <v>0.5213078703703703</v>
      </c>
      <c r="AB22">
        <v>1</v>
      </c>
      <c r="AD22" s="4">
        <f t="shared" si="5"/>
        <v>3.0385641890643695</v>
      </c>
      <c r="AE22" s="4">
        <f t="shared" si="6"/>
        <v>5.9691230517447931</v>
      </c>
      <c r="AF22" s="4">
        <f t="shared" si="7"/>
        <v>2.9305588626804235</v>
      </c>
      <c r="AG22" s="4">
        <f t="shared" si="8"/>
        <v>0.29745872925261857</v>
      </c>
      <c r="AI22">
        <f t="shared" si="12"/>
        <v>1.2854729688123179</v>
      </c>
      <c r="AN22">
        <f t="shared" si="9"/>
        <v>0.51461580425344877</v>
      </c>
      <c r="AS22">
        <f t="shared" si="10"/>
        <v>2.3147045773192154</v>
      </c>
      <c r="AX22">
        <f t="shared" si="11"/>
        <v>0.84709024912713971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2387</v>
      </c>
      <c r="J23">
        <v>7526</v>
      </c>
      <c r="L23">
        <v>4407</v>
      </c>
      <c r="M23">
        <v>1.8720000000000001</v>
      </c>
      <c r="N23">
        <v>5.5449999999999999</v>
      </c>
      <c r="O23">
        <v>3.673</v>
      </c>
      <c r="Q23">
        <v>0.28699999999999998</v>
      </c>
      <c r="R23">
        <v>1</v>
      </c>
      <c r="S23">
        <v>0</v>
      </c>
      <c r="T23">
        <v>0</v>
      </c>
      <c r="V23">
        <v>0</v>
      </c>
      <c r="Y23" s="1">
        <v>44146</v>
      </c>
      <c r="Z23" s="2">
        <v>0.52749999999999997</v>
      </c>
      <c r="AB23">
        <v>1</v>
      </c>
      <c r="AD23" s="4">
        <f t="shared" si="5"/>
        <v>3.0167585283004974</v>
      </c>
      <c r="AE23" s="4">
        <f t="shared" si="6"/>
        <v>6.0432473638343005</v>
      </c>
      <c r="AF23" s="4">
        <f t="shared" si="7"/>
        <v>3.0264888355338031</v>
      </c>
      <c r="AG23" s="4">
        <f t="shared" si="8"/>
        <v>0.30006862207175439</v>
      </c>
      <c r="AI23">
        <f t="shared" si="12"/>
        <v>0.55861761001657995</v>
      </c>
      <c r="AN23">
        <f t="shared" si="9"/>
        <v>0.72078939723834168</v>
      </c>
      <c r="AS23">
        <f t="shared" si="10"/>
        <v>0.88296118446010341</v>
      </c>
      <c r="AX23">
        <f t="shared" si="11"/>
        <v>2.2874023918132796E-2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4009</v>
      </c>
      <c r="J24">
        <v>12550</v>
      </c>
      <c r="L24">
        <v>7548</v>
      </c>
      <c r="M24">
        <v>1.7450000000000001</v>
      </c>
      <c r="N24">
        <v>5.4550000000000001</v>
      </c>
      <c r="O24">
        <v>3.71</v>
      </c>
      <c r="Q24">
        <v>0.33700000000000002</v>
      </c>
      <c r="R24">
        <v>1</v>
      </c>
      <c r="S24">
        <v>0</v>
      </c>
      <c r="T24">
        <v>0</v>
      </c>
      <c r="V24">
        <v>0</v>
      </c>
      <c r="Y24" s="1">
        <v>44146</v>
      </c>
      <c r="Z24" s="2">
        <v>0.53850694444444447</v>
      </c>
      <c r="AB24">
        <v>1</v>
      </c>
      <c r="AD24" s="4">
        <f t="shared" si="5"/>
        <v>3.0583650614156115</v>
      </c>
      <c r="AE24" s="4">
        <f t="shared" si="6"/>
        <v>6.1365138830490347</v>
      </c>
      <c r="AF24" s="4">
        <f t="shared" si="7"/>
        <v>3.0781488216334232</v>
      </c>
      <c r="AG24" s="4">
        <f t="shared" si="8"/>
        <v>0.30947812079419623</v>
      </c>
      <c r="AI24">
        <f t="shared" si="12"/>
        <v>1.9455020471870494</v>
      </c>
      <c r="AN24">
        <f t="shared" si="9"/>
        <v>2.2752313841505778</v>
      </c>
      <c r="AS24">
        <f t="shared" si="10"/>
        <v>2.6049607211141059</v>
      </c>
      <c r="AX24">
        <f t="shared" si="11"/>
        <v>3.1593735980654145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3920</v>
      </c>
      <c r="J25">
        <v>12694</v>
      </c>
      <c r="L25">
        <v>7746</v>
      </c>
      <c r="M25">
        <v>1.7110000000000001</v>
      </c>
      <c r="N25">
        <v>5.516</v>
      </c>
      <c r="O25">
        <v>3.8050000000000002</v>
      </c>
      <c r="Q25">
        <v>0.34699999999999998</v>
      </c>
      <c r="R25">
        <v>1</v>
      </c>
      <c r="S25">
        <v>0</v>
      </c>
      <c r="T25">
        <v>0</v>
      </c>
      <c r="V25">
        <v>0</v>
      </c>
      <c r="Y25" s="1">
        <v>44146</v>
      </c>
      <c r="Z25" s="2">
        <v>0.54501157407407408</v>
      </c>
      <c r="AB25">
        <v>1</v>
      </c>
      <c r="AD25" s="4">
        <f t="shared" si="5"/>
        <v>2.989869632898507</v>
      </c>
      <c r="AE25" s="4">
        <f t="shared" si="6"/>
        <v>6.2084727657966017</v>
      </c>
      <c r="AF25" s="4">
        <f t="shared" si="7"/>
        <v>3.2186031328980946</v>
      </c>
      <c r="AG25" s="4">
        <f t="shared" si="8"/>
        <v>0.31763746992349468</v>
      </c>
      <c r="AI25">
        <f t="shared" si="12"/>
        <v>0.33767890338309847</v>
      </c>
      <c r="AN25">
        <f t="shared" si="9"/>
        <v>3.4745460966100281</v>
      </c>
      <c r="AS25">
        <f t="shared" si="10"/>
        <v>7.2867710966031538</v>
      </c>
      <c r="AX25">
        <f t="shared" si="11"/>
        <v>5.8791566411648954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5518</v>
      </c>
      <c r="J26">
        <v>17295</v>
      </c>
      <c r="L26">
        <v>10562</v>
      </c>
      <c r="M26">
        <v>1.66</v>
      </c>
      <c r="N26">
        <v>5.3330000000000002</v>
      </c>
      <c r="O26">
        <v>3.673</v>
      </c>
      <c r="Q26">
        <v>0.35299999999999998</v>
      </c>
      <c r="R26">
        <v>1</v>
      </c>
      <c r="S26">
        <v>0</v>
      </c>
      <c r="T26">
        <v>0</v>
      </c>
      <c r="V26">
        <v>0</v>
      </c>
      <c r="Y26" s="1">
        <v>44146</v>
      </c>
      <c r="Z26" s="2">
        <v>0.55677083333333333</v>
      </c>
      <c r="AB26">
        <v>1</v>
      </c>
      <c r="AD26" s="4">
        <f t="shared" si="5"/>
        <v>3.0140777857006382</v>
      </c>
      <c r="AE26" s="4">
        <f t="shared" si="6"/>
        <v>6.0768992946243428</v>
      </c>
      <c r="AF26" s="4">
        <f t="shared" si="7"/>
        <v>3.0628215089237045</v>
      </c>
      <c r="AG26" s="4">
        <f t="shared" si="8"/>
        <v>0.3097725331636233</v>
      </c>
      <c r="AI26">
        <f t="shared" si="12"/>
        <v>0.46925952335460747</v>
      </c>
      <c r="AN26">
        <f t="shared" si="9"/>
        <v>1.2816549104057124</v>
      </c>
      <c r="AS26">
        <f t="shared" si="10"/>
        <v>2.0940502974568176</v>
      </c>
      <c r="AX26">
        <f t="shared" si="11"/>
        <v>3.2575110545411032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7041</v>
      </c>
      <c r="J27">
        <v>21479</v>
      </c>
      <c r="L27">
        <v>12618</v>
      </c>
      <c r="M27">
        <v>1.6160000000000001</v>
      </c>
      <c r="N27">
        <v>5.1319999999999997</v>
      </c>
      <c r="O27">
        <v>3.516</v>
      </c>
      <c r="Q27">
        <v>0.33400000000000002</v>
      </c>
      <c r="R27">
        <v>1</v>
      </c>
      <c r="S27">
        <v>0</v>
      </c>
      <c r="T27">
        <v>0</v>
      </c>
      <c r="V27">
        <v>0</v>
      </c>
      <c r="Y27" s="1">
        <v>44146</v>
      </c>
      <c r="Z27" s="2">
        <v>0.56899305555555557</v>
      </c>
      <c r="AB27">
        <v>1</v>
      </c>
      <c r="AD27" s="4">
        <f t="shared" si="5"/>
        <v>2.9954596112974348</v>
      </c>
      <c r="AE27" s="4">
        <f t="shared" si="6"/>
        <v>5.8880357377009576</v>
      </c>
      <c r="AF27" s="4">
        <f t="shared" si="7"/>
        <v>2.8925761264035228</v>
      </c>
      <c r="AG27" s="4">
        <f t="shared" si="8"/>
        <v>0.28800383839167781</v>
      </c>
      <c r="AI27">
        <f t="shared" si="12"/>
        <v>0.15134629008550782</v>
      </c>
      <c r="AN27">
        <f t="shared" si="9"/>
        <v>1.866071038317374</v>
      </c>
      <c r="AS27">
        <f t="shared" si="10"/>
        <v>3.5807957865492401</v>
      </c>
      <c r="AX27">
        <f t="shared" si="11"/>
        <v>3.9987205361073919</v>
      </c>
    </row>
    <row r="28" spans="1:58" x14ac:dyDescent="0.2">
      <c r="A28">
        <v>16</v>
      </c>
      <c r="B28">
        <v>2</v>
      </c>
      <c r="D28" t="s">
        <v>28</v>
      </c>
      <c r="Y28" s="1">
        <v>44146</v>
      </c>
      <c r="Z28" s="2">
        <v>0.57342592592592589</v>
      </c>
      <c r="AB28">
        <v>1</v>
      </c>
      <c r="AD28" s="4" t="e">
        <f t="shared" si="5"/>
        <v>#DIV/0!</v>
      </c>
      <c r="AE28" s="4" t="e">
        <f t="shared" si="6"/>
        <v>#DIV/0!</v>
      </c>
      <c r="AF28" s="4" t="e">
        <f t="shared" si="7"/>
        <v>#DIV/0!</v>
      </c>
      <c r="AG28" s="4" t="e">
        <f t="shared" si="8"/>
        <v>#DIV/0!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5077</v>
      </c>
      <c r="J29">
        <v>11318</v>
      </c>
      <c r="L29">
        <v>8553</v>
      </c>
      <c r="M29">
        <v>4.3099999999999996</v>
      </c>
      <c r="N29">
        <v>9.8670000000000009</v>
      </c>
      <c r="O29">
        <v>5.5570000000000004</v>
      </c>
      <c r="Q29">
        <v>0.77800000000000002</v>
      </c>
      <c r="R29">
        <v>1</v>
      </c>
      <c r="S29">
        <v>0</v>
      </c>
      <c r="T29">
        <v>0</v>
      </c>
      <c r="V29">
        <v>0</v>
      </c>
      <c r="Y29" s="1">
        <v>44146</v>
      </c>
      <c r="Z29" s="2">
        <v>0.58399305555555558</v>
      </c>
      <c r="AB29">
        <v>1</v>
      </c>
      <c r="AD29" s="4">
        <f t="shared" si="5"/>
        <v>7.7606204072417206</v>
      </c>
      <c r="AE29" s="4">
        <f t="shared" si="6"/>
        <v>11.041731327973032</v>
      </c>
      <c r="AF29" s="4">
        <f t="shared" si="7"/>
        <v>3.2811109207313116</v>
      </c>
      <c r="AG29" s="4">
        <f t="shared" si="8"/>
        <v>0.70178599790096763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6750</v>
      </c>
      <c r="J30">
        <v>11313</v>
      </c>
      <c r="L30">
        <v>8593</v>
      </c>
      <c r="M30">
        <v>5.593</v>
      </c>
      <c r="N30">
        <v>9.8620000000000001</v>
      </c>
      <c r="O30">
        <v>4.2690000000000001</v>
      </c>
      <c r="Q30">
        <v>0.78300000000000003</v>
      </c>
      <c r="R30">
        <v>1</v>
      </c>
      <c r="S30">
        <v>0</v>
      </c>
      <c r="T30">
        <v>0</v>
      </c>
      <c r="V30">
        <v>0</v>
      </c>
      <c r="Y30" s="1">
        <v>44146</v>
      </c>
      <c r="Z30" s="2">
        <v>0.58971064814814811</v>
      </c>
      <c r="AB30">
        <v>1</v>
      </c>
      <c r="AD30" s="4">
        <f t="shared" si="5"/>
        <v>10.335740674862286</v>
      </c>
      <c r="AE30" s="4">
        <f t="shared" si="6"/>
        <v>11.036734183337783</v>
      </c>
      <c r="AF30" s="4">
        <f t="shared" si="7"/>
        <v>0.7009935084754968</v>
      </c>
      <c r="AG30" s="4">
        <f t="shared" si="8"/>
        <v>0.70508270461987599</v>
      </c>
      <c r="AJ30">
        <f>ABS(100*(AD30-AD31)/(AVERAGE(AD30:AD31)))</f>
        <v>1.1401651848235212</v>
      </c>
      <c r="AO30">
        <f>ABS(100*(AE30-AE31)/(AVERAGE(AE30:AE31)))</f>
        <v>0.2622644685703816</v>
      </c>
      <c r="AT30">
        <f>ABS(100*(AF30-AF31)/(AVERAGE(AF30:AF31)))</f>
        <v>13.644210744381292</v>
      </c>
      <c r="AY30">
        <f>ABS(100*(AG30-AG31)/(AVERAGE(AG30:AG31)))</f>
        <v>0.24577228938699192</v>
      </c>
      <c r="BC30" s="4">
        <f>AVERAGE(AD30:AD31)</f>
        <v>10.395000764702928</v>
      </c>
      <c r="BD30" s="4">
        <f>AVERAGE(AE30:AE31)</f>
        <v>11.051225902780002</v>
      </c>
      <c r="BE30" s="4">
        <f>AVERAGE(AF30:AF31)</f>
        <v>0.65622513807707517</v>
      </c>
      <c r="BF30" s="4">
        <f>AVERAGE(AG30:AG31)</f>
        <v>0.70421731910616248</v>
      </c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6827</v>
      </c>
      <c r="J31">
        <v>11342</v>
      </c>
      <c r="L31">
        <v>8572</v>
      </c>
      <c r="M31">
        <v>5.6520000000000001</v>
      </c>
      <c r="N31">
        <v>9.8879999999999999</v>
      </c>
      <c r="O31">
        <v>4.2350000000000003</v>
      </c>
      <c r="Q31">
        <v>0.78100000000000003</v>
      </c>
      <c r="R31">
        <v>1</v>
      </c>
      <c r="S31">
        <v>0</v>
      </c>
      <c r="T31">
        <v>0</v>
      </c>
      <c r="V31">
        <v>0</v>
      </c>
      <c r="Y31" s="1">
        <v>44146</v>
      </c>
      <c r="Z31" s="2">
        <v>0.59590277777777778</v>
      </c>
      <c r="AB31">
        <v>1</v>
      </c>
      <c r="AD31" s="4">
        <f t="shared" si="5"/>
        <v>10.454260854543568</v>
      </c>
      <c r="AE31" s="4">
        <f t="shared" si="6"/>
        <v>11.065717622222222</v>
      </c>
      <c r="AF31" s="4">
        <f t="shared" si="7"/>
        <v>0.61145676767865353</v>
      </c>
      <c r="AG31" s="4">
        <f t="shared" si="8"/>
        <v>0.70335193359244907</v>
      </c>
    </row>
    <row r="32" spans="1:58" x14ac:dyDescent="0.2">
      <c r="A32">
        <v>20</v>
      </c>
      <c r="B32">
        <v>9</v>
      </c>
      <c r="C32" t="s">
        <v>110</v>
      </c>
      <c r="D32" t="s">
        <v>27</v>
      </c>
      <c r="G32">
        <v>0.5</v>
      </c>
      <c r="H32">
        <v>0.5</v>
      </c>
      <c r="I32">
        <v>4084</v>
      </c>
      <c r="J32">
        <v>7604</v>
      </c>
      <c r="L32">
        <v>4190</v>
      </c>
      <c r="M32">
        <v>3.548</v>
      </c>
      <c r="N32">
        <v>6.72</v>
      </c>
      <c r="O32">
        <v>3.1720000000000002</v>
      </c>
      <c r="Q32">
        <v>0.32200000000000001</v>
      </c>
      <c r="R32">
        <v>1</v>
      </c>
      <c r="S32">
        <v>0</v>
      </c>
      <c r="T32">
        <v>0</v>
      </c>
      <c r="V32">
        <v>0</v>
      </c>
      <c r="Y32" s="1">
        <v>44146</v>
      </c>
      <c r="Z32" s="2">
        <v>0.60631944444444441</v>
      </c>
      <c r="AB32">
        <v>1</v>
      </c>
      <c r="AD32" s="4">
        <f t="shared" si="5"/>
        <v>6.2321718562870156</v>
      </c>
      <c r="AE32" s="4">
        <f t="shared" si="6"/>
        <v>7.3298522929110259</v>
      </c>
      <c r="AF32" s="4">
        <f t="shared" si="7"/>
        <v>1.0976804366240103</v>
      </c>
      <c r="AG32" s="4">
        <f t="shared" si="8"/>
        <v>0.34219771253602682</v>
      </c>
      <c r="BC32" s="4"/>
      <c r="BD32" s="4"/>
      <c r="BE32" s="4"/>
      <c r="BF32" s="4"/>
    </row>
    <row r="33" spans="1:58" x14ac:dyDescent="0.2">
      <c r="A33">
        <v>21</v>
      </c>
      <c r="B33">
        <v>9</v>
      </c>
      <c r="C33" t="s">
        <v>110</v>
      </c>
      <c r="D33" t="s">
        <v>27</v>
      </c>
      <c r="G33">
        <v>0.5</v>
      </c>
      <c r="H33">
        <v>0.5</v>
      </c>
      <c r="I33">
        <v>3130</v>
      </c>
      <c r="J33">
        <v>7648</v>
      </c>
      <c r="L33">
        <v>4175</v>
      </c>
      <c r="M33">
        <v>2.8159999999999998</v>
      </c>
      <c r="N33">
        <v>6.7569999999999997</v>
      </c>
      <c r="O33">
        <v>3.9409999999999998</v>
      </c>
      <c r="Q33">
        <v>0.32100000000000001</v>
      </c>
      <c r="R33">
        <v>1</v>
      </c>
      <c r="S33">
        <v>0</v>
      </c>
      <c r="T33">
        <v>0</v>
      </c>
      <c r="V33">
        <v>0</v>
      </c>
      <c r="Y33" s="1">
        <v>44146</v>
      </c>
      <c r="Z33" s="2">
        <v>0.61196759259259259</v>
      </c>
      <c r="AB33">
        <v>1</v>
      </c>
      <c r="AD33" s="4">
        <f t="shared" si="5"/>
        <v>4.7637530067293232</v>
      </c>
      <c r="AE33" s="4">
        <f t="shared" si="6"/>
        <v>7.373827165701206</v>
      </c>
      <c r="AF33" s="4">
        <f t="shared" si="7"/>
        <v>2.6100741589718828</v>
      </c>
      <c r="AG33" s="4">
        <f t="shared" si="8"/>
        <v>0.3409614475164362</v>
      </c>
      <c r="AJ33">
        <f>ABS(100*(AD33-AD34)/(AVERAGE(AD33:AD34)))</f>
        <v>0.45133520058617466</v>
      </c>
      <c r="AO33">
        <f>ABS(100*(AE33-AE34)/(AVERAGE(AE33:AE34)))</f>
        <v>0.25785296059851415</v>
      </c>
      <c r="AT33">
        <f>ABS(100*(AF33-AF34)/(AVERAGE(AF33:AF34)))</f>
        <v>1.5653021305507555</v>
      </c>
      <c r="AY33">
        <f>ABS(100*(AG33-AG34)/(AVERAGE(AG33:AG34)))</f>
        <v>0.21778612839665829</v>
      </c>
      <c r="BC33" s="4">
        <f>AVERAGE(AD33:AD34)</f>
        <v>4.7745275685185309</v>
      </c>
      <c r="BD33" s="4">
        <f>AVERAGE(AE33:AE34)</f>
        <v>7.364332590894235</v>
      </c>
      <c r="BE33" s="4">
        <f>AVERAGE(AF33:AF34)</f>
        <v>2.5898050223757041</v>
      </c>
      <c r="BF33" s="4">
        <f>AVERAGE(AG33:AG34)</f>
        <v>0.34059056801055898</v>
      </c>
    </row>
    <row r="34" spans="1:58" x14ac:dyDescent="0.2">
      <c r="A34">
        <v>22</v>
      </c>
      <c r="B34">
        <v>9</v>
      </c>
      <c r="C34" t="s">
        <v>110</v>
      </c>
      <c r="D34" t="s">
        <v>27</v>
      </c>
      <c r="G34">
        <v>0.5</v>
      </c>
      <c r="H34">
        <v>0.5</v>
      </c>
      <c r="I34">
        <v>3144</v>
      </c>
      <c r="J34">
        <v>7629</v>
      </c>
      <c r="L34">
        <v>4166</v>
      </c>
      <c r="M34">
        <v>2.827</v>
      </c>
      <c r="N34">
        <v>6.7409999999999997</v>
      </c>
      <c r="O34">
        <v>3.9140000000000001</v>
      </c>
      <c r="Q34">
        <v>0.32</v>
      </c>
      <c r="R34">
        <v>1</v>
      </c>
      <c r="S34">
        <v>0</v>
      </c>
      <c r="T34">
        <v>0</v>
      </c>
      <c r="V34">
        <v>0</v>
      </c>
      <c r="Y34" s="1">
        <v>44146</v>
      </c>
      <c r="Z34" s="2">
        <v>0.61806712962962962</v>
      </c>
      <c r="AB34">
        <v>1</v>
      </c>
      <c r="AD34" s="4">
        <f t="shared" si="5"/>
        <v>4.7853021303077385</v>
      </c>
      <c r="AE34" s="4">
        <f t="shared" si="6"/>
        <v>7.354838016087264</v>
      </c>
      <c r="AF34" s="4">
        <f t="shared" si="7"/>
        <v>2.5695358857795254</v>
      </c>
      <c r="AG34" s="4">
        <f t="shared" si="8"/>
        <v>0.34021968850468182</v>
      </c>
    </row>
    <row r="35" spans="1:58" x14ac:dyDescent="0.2">
      <c r="A35">
        <v>23</v>
      </c>
      <c r="B35">
        <v>10</v>
      </c>
      <c r="C35" t="s">
        <v>111</v>
      </c>
      <c r="D35" t="s">
        <v>27</v>
      </c>
      <c r="G35">
        <v>0.5</v>
      </c>
      <c r="H35">
        <v>0.5</v>
      </c>
      <c r="I35">
        <v>2713</v>
      </c>
      <c r="J35">
        <v>7758</v>
      </c>
      <c r="L35">
        <v>3021</v>
      </c>
      <c r="M35">
        <v>2.496</v>
      </c>
      <c r="N35">
        <v>6.851</v>
      </c>
      <c r="O35">
        <v>4.3550000000000004</v>
      </c>
      <c r="Q35">
        <v>0.2</v>
      </c>
      <c r="R35">
        <v>1</v>
      </c>
      <c r="S35">
        <v>0</v>
      </c>
      <c r="T35">
        <v>0</v>
      </c>
      <c r="V35">
        <v>0</v>
      </c>
      <c r="Y35" s="1">
        <v>44146</v>
      </c>
      <c r="Z35" s="2">
        <v>0.62853009259259263</v>
      </c>
      <c r="AB35">
        <v>1</v>
      </c>
      <c r="AD35" s="4">
        <f t="shared" si="5"/>
        <v>4.1218969687151121</v>
      </c>
      <c r="AE35" s="4">
        <f t="shared" si="6"/>
        <v>7.4837643476766553</v>
      </c>
      <c r="AF35" s="4">
        <f t="shared" si="7"/>
        <v>3.3618673789615432</v>
      </c>
      <c r="AG35" s="4">
        <f t="shared" si="8"/>
        <v>0.245851458675927</v>
      </c>
      <c r="BC35" s="4"/>
      <c r="BD35" s="4"/>
      <c r="BE35" s="4"/>
      <c r="BF35" s="4"/>
    </row>
    <row r="36" spans="1:58" x14ac:dyDescent="0.2">
      <c r="A36">
        <v>24</v>
      </c>
      <c r="B36">
        <v>10</v>
      </c>
      <c r="C36" t="s">
        <v>111</v>
      </c>
      <c r="D36" t="s">
        <v>27</v>
      </c>
      <c r="G36">
        <v>0.5</v>
      </c>
      <c r="H36">
        <v>0.5</v>
      </c>
      <c r="I36">
        <v>2467</v>
      </c>
      <c r="J36">
        <v>7703</v>
      </c>
      <c r="L36">
        <v>2993</v>
      </c>
      <c r="M36">
        <v>2.3079999999999998</v>
      </c>
      <c r="N36">
        <v>6.8040000000000003</v>
      </c>
      <c r="O36">
        <v>4.4960000000000004</v>
      </c>
      <c r="Q36">
        <v>0.19700000000000001</v>
      </c>
      <c r="R36">
        <v>1</v>
      </c>
      <c r="S36">
        <v>0</v>
      </c>
      <c r="T36">
        <v>0</v>
      </c>
      <c r="V36">
        <v>0</v>
      </c>
      <c r="Y36" s="1">
        <v>44146</v>
      </c>
      <c r="Z36" s="2">
        <v>0.63412037037037039</v>
      </c>
      <c r="AB36">
        <v>1</v>
      </c>
      <c r="AD36" s="4">
        <f t="shared" si="5"/>
        <v>3.7432480829801094</v>
      </c>
      <c r="AE36" s="4">
        <f t="shared" si="6"/>
        <v>7.4287957566889302</v>
      </c>
      <c r="AF36" s="4">
        <f t="shared" si="7"/>
        <v>3.6855476737088209</v>
      </c>
      <c r="AG36" s="4">
        <f t="shared" si="8"/>
        <v>0.24354376397269109</v>
      </c>
      <c r="AJ36">
        <f>ABS(100*(AD36-AD37)/(AVERAGE(AD36:AD37)))</f>
        <v>1.1447694202957273</v>
      </c>
      <c r="AO36">
        <f>ABS(100*(AE36-AE37)/(AVERAGE(AE36:AE37)))</f>
        <v>1.0305772862924589</v>
      </c>
      <c r="AT36">
        <f>ABS(100*(AF36-AF37)/(AVERAGE(AF36:AF37)))</f>
        <v>0.91446305310398623</v>
      </c>
      <c r="AY36">
        <f>ABS(100*(AG36-AG37)/(AVERAGE(AG36:AG37)))</f>
        <v>2.2088393317303092</v>
      </c>
      <c r="BC36" s="4">
        <f>AVERAGE(AD36:AD37)</f>
        <v>3.7647972065585242</v>
      </c>
      <c r="BD36" s="4">
        <f>AVERAGE(AE36:AE37)</f>
        <v>7.4672737703803378</v>
      </c>
      <c r="BE36" s="4">
        <f>AVERAGE(AF36:AF37)</f>
        <v>3.7024765638218131</v>
      </c>
      <c r="BF36" s="4">
        <f>AVERAGE(AG36:AG37)</f>
        <v>0.24626354701579056</v>
      </c>
    </row>
    <row r="37" spans="1:58" x14ac:dyDescent="0.2">
      <c r="A37">
        <v>25</v>
      </c>
      <c r="B37">
        <v>10</v>
      </c>
      <c r="C37" t="s">
        <v>111</v>
      </c>
      <c r="D37" t="s">
        <v>27</v>
      </c>
      <c r="G37">
        <v>0.5</v>
      </c>
      <c r="H37">
        <v>0.5</v>
      </c>
      <c r="I37">
        <v>2495</v>
      </c>
      <c r="J37">
        <v>7780</v>
      </c>
      <c r="L37">
        <v>3059</v>
      </c>
      <c r="M37">
        <v>2.3290000000000002</v>
      </c>
      <c r="N37">
        <v>6.87</v>
      </c>
      <c r="O37">
        <v>4.5410000000000004</v>
      </c>
      <c r="Q37">
        <v>0.20399999999999999</v>
      </c>
      <c r="R37">
        <v>1</v>
      </c>
      <c r="S37">
        <v>0</v>
      </c>
      <c r="T37">
        <v>0</v>
      </c>
      <c r="V37">
        <v>0</v>
      </c>
      <c r="Y37" s="1">
        <v>44146</v>
      </c>
      <c r="Z37" s="2">
        <v>0.64019675925925923</v>
      </c>
      <c r="AB37">
        <v>1</v>
      </c>
      <c r="AD37" s="4">
        <f t="shared" si="5"/>
        <v>3.7863463301369391</v>
      </c>
      <c r="AE37" s="4">
        <f t="shared" si="6"/>
        <v>7.5057517840717445</v>
      </c>
      <c r="AF37" s="4">
        <f t="shared" si="7"/>
        <v>3.7194054539348054</v>
      </c>
      <c r="AG37" s="4">
        <f t="shared" si="8"/>
        <v>0.24898333005889003</v>
      </c>
    </row>
    <row r="38" spans="1:58" x14ac:dyDescent="0.2">
      <c r="A38">
        <v>26</v>
      </c>
      <c r="B38">
        <v>11</v>
      </c>
      <c r="C38" t="s">
        <v>112</v>
      </c>
      <c r="D38" t="s">
        <v>27</v>
      </c>
      <c r="G38">
        <v>0.5</v>
      </c>
      <c r="H38">
        <v>0.5</v>
      </c>
      <c r="I38">
        <v>1892</v>
      </c>
      <c r="J38">
        <v>5390</v>
      </c>
      <c r="L38">
        <v>1857</v>
      </c>
      <c r="M38">
        <v>1.8660000000000001</v>
      </c>
      <c r="N38">
        <v>4.8449999999999998</v>
      </c>
      <c r="O38">
        <v>2.9790000000000001</v>
      </c>
      <c r="Q38">
        <v>7.8E-2</v>
      </c>
      <c r="R38">
        <v>1</v>
      </c>
      <c r="S38">
        <v>0</v>
      </c>
      <c r="T38">
        <v>0</v>
      </c>
      <c r="V38">
        <v>0</v>
      </c>
      <c r="Y38" s="1">
        <v>44146</v>
      </c>
      <c r="Z38" s="2">
        <v>0.65041666666666664</v>
      </c>
      <c r="AB38">
        <v>1</v>
      </c>
      <c r="AD38" s="4">
        <f t="shared" si="5"/>
        <v>2.8581947931523599</v>
      </c>
      <c r="AE38" s="4">
        <f t="shared" si="6"/>
        <v>5.1171166484233357</v>
      </c>
      <c r="AF38" s="4">
        <f t="shared" si="7"/>
        <v>2.2589218552709758</v>
      </c>
      <c r="AG38" s="4">
        <f t="shared" si="8"/>
        <v>0.14991729315569072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112</v>
      </c>
      <c r="D39" t="s">
        <v>27</v>
      </c>
      <c r="G39">
        <v>0.5</v>
      </c>
      <c r="H39">
        <v>0.5</v>
      </c>
      <c r="I39">
        <v>1663</v>
      </c>
      <c r="J39">
        <v>5406</v>
      </c>
      <c r="L39">
        <v>1887</v>
      </c>
      <c r="M39">
        <v>1.6910000000000001</v>
      </c>
      <c r="N39">
        <v>4.8579999999999997</v>
      </c>
      <c r="O39">
        <v>3.1669999999999998</v>
      </c>
      <c r="Q39">
        <v>8.1000000000000003E-2</v>
      </c>
      <c r="R39">
        <v>1</v>
      </c>
      <c r="S39">
        <v>0</v>
      </c>
      <c r="T39">
        <v>0</v>
      </c>
      <c r="V39">
        <v>0</v>
      </c>
      <c r="Y39" s="1">
        <v>44146</v>
      </c>
      <c r="Z39" s="2">
        <v>0.6558680555555555</v>
      </c>
      <c r="AB39">
        <v>1</v>
      </c>
      <c r="AD39" s="4">
        <f t="shared" si="5"/>
        <v>2.5057127003340041</v>
      </c>
      <c r="AE39" s="4">
        <f t="shared" si="6"/>
        <v>5.133107511256128</v>
      </c>
      <c r="AF39" s="4">
        <f t="shared" si="7"/>
        <v>2.6273948109221239</v>
      </c>
      <c r="AG39" s="4">
        <f t="shared" si="8"/>
        <v>0.1523898231948721</v>
      </c>
      <c r="AJ39">
        <f>ABS(100*(AD39-AD40)/(AVERAGE(AD39:AD40)))</f>
        <v>0.61617809990860073</v>
      </c>
      <c r="AO39">
        <f>ABS(100*(AE39-AE40)/(AVERAGE(AE39:AE40)))</f>
        <v>0.48557449793614627</v>
      </c>
      <c r="AT39">
        <f>ABS(100*(AF39-AF40)/(AVERAGE(AF39:AF40)))</f>
        <v>1.5250869296586804</v>
      </c>
      <c r="AY39">
        <f>ABS(100*(AG39-AG40)/(AVERAGE(AG39:AG40)))</f>
        <v>3.5222999522336371</v>
      </c>
      <c r="BC39" s="4">
        <f>AVERAGE(AD39:AD40)</f>
        <v>2.4980165847702844</v>
      </c>
      <c r="BD39" s="4">
        <f>AVERAGE(AE39:AE40)</f>
        <v>5.1456003728442479</v>
      </c>
      <c r="BE39" s="4">
        <f>AVERAGE(AF39:AF40)</f>
        <v>2.647583788073963</v>
      </c>
      <c r="BF39" s="4">
        <f>AVERAGE(AG39:AG40)</f>
        <v>0.1497524578197453</v>
      </c>
    </row>
    <row r="40" spans="1:58" x14ac:dyDescent="0.2">
      <c r="A40">
        <v>28</v>
      </c>
      <c r="B40">
        <v>11</v>
      </c>
      <c r="C40" t="s">
        <v>112</v>
      </c>
      <c r="D40" t="s">
        <v>27</v>
      </c>
      <c r="G40">
        <v>0.5</v>
      </c>
      <c r="H40">
        <v>0.5</v>
      </c>
      <c r="I40">
        <v>1653</v>
      </c>
      <c r="J40">
        <v>5431</v>
      </c>
      <c r="L40">
        <v>1823</v>
      </c>
      <c r="M40">
        <v>1.6830000000000001</v>
      </c>
      <c r="N40">
        <v>4.8789999999999996</v>
      </c>
      <c r="O40">
        <v>3.1960000000000002</v>
      </c>
      <c r="Q40">
        <v>7.4999999999999997E-2</v>
      </c>
      <c r="R40">
        <v>1</v>
      </c>
      <c r="S40">
        <v>0</v>
      </c>
      <c r="T40">
        <v>0</v>
      </c>
      <c r="V40">
        <v>0</v>
      </c>
      <c r="Y40" s="1">
        <v>44146</v>
      </c>
      <c r="Z40" s="2">
        <v>0.66182870370370372</v>
      </c>
      <c r="AB40">
        <v>1</v>
      </c>
      <c r="AD40" s="4">
        <f t="shared" si="5"/>
        <v>2.4903204692065648</v>
      </c>
      <c r="AE40" s="4">
        <f t="shared" si="6"/>
        <v>5.1580932344323669</v>
      </c>
      <c r="AF40" s="4">
        <f t="shared" si="7"/>
        <v>2.6677727652258021</v>
      </c>
      <c r="AG40" s="4">
        <f t="shared" si="8"/>
        <v>0.14711509244461851</v>
      </c>
    </row>
    <row r="41" spans="1:58" x14ac:dyDescent="0.2">
      <c r="A41">
        <v>29</v>
      </c>
      <c r="B41">
        <v>12</v>
      </c>
      <c r="C41" t="s">
        <v>113</v>
      </c>
      <c r="D41" t="s">
        <v>27</v>
      </c>
      <c r="G41">
        <v>0.5</v>
      </c>
      <c r="H41">
        <v>0.5</v>
      </c>
      <c r="I41">
        <v>3341</v>
      </c>
      <c r="J41">
        <v>7861</v>
      </c>
      <c r="L41">
        <v>10835</v>
      </c>
      <c r="M41">
        <v>2.9780000000000002</v>
      </c>
      <c r="N41">
        <v>6.9390000000000001</v>
      </c>
      <c r="O41">
        <v>3.9609999999999999</v>
      </c>
      <c r="Q41">
        <v>1.0169999999999999</v>
      </c>
      <c r="R41">
        <v>1</v>
      </c>
      <c r="S41">
        <v>0</v>
      </c>
      <c r="T41">
        <v>0</v>
      </c>
      <c r="V41">
        <v>0</v>
      </c>
      <c r="Y41" s="1">
        <v>44146</v>
      </c>
      <c r="Z41" s="2">
        <v>0.67219907407407409</v>
      </c>
      <c r="AB41">
        <v>1</v>
      </c>
      <c r="AD41" s="4">
        <f t="shared" si="5"/>
        <v>5.0885290835182895</v>
      </c>
      <c r="AE41" s="4">
        <f t="shared" si="6"/>
        <v>7.586705527162759</v>
      </c>
      <c r="AF41" s="4">
        <f t="shared" si="7"/>
        <v>2.4981764436444696</v>
      </c>
      <c r="AG41" s="4">
        <f t="shared" si="8"/>
        <v>0.88986311621469538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113</v>
      </c>
      <c r="D42" t="s">
        <v>27</v>
      </c>
      <c r="G42">
        <v>0.5</v>
      </c>
      <c r="H42">
        <v>0.5</v>
      </c>
      <c r="I42">
        <v>3990</v>
      </c>
      <c r="J42">
        <v>7833</v>
      </c>
      <c r="L42">
        <v>11057</v>
      </c>
      <c r="M42">
        <v>3.476</v>
      </c>
      <c r="N42">
        <v>6.915</v>
      </c>
      <c r="O42">
        <v>3.4380000000000002</v>
      </c>
      <c r="Q42">
        <v>1.04</v>
      </c>
      <c r="R42">
        <v>1</v>
      </c>
      <c r="S42">
        <v>0</v>
      </c>
      <c r="T42">
        <v>0</v>
      </c>
      <c r="V42">
        <v>0</v>
      </c>
      <c r="Y42" s="1">
        <v>44146</v>
      </c>
      <c r="Z42" s="2">
        <v>0.677800925925926</v>
      </c>
      <c r="AB42">
        <v>1</v>
      </c>
      <c r="AD42" s="4">
        <f t="shared" si="5"/>
        <v>6.087484883689088</v>
      </c>
      <c r="AE42" s="4">
        <f t="shared" si="6"/>
        <v>7.5587215172053712</v>
      </c>
      <c r="AF42" s="4">
        <f t="shared" si="7"/>
        <v>1.4712366335162832</v>
      </c>
      <c r="AG42" s="4">
        <f t="shared" si="8"/>
        <v>0.90815983850463744</v>
      </c>
      <c r="AJ42">
        <f>ABS(100*(AD42-AD43)/(AVERAGE(AD42:AD43)))</f>
        <v>1.1699156486533346</v>
      </c>
      <c r="AO42">
        <f>ABS(100*(AE42-AE43)/(AVERAGE(AE42:AE43)))</f>
        <v>0.50118434046551308</v>
      </c>
      <c r="AT42">
        <f>ABS(100*(AF42-AF43)/(AVERAGE(AF42:AF43)))</f>
        <v>7.1303468797521727</v>
      </c>
      <c r="AY42">
        <f>ABS(100*(AG42-AG43)/(AVERAGE(AG42:AG43)))</f>
        <v>1.2804334456013613</v>
      </c>
      <c r="BC42" s="4">
        <f>AVERAGE(AD42:AD43)</f>
        <v>6.0520827520959779</v>
      </c>
      <c r="BD42" s="4">
        <f>AVERAGE(AE42:AE43)</f>
        <v>7.5777106668193124</v>
      </c>
      <c r="BE42" s="4">
        <f>AVERAGE(AF42:AF43)</f>
        <v>1.5256279147233349</v>
      </c>
      <c r="BF42" s="4">
        <f>AVERAGE(AG42:AG43)</f>
        <v>0.91401149293069994</v>
      </c>
    </row>
    <row r="43" spans="1:58" x14ac:dyDescent="0.2">
      <c r="A43">
        <v>31</v>
      </c>
      <c r="B43">
        <v>12</v>
      </c>
      <c r="C43" t="s">
        <v>113</v>
      </c>
      <c r="D43" t="s">
        <v>27</v>
      </c>
      <c r="G43">
        <v>0.5</v>
      </c>
      <c r="H43">
        <v>0.5</v>
      </c>
      <c r="I43">
        <v>3944</v>
      </c>
      <c r="J43">
        <v>7871</v>
      </c>
      <c r="L43">
        <v>11199</v>
      </c>
      <c r="M43">
        <v>3.4409999999999998</v>
      </c>
      <c r="N43">
        <v>6.9470000000000001</v>
      </c>
      <c r="O43">
        <v>3.5059999999999998</v>
      </c>
      <c r="Q43">
        <v>1.0549999999999999</v>
      </c>
      <c r="R43">
        <v>1</v>
      </c>
      <c r="S43">
        <v>0</v>
      </c>
      <c r="T43">
        <v>0</v>
      </c>
      <c r="V43">
        <v>0</v>
      </c>
      <c r="Y43" s="1">
        <v>44146</v>
      </c>
      <c r="Z43" s="2">
        <v>0.68385416666666676</v>
      </c>
      <c r="AB43">
        <v>1</v>
      </c>
      <c r="AD43" s="4">
        <f t="shared" si="5"/>
        <v>6.0166806205028678</v>
      </c>
      <c r="AE43" s="4">
        <f t="shared" si="6"/>
        <v>7.5966998164332544</v>
      </c>
      <c r="AF43" s="4">
        <f t="shared" si="7"/>
        <v>1.5800191959303866</v>
      </c>
      <c r="AG43" s="4">
        <f t="shared" si="8"/>
        <v>0.91986314735676245</v>
      </c>
    </row>
    <row r="44" spans="1:58" x14ac:dyDescent="0.2">
      <c r="A44">
        <v>32</v>
      </c>
      <c r="B44">
        <v>13</v>
      </c>
      <c r="C44" t="s">
        <v>114</v>
      </c>
      <c r="D44" t="s">
        <v>27</v>
      </c>
      <c r="G44">
        <v>0.5</v>
      </c>
      <c r="H44">
        <v>0.5</v>
      </c>
      <c r="I44">
        <v>3296</v>
      </c>
      <c r="J44">
        <v>7592</v>
      </c>
      <c r="L44">
        <v>6228</v>
      </c>
      <c r="M44">
        <v>2.9430000000000001</v>
      </c>
      <c r="N44">
        <v>6.71</v>
      </c>
      <c r="O44">
        <v>3.7669999999999999</v>
      </c>
      <c r="Q44">
        <v>0.53500000000000003</v>
      </c>
      <c r="R44">
        <v>1</v>
      </c>
      <c r="S44">
        <v>0</v>
      </c>
      <c r="T44">
        <v>0</v>
      </c>
      <c r="V44">
        <v>0</v>
      </c>
      <c r="Y44" s="1">
        <v>44146</v>
      </c>
      <c r="Z44" s="2">
        <v>0.69421296296296298</v>
      </c>
      <c r="AB44">
        <v>1</v>
      </c>
      <c r="AD44" s="4">
        <f t="shared" si="5"/>
        <v>5.0192640434448128</v>
      </c>
      <c r="AE44" s="4">
        <f t="shared" si="6"/>
        <v>7.3178591457864313</v>
      </c>
      <c r="AF44" s="4">
        <f t="shared" si="7"/>
        <v>2.2985951023416185</v>
      </c>
      <c r="AG44" s="4">
        <f t="shared" si="8"/>
        <v>0.51016491986441304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114</v>
      </c>
      <c r="D45" t="s">
        <v>27</v>
      </c>
      <c r="G45">
        <v>0.5</v>
      </c>
      <c r="H45">
        <v>0.5</v>
      </c>
      <c r="I45">
        <v>3126</v>
      </c>
      <c r="J45">
        <v>7608</v>
      </c>
      <c r="L45">
        <v>6197</v>
      </c>
      <c r="M45">
        <v>2.8130000000000002</v>
      </c>
      <c r="N45">
        <v>6.7240000000000002</v>
      </c>
      <c r="O45">
        <v>3.911</v>
      </c>
      <c r="Q45">
        <v>0.53200000000000003</v>
      </c>
      <c r="R45">
        <v>1</v>
      </c>
      <c r="S45">
        <v>0</v>
      </c>
      <c r="T45">
        <v>0</v>
      </c>
      <c r="V45">
        <v>0</v>
      </c>
      <c r="Y45" s="1">
        <v>44146</v>
      </c>
      <c r="Z45" s="2">
        <v>0.69972222222222225</v>
      </c>
      <c r="AB45">
        <v>1</v>
      </c>
      <c r="AD45" s="4">
        <f t="shared" si="5"/>
        <v>4.7575961142783472</v>
      </c>
      <c r="AE45" s="4">
        <f t="shared" si="6"/>
        <v>7.3338500086192235</v>
      </c>
      <c r="AF45" s="4">
        <f t="shared" si="7"/>
        <v>2.5762538943408764</v>
      </c>
      <c r="AG45" s="4">
        <f t="shared" si="8"/>
        <v>0.507609972157259</v>
      </c>
      <c r="AJ45">
        <f>ABS(100*(AD45-AD46)/(AVERAGE(AD45:AD46)))</f>
        <v>0.86973120772137458</v>
      </c>
      <c r="AO45">
        <f>ABS(100*(AE45-AE46)/(AVERAGE(AE45:AE46)))</f>
        <v>4.0891207148410061E-2</v>
      </c>
      <c r="AT45">
        <f>ABS(100*(AF45-AF46)/(AVERAGE(AF45:AF46)))</f>
        <v>1.7446257953516</v>
      </c>
      <c r="AY45">
        <f>ABS(100*(AG45-AG46)/(AVERAGE(AG45:AG46)))</f>
        <v>0.46975014751585231</v>
      </c>
      <c r="BC45" s="4">
        <f>AVERAGE(AD45:AD46)</f>
        <v>4.7783756263003898</v>
      </c>
      <c r="BD45" s="4">
        <f>AVERAGE(AE45:AE46)</f>
        <v>7.3323508652286495</v>
      </c>
      <c r="BE45" s="4">
        <f>AVERAGE(AF45:AF46)</f>
        <v>2.5539752389282588</v>
      </c>
      <c r="BF45" s="4">
        <f>AVERAGE(AG45:AG46)</f>
        <v>0.50880502834286334</v>
      </c>
    </row>
    <row r="46" spans="1:58" x14ac:dyDescent="0.2">
      <c r="A46">
        <v>34</v>
      </c>
      <c r="B46">
        <v>13</v>
      </c>
      <c r="C46" t="s">
        <v>114</v>
      </c>
      <c r="D46" t="s">
        <v>27</v>
      </c>
      <c r="G46">
        <v>0.5</v>
      </c>
      <c r="H46">
        <v>0.5</v>
      </c>
      <c r="I46">
        <v>3153</v>
      </c>
      <c r="J46">
        <v>7605</v>
      </c>
      <c r="L46">
        <v>6226</v>
      </c>
      <c r="M46">
        <v>2.8340000000000001</v>
      </c>
      <c r="N46">
        <v>6.7210000000000001</v>
      </c>
      <c r="O46">
        <v>3.887</v>
      </c>
      <c r="Q46">
        <v>0.53500000000000003</v>
      </c>
      <c r="R46">
        <v>1</v>
      </c>
      <c r="S46">
        <v>0</v>
      </c>
      <c r="T46">
        <v>0</v>
      </c>
      <c r="V46">
        <v>0</v>
      </c>
      <c r="Y46" s="1">
        <v>44146</v>
      </c>
      <c r="Z46" s="2">
        <v>0.70581018518518512</v>
      </c>
      <c r="AB46">
        <v>1</v>
      </c>
      <c r="AD46" s="4">
        <f t="shared" si="5"/>
        <v>4.7991551383224333</v>
      </c>
      <c r="AE46" s="4">
        <f t="shared" si="6"/>
        <v>7.3308517218380747</v>
      </c>
      <c r="AF46" s="4">
        <f t="shared" si="7"/>
        <v>2.5316965835156413</v>
      </c>
      <c r="AG46" s="4">
        <f t="shared" si="8"/>
        <v>0.51000008452846768</v>
      </c>
    </row>
    <row r="47" spans="1:58" x14ac:dyDescent="0.2">
      <c r="A47">
        <v>35</v>
      </c>
      <c r="B47">
        <v>14</v>
      </c>
      <c r="C47" t="s">
        <v>115</v>
      </c>
      <c r="D47" t="s">
        <v>27</v>
      </c>
      <c r="G47">
        <v>0.5</v>
      </c>
      <c r="H47">
        <v>0.5</v>
      </c>
      <c r="I47">
        <v>3207</v>
      </c>
      <c r="J47">
        <v>8489</v>
      </c>
      <c r="L47">
        <v>18844</v>
      </c>
      <c r="M47">
        <v>2.875</v>
      </c>
      <c r="N47">
        <v>7.47</v>
      </c>
      <c r="O47">
        <v>4.5949999999999998</v>
      </c>
      <c r="Q47">
        <v>1.855</v>
      </c>
      <c r="R47">
        <v>1</v>
      </c>
      <c r="S47">
        <v>0</v>
      </c>
      <c r="T47">
        <v>0</v>
      </c>
      <c r="V47">
        <v>0</v>
      </c>
      <c r="Y47" s="1">
        <v>44146</v>
      </c>
      <c r="Z47" s="2">
        <v>0.71613425925925922</v>
      </c>
      <c r="AB47">
        <v>1</v>
      </c>
      <c r="AD47" s="4">
        <f t="shared" si="5"/>
        <v>4.8822731864106039</v>
      </c>
      <c r="AE47" s="4">
        <f t="shared" si="6"/>
        <v>8.2143468933498731</v>
      </c>
      <c r="AF47" s="4">
        <f t="shared" si="7"/>
        <v>3.3320737069392692</v>
      </c>
      <c r="AG47" s="4">
        <f t="shared" si="8"/>
        <v>1.5499462190081426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115</v>
      </c>
      <c r="D48" t="s">
        <v>27</v>
      </c>
      <c r="G48">
        <v>0.5</v>
      </c>
      <c r="H48">
        <v>0.5</v>
      </c>
      <c r="I48">
        <v>3301</v>
      </c>
      <c r="J48">
        <v>8499</v>
      </c>
      <c r="L48">
        <v>18966</v>
      </c>
      <c r="M48">
        <v>2.9470000000000001</v>
      </c>
      <c r="N48">
        <v>7.4779999999999998</v>
      </c>
      <c r="O48">
        <v>4.5309999999999997</v>
      </c>
      <c r="Q48">
        <v>1.8680000000000001</v>
      </c>
      <c r="R48">
        <v>1</v>
      </c>
      <c r="S48">
        <v>0</v>
      </c>
      <c r="T48">
        <v>0</v>
      </c>
      <c r="V48">
        <v>0</v>
      </c>
      <c r="Y48" s="1">
        <v>44146</v>
      </c>
      <c r="Z48" s="2">
        <v>0.72171296296296295</v>
      </c>
      <c r="AB48">
        <v>1</v>
      </c>
      <c r="AD48" s="4">
        <f t="shared" si="5"/>
        <v>5.0269601590085324</v>
      </c>
      <c r="AE48" s="4">
        <f t="shared" si="6"/>
        <v>8.2243411826203676</v>
      </c>
      <c r="AF48" s="4">
        <f t="shared" si="7"/>
        <v>3.1973810236118352</v>
      </c>
      <c r="AG48" s="4">
        <f t="shared" si="8"/>
        <v>1.5600011745008133</v>
      </c>
      <c r="AJ48">
        <f>ABS(100*(AD48-AD49)/(AVERAGE(AD48:AD49)))</f>
        <v>1.2633236727141532</v>
      </c>
      <c r="AO48">
        <f>ABS(100*(AE48-AE49)/(AVERAGE(AE48:AE49)))</f>
        <v>7.2885938213659282E-2</v>
      </c>
      <c r="AT48">
        <f>ABS(100*(AF48-AF49)/(AVERAGE(AF48:AF49)))</f>
        <v>2.1381851965928305</v>
      </c>
      <c r="AY48">
        <f>ABS(100*(AG48-AG49)/(AVERAGE(AG48:AG49)))</f>
        <v>1.4528103134923227</v>
      </c>
      <c r="BC48" s="4">
        <f>AVERAGE(AD48:AD49)</f>
        <v>4.9954060851972821</v>
      </c>
      <c r="BD48" s="4">
        <f>AVERAGE(AE48:AE49)</f>
        <v>8.2273394694015156</v>
      </c>
      <c r="BE48" s="4">
        <f>AVERAGE(AF48:AF49)</f>
        <v>3.2319333842042335</v>
      </c>
      <c r="BF48" s="4">
        <f>AVERAGE(AG48:AG49)</f>
        <v>1.5714160215150339</v>
      </c>
    </row>
    <row r="49" spans="1:58" x14ac:dyDescent="0.2">
      <c r="A49">
        <v>37</v>
      </c>
      <c r="B49">
        <v>14</v>
      </c>
      <c r="C49" t="s">
        <v>115</v>
      </c>
      <c r="D49" t="s">
        <v>27</v>
      </c>
      <c r="G49">
        <v>0.5</v>
      </c>
      <c r="H49">
        <v>0.5</v>
      </c>
      <c r="I49">
        <v>3260</v>
      </c>
      <c r="J49">
        <v>8505</v>
      </c>
      <c r="L49">
        <v>19243</v>
      </c>
      <c r="M49">
        <v>2.9159999999999999</v>
      </c>
      <c r="N49">
        <v>7.484</v>
      </c>
      <c r="O49">
        <v>4.5679999999999996</v>
      </c>
      <c r="Q49">
        <v>1.897</v>
      </c>
      <c r="R49">
        <v>1</v>
      </c>
      <c r="S49">
        <v>0</v>
      </c>
      <c r="T49">
        <v>0</v>
      </c>
      <c r="V49">
        <v>0</v>
      </c>
      <c r="Y49" s="1">
        <v>44146</v>
      </c>
      <c r="Z49" s="2">
        <v>0.72768518518518521</v>
      </c>
      <c r="AB49">
        <v>1</v>
      </c>
      <c r="AD49" s="4">
        <f t="shared" si="5"/>
        <v>4.9638520113860318</v>
      </c>
      <c r="AE49" s="4">
        <f t="shared" si="6"/>
        <v>8.2303377561826636</v>
      </c>
      <c r="AF49" s="4">
        <f t="shared" si="7"/>
        <v>3.2664857447966318</v>
      </c>
      <c r="AG49" s="4">
        <f t="shared" si="8"/>
        <v>1.5828308685292545</v>
      </c>
    </row>
    <row r="50" spans="1:58" x14ac:dyDescent="0.2">
      <c r="A50">
        <v>38</v>
      </c>
      <c r="B50">
        <v>15</v>
      </c>
      <c r="C50" t="s">
        <v>116</v>
      </c>
      <c r="D50" t="s">
        <v>27</v>
      </c>
      <c r="G50">
        <v>0.5</v>
      </c>
      <c r="H50">
        <v>0.5</v>
      </c>
      <c r="I50">
        <v>2584</v>
      </c>
      <c r="J50">
        <v>16519</v>
      </c>
      <c r="L50">
        <v>2862</v>
      </c>
      <c r="M50">
        <v>2.3969999999999998</v>
      </c>
      <c r="N50">
        <v>14.273999999999999</v>
      </c>
      <c r="O50">
        <v>11.875999999999999</v>
      </c>
      <c r="Q50">
        <v>0.183</v>
      </c>
      <c r="R50">
        <v>1</v>
      </c>
      <c r="S50">
        <v>0</v>
      </c>
      <c r="T50">
        <v>0</v>
      </c>
      <c r="V50">
        <v>0</v>
      </c>
      <c r="Y50" s="1">
        <v>44146</v>
      </c>
      <c r="Z50" s="2">
        <v>0.73824074074074064</v>
      </c>
      <c r="AB50">
        <v>1</v>
      </c>
      <c r="AD50" s="4">
        <f t="shared" si="5"/>
        <v>3.9233371871711475</v>
      </c>
      <c r="AE50" s="4">
        <f t="shared" si="6"/>
        <v>16.23976117755771</v>
      </c>
      <c r="AF50" s="4">
        <f t="shared" si="7"/>
        <v>12.316423990386562</v>
      </c>
      <c r="AG50" s="4">
        <f t="shared" si="8"/>
        <v>0.23274704946826588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116</v>
      </c>
      <c r="D51" t="s">
        <v>27</v>
      </c>
      <c r="G51">
        <v>0.5</v>
      </c>
      <c r="H51">
        <v>0.5</v>
      </c>
      <c r="I51">
        <v>2330</v>
      </c>
      <c r="J51">
        <v>16575</v>
      </c>
      <c r="L51">
        <v>2750</v>
      </c>
      <c r="M51">
        <v>2.2029999999999998</v>
      </c>
      <c r="N51">
        <v>14.321</v>
      </c>
      <c r="O51">
        <v>12.118</v>
      </c>
      <c r="Q51">
        <v>0.17199999999999999</v>
      </c>
      <c r="R51">
        <v>1</v>
      </c>
      <c r="S51">
        <v>0</v>
      </c>
      <c r="T51">
        <v>0</v>
      </c>
      <c r="V51">
        <v>0</v>
      </c>
      <c r="Y51" s="1">
        <v>44146</v>
      </c>
      <c r="Z51" s="2">
        <v>0.74385416666666659</v>
      </c>
      <c r="AB51">
        <v>1</v>
      </c>
      <c r="AD51" s="4">
        <f t="shared" si="5"/>
        <v>3.5323745165341935</v>
      </c>
      <c r="AE51" s="4">
        <f t="shared" si="6"/>
        <v>16.295729197472486</v>
      </c>
      <c r="AF51" s="4">
        <f t="shared" si="7"/>
        <v>12.763354680938292</v>
      </c>
      <c r="AG51" s="4">
        <f t="shared" si="8"/>
        <v>0.22351627065532217</v>
      </c>
      <c r="AJ51">
        <f>ABS(100*(AD51-AD52)/(AVERAGE(AD51:AD52)))</f>
        <v>0.86771381673184733</v>
      </c>
      <c r="AO51">
        <f>ABS(100*(AE51-AE52)/(AVERAGE(AE51:AE52)))</f>
        <v>0.47952665363062341</v>
      </c>
      <c r="AT51">
        <f>ABS(100*(AF51-AF52)/(AVERAGE(AF51:AF52)))</f>
        <v>0.85561451954106915</v>
      </c>
      <c r="AY51">
        <f>ABS(100*(AG51-AG52)/(AVERAGE(AG51:AG52)))</f>
        <v>4.0632136693134377</v>
      </c>
      <c r="BC51" s="4">
        <f>AVERAGE(AD51:AD52)</f>
        <v>3.5477667476616324</v>
      </c>
      <c r="BD51" s="4">
        <f>AVERAGE(AE51:AE52)</f>
        <v>16.256751469317553</v>
      </c>
      <c r="BE51" s="4">
        <f>AVERAGE(AF51:AF52)</f>
        <v>12.70898472165592</v>
      </c>
      <c r="BF51" s="4">
        <f>AVERAGE(AG51:AG52)</f>
        <v>0.21906571658479573</v>
      </c>
    </row>
    <row r="52" spans="1:58" x14ac:dyDescent="0.2">
      <c r="A52">
        <v>40</v>
      </c>
      <c r="B52">
        <v>15</v>
      </c>
      <c r="C52" t="s">
        <v>116</v>
      </c>
      <c r="D52" t="s">
        <v>27</v>
      </c>
      <c r="G52">
        <v>0.5</v>
      </c>
      <c r="H52">
        <v>0.5</v>
      </c>
      <c r="I52">
        <v>2350</v>
      </c>
      <c r="J52">
        <v>16497</v>
      </c>
      <c r="L52">
        <v>2642</v>
      </c>
      <c r="M52">
        <v>2.2170000000000001</v>
      </c>
      <c r="N52">
        <v>14.254</v>
      </c>
      <c r="O52">
        <v>12.037000000000001</v>
      </c>
      <c r="Q52">
        <v>0.16</v>
      </c>
      <c r="R52">
        <v>1</v>
      </c>
      <c r="S52">
        <v>0</v>
      </c>
      <c r="T52">
        <v>0</v>
      </c>
      <c r="V52">
        <v>0</v>
      </c>
      <c r="Y52" s="1">
        <v>44146</v>
      </c>
      <c r="Z52" s="2">
        <v>0.75009259259259264</v>
      </c>
      <c r="AB52">
        <v>1</v>
      </c>
      <c r="AD52" s="4">
        <f t="shared" si="5"/>
        <v>3.5631589787890716</v>
      </c>
      <c r="AE52" s="4">
        <f t="shared" si="6"/>
        <v>16.21777374116262</v>
      </c>
      <c r="AF52" s="4">
        <f t="shared" si="7"/>
        <v>12.654614762373548</v>
      </c>
      <c r="AG52" s="4">
        <f t="shared" si="8"/>
        <v>0.21461516251426932</v>
      </c>
    </row>
    <row r="53" spans="1:58" x14ac:dyDescent="0.2">
      <c r="A53">
        <v>41</v>
      </c>
      <c r="B53">
        <v>16</v>
      </c>
      <c r="C53" t="s">
        <v>117</v>
      </c>
      <c r="D53" t="s">
        <v>27</v>
      </c>
      <c r="G53">
        <v>0.5</v>
      </c>
      <c r="H53">
        <v>0.5</v>
      </c>
      <c r="I53">
        <v>2892</v>
      </c>
      <c r="J53">
        <v>7005</v>
      </c>
      <c r="L53">
        <v>1626</v>
      </c>
      <c r="M53">
        <v>2.633</v>
      </c>
      <c r="N53">
        <v>6.2130000000000001</v>
      </c>
      <c r="O53">
        <v>3.58</v>
      </c>
      <c r="Q53">
        <v>5.3999999999999999E-2</v>
      </c>
      <c r="R53">
        <v>1</v>
      </c>
      <c r="S53">
        <v>0</v>
      </c>
      <c r="T53">
        <v>0</v>
      </c>
      <c r="V53">
        <v>0</v>
      </c>
      <c r="Y53" s="1">
        <v>44146</v>
      </c>
      <c r="Z53" s="2">
        <v>0.76034722222222229</v>
      </c>
      <c r="AB53">
        <v>1</v>
      </c>
      <c r="AD53" s="4">
        <f t="shared" si="5"/>
        <v>4.3974179058962717</v>
      </c>
      <c r="AE53" s="4">
        <f t="shared" si="6"/>
        <v>6.7311943656083484</v>
      </c>
      <c r="AF53" s="4">
        <f t="shared" si="7"/>
        <v>2.3337764597120767</v>
      </c>
      <c r="AG53" s="4">
        <f t="shared" si="8"/>
        <v>0.13087881185399433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117</v>
      </c>
      <c r="D54" t="s">
        <v>27</v>
      </c>
      <c r="G54">
        <v>0.5</v>
      </c>
      <c r="H54">
        <v>0.5</v>
      </c>
      <c r="I54">
        <v>3073</v>
      </c>
      <c r="J54">
        <v>6992</v>
      </c>
      <c r="L54">
        <v>1577</v>
      </c>
      <c r="M54">
        <v>2.7719999999999998</v>
      </c>
      <c r="N54">
        <v>6.202</v>
      </c>
      <c r="O54">
        <v>3.43</v>
      </c>
      <c r="Q54">
        <v>4.9000000000000002E-2</v>
      </c>
      <c r="R54">
        <v>1</v>
      </c>
      <c r="S54">
        <v>0</v>
      </c>
      <c r="T54">
        <v>0</v>
      </c>
      <c r="V54">
        <v>0</v>
      </c>
      <c r="Y54" s="1">
        <v>44146</v>
      </c>
      <c r="Z54" s="2">
        <v>0.76585648148148155</v>
      </c>
      <c r="AB54">
        <v>1</v>
      </c>
      <c r="AD54" s="4">
        <f t="shared" si="5"/>
        <v>4.6760172893029202</v>
      </c>
      <c r="AE54" s="4">
        <f t="shared" si="6"/>
        <v>6.718201789556705</v>
      </c>
      <c r="AF54" s="4">
        <f t="shared" si="7"/>
        <v>2.0421845002537848</v>
      </c>
      <c r="AG54" s="4">
        <f t="shared" si="8"/>
        <v>0.12684034612333148</v>
      </c>
      <c r="AJ54">
        <f>ABS(100*(AD54-AD55)/(AVERAGE(AD54:AD55)))</f>
        <v>0.59427369688770426</v>
      </c>
      <c r="AO54">
        <f>ABS(100*(AE54-AE55)/(AVERAGE(AE54:AE55)))</f>
        <v>4.4639266305175736E-2</v>
      </c>
      <c r="AT54">
        <f>ABS(100*(AF54-AF55)/(AVERAGE(AF54:AF55)))</f>
        <v>1.2025927415431359</v>
      </c>
      <c r="AY54">
        <f>ABS(100*(AG54-AG55)/(AVERAGE(AG54:AG55)))</f>
        <v>0.96993549024628622</v>
      </c>
      <c r="BC54" s="4">
        <f>AVERAGE(AD54:AD55)</f>
        <v>4.6621642812882254</v>
      </c>
      <c r="BD54" s="4">
        <f>AVERAGE(AE54:AE55)</f>
        <v>6.7167026461661301</v>
      </c>
      <c r="BE54" s="4">
        <f>AVERAGE(AF54:AF55)</f>
        <v>2.0545383648779052</v>
      </c>
      <c r="BF54" s="4">
        <f>AVERAGE(AG54:AG55)</f>
        <v>0.12745847863312681</v>
      </c>
    </row>
    <row r="55" spans="1:58" x14ac:dyDescent="0.2">
      <c r="A55">
        <v>43</v>
      </c>
      <c r="B55">
        <v>16</v>
      </c>
      <c r="C55" t="s">
        <v>117</v>
      </c>
      <c r="D55" t="s">
        <v>27</v>
      </c>
      <c r="G55">
        <v>0.5</v>
      </c>
      <c r="H55">
        <v>0.5</v>
      </c>
      <c r="I55">
        <v>3055</v>
      </c>
      <c r="J55">
        <v>6989</v>
      </c>
      <c r="L55">
        <v>1592</v>
      </c>
      <c r="M55">
        <v>2.758</v>
      </c>
      <c r="N55">
        <v>6.1989999999999998</v>
      </c>
      <c r="O55">
        <v>3.4409999999999998</v>
      </c>
      <c r="Q55">
        <v>0.05</v>
      </c>
      <c r="R55">
        <v>1</v>
      </c>
      <c r="S55">
        <v>0</v>
      </c>
      <c r="T55">
        <v>0</v>
      </c>
      <c r="V55">
        <v>0</v>
      </c>
      <c r="Y55" s="1">
        <v>44146</v>
      </c>
      <c r="Z55" s="2">
        <v>0.77180555555555552</v>
      </c>
      <c r="AB55">
        <v>1</v>
      </c>
      <c r="AD55" s="4">
        <f t="shared" si="5"/>
        <v>4.6483112732735306</v>
      </c>
      <c r="AE55" s="4">
        <f t="shared" si="6"/>
        <v>6.7152035027755561</v>
      </c>
      <c r="AF55" s="4">
        <f t="shared" si="7"/>
        <v>2.0668922295020256</v>
      </c>
      <c r="AG55" s="4">
        <f t="shared" si="8"/>
        <v>0.12807661114292215</v>
      </c>
      <c r="BB55" s="5"/>
    </row>
    <row r="56" spans="1:58" x14ac:dyDescent="0.2">
      <c r="A56">
        <v>44</v>
      </c>
      <c r="B56">
        <v>17</v>
      </c>
      <c r="C56" t="s">
        <v>118</v>
      </c>
      <c r="D56" t="s">
        <v>27</v>
      </c>
      <c r="G56">
        <v>0.5</v>
      </c>
      <c r="H56">
        <v>0.5</v>
      </c>
      <c r="I56">
        <v>2699</v>
      </c>
      <c r="J56">
        <v>8138</v>
      </c>
      <c r="L56">
        <v>3680</v>
      </c>
      <c r="M56">
        <v>2.4849999999999999</v>
      </c>
      <c r="N56">
        <v>7.173</v>
      </c>
      <c r="O56">
        <v>4.6879999999999997</v>
      </c>
      <c r="Q56">
        <v>0.26900000000000002</v>
      </c>
      <c r="R56">
        <v>1</v>
      </c>
      <c r="S56">
        <v>0</v>
      </c>
      <c r="T56">
        <v>0</v>
      </c>
      <c r="V56">
        <v>0</v>
      </c>
      <c r="Y56" s="1">
        <v>44146</v>
      </c>
      <c r="Z56" s="2">
        <v>0.78225694444444438</v>
      </c>
      <c r="AB56">
        <v>1</v>
      </c>
      <c r="AD56" s="4">
        <f t="shared" si="5"/>
        <v>4.1003478451366977</v>
      </c>
      <c r="AE56" s="4">
        <f t="shared" si="6"/>
        <v>7.8635473399554821</v>
      </c>
      <c r="AF56" s="4">
        <f t="shared" si="7"/>
        <v>3.7631994948187844</v>
      </c>
      <c r="AG56" s="4">
        <f t="shared" si="8"/>
        <v>0.30016470186994393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118</v>
      </c>
      <c r="D57" t="s">
        <v>27</v>
      </c>
      <c r="G57">
        <v>0.5</v>
      </c>
      <c r="H57">
        <v>0.5</v>
      </c>
      <c r="I57">
        <v>2559</v>
      </c>
      <c r="J57">
        <v>8103</v>
      </c>
      <c r="L57">
        <v>3658</v>
      </c>
      <c r="M57">
        <v>2.3780000000000001</v>
      </c>
      <c r="N57">
        <v>7.1429999999999998</v>
      </c>
      <c r="O57">
        <v>4.7649999999999997</v>
      </c>
      <c r="Q57">
        <v>0.26700000000000002</v>
      </c>
      <c r="R57">
        <v>1</v>
      </c>
      <c r="S57">
        <v>0</v>
      </c>
      <c r="T57">
        <v>0</v>
      </c>
      <c r="V57">
        <v>0</v>
      </c>
      <c r="Y57" s="1">
        <v>44146</v>
      </c>
      <c r="Z57" s="2">
        <v>0.7877777777777778</v>
      </c>
      <c r="AB57">
        <v>1</v>
      </c>
      <c r="AD57" s="4">
        <f t="shared" si="5"/>
        <v>3.8848566093525494</v>
      </c>
      <c r="AE57" s="4">
        <f t="shared" si="6"/>
        <v>7.8285673275087477</v>
      </c>
      <c r="AF57" s="4">
        <f t="shared" si="7"/>
        <v>3.9437107181561983</v>
      </c>
      <c r="AG57" s="4">
        <f t="shared" si="8"/>
        <v>0.29835151317454428</v>
      </c>
      <c r="AJ57">
        <f>ABS(100*(AD57-AD58)/(AVERAGE(AD57:AD58)))</f>
        <v>0.43488447081735254</v>
      </c>
      <c r="AO57">
        <f>ABS(100*(AE57-AE58)/(AVERAGE(AE57:AE58)))</f>
        <v>8.9404990520213223E-2</v>
      </c>
      <c r="AT57">
        <f>ABS(100*(AF57-AF58)/(AVERAGE(AF57:AF58)))</f>
        <v>0.60857061229157605</v>
      </c>
      <c r="AY57">
        <f>ABS(100*(AG57-AG58)/(AVERAGE(AG57:AG58)))</f>
        <v>1.8880859739495777</v>
      </c>
      <c r="BC57" s="4">
        <f>AVERAGE(AD57:AD58)</f>
        <v>3.8933223364726408</v>
      </c>
      <c r="BD57" s="4">
        <f>AVERAGE(AE57:AE58)</f>
        <v>7.8250693262640745</v>
      </c>
      <c r="BE57" s="4">
        <f>AVERAGE(AF57:AF58)</f>
        <v>3.9317469897914337</v>
      </c>
      <c r="BF57" s="4">
        <f>AVERAGE(AG57:AG58)</f>
        <v>0.3011949227196028</v>
      </c>
    </row>
    <row r="58" spans="1:58" x14ac:dyDescent="0.2">
      <c r="A58">
        <v>46</v>
      </c>
      <c r="B58">
        <v>17</v>
      </c>
      <c r="C58" t="s">
        <v>118</v>
      </c>
      <c r="D58" t="s">
        <v>27</v>
      </c>
      <c r="G58">
        <v>0.5</v>
      </c>
      <c r="H58">
        <v>0.5</v>
      </c>
      <c r="I58">
        <v>2570</v>
      </c>
      <c r="J58">
        <v>8096</v>
      </c>
      <c r="L58">
        <v>3727</v>
      </c>
      <c r="M58">
        <v>2.3860000000000001</v>
      </c>
      <c r="N58">
        <v>7.1369999999999996</v>
      </c>
      <c r="O58">
        <v>4.7510000000000003</v>
      </c>
      <c r="Q58">
        <v>0.27400000000000002</v>
      </c>
      <c r="R58">
        <v>1</v>
      </c>
      <c r="S58">
        <v>0</v>
      </c>
      <c r="T58">
        <v>0</v>
      </c>
      <c r="V58">
        <v>0</v>
      </c>
      <c r="Y58" s="1">
        <v>44146</v>
      </c>
      <c r="Z58" s="2">
        <v>0.79375000000000007</v>
      </c>
      <c r="AB58">
        <v>1</v>
      </c>
      <c r="AD58" s="4">
        <f t="shared" si="5"/>
        <v>3.9017880635927322</v>
      </c>
      <c r="AE58" s="4">
        <f t="shared" si="6"/>
        <v>7.8215713250194012</v>
      </c>
      <c r="AF58" s="4">
        <f t="shared" si="7"/>
        <v>3.919783261426669</v>
      </c>
      <c r="AG58" s="4">
        <f t="shared" si="8"/>
        <v>0.30403833226466137</v>
      </c>
    </row>
    <row r="59" spans="1:58" x14ac:dyDescent="0.2">
      <c r="A59">
        <v>47</v>
      </c>
      <c r="B59">
        <v>18</v>
      </c>
      <c r="C59" t="s">
        <v>119</v>
      </c>
      <c r="D59" t="s">
        <v>27</v>
      </c>
      <c r="G59">
        <v>0.5</v>
      </c>
      <c r="H59">
        <v>0.5</v>
      </c>
      <c r="I59">
        <v>2845</v>
      </c>
      <c r="J59">
        <v>7318</v>
      </c>
      <c r="L59">
        <v>3027</v>
      </c>
      <c r="M59">
        <v>2.597</v>
      </c>
      <c r="N59">
        <v>6.4779999999999998</v>
      </c>
      <c r="O59">
        <v>3.8809999999999998</v>
      </c>
      <c r="Q59">
        <v>0.20100000000000001</v>
      </c>
      <c r="R59">
        <v>1</v>
      </c>
      <c r="S59">
        <v>0</v>
      </c>
      <c r="T59">
        <v>0</v>
      </c>
      <c r="V59">
        <v>0</v>
      </c>
      <c r="Y59" s="1">
        <v>44146</v>
      </c>
      <c r="Z59" s="2">
        <v>0.80405092592592586</v>
      </c>
      <c r="AB59">
        <v>1</v>
      </c>
      <c r="AD59" s="4">
        <f t="shared" si="5"/>
        <v>4.3250744195973079</v>
      </c>
      <c r="AE59" s="4">
        <f t="shared" si="6"/>
        <v>7.0440156197748562</v>
      </c>
      <c r="AF59" s="4">
        <f t="shared" si="7"/>
        <v>2.7189412001775484</v>
      </c>
      <c r="AG59" s="4">
        <f t="shared" si="8"/>
        <v>0.2463459646837633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119</v>
      </c>
      <c r="D60" t="s">
        <v>27</v>
      </c>
      <c r="G60">
        <v>0.5</v>
      </c>
      <c r="H60">
        <v>0.5</v>
      </c>
      <c r="I60">
        <v>2951</v>
      </c>
      <c r="J60">
        <v>7245</v>
      </c>
      <c r="L60">
        <v>3017</v>
      </c>
      <c r="M60">
        <v>2.6789999999999998</v>
      </c>
      <c r="N60">
        <v>6.4169999999999998</v>
      </c>
      <c r="O60">
        <v>3.738</v>
      </c>
      <c r="Q60">
        <v>0.2</v>
      </c>
      <c r="R60">
        <v>1</v>
      </c>
      <c r="S60">
        <v>0</v>
      </c>
      <c r="T60">
        <v>0</v>
      </c>
      <c r="V60">
        <v>0</v>
      </c>
      <c r="Y60" s="1">
        <v>44146</v>
      </c>
      <c r="Z60" s="2">
        <v>0.80961805555555555</v>
      </c>
      <c r="AB60">
        <v>1</v>
      </c>
      <c r="AD60" s="4">
        <f t="shared" si="5"/>
        <v>4.4882320695481628</v>
      </c>
      <c r="AE60" s="4">
        <f t="shared" si="6"/>
        <v>6.9710573081002387</v>
      </c>
      <c r="AF60" s="4">
        <f t="shared" si="7"/>
        <v>2.4828252385520759</v>
      </c>
      <c r="AG60" s="4">
        <f t="shared" si="8"/>
        <v>0.24552178800403615</v>
      </c>
      <c r="AJ60">
        <f>ABS(100*(AD60-AD61)/(AVERAGE(AD60:AD61)))</f>
        <v>1.5552597242622406</v>
      </c>
      <c r="AO60">
        <f>ABS(100*(AE60-AE61)/(AVERAGE(AE60:AE61)))</f>
        <v>0.55757772275453599</v>
      </c>
      <c r="AT60">
        <f>ABS(100*(AF60-AF61)/(AVERAGE(AF60:AF61)))</f>
        <v>4.2666553273654459</v>
      </c>
      <c r="AY60">
        <f>ABS(100*(AG60-AG61)/(AVERAGE(AG60:AG61)))</f>
        <v>0.47106411264527764</v>
      </c>
      <c r="BC60" s="4">
        <f>AVERAGE(AD60:AD61)</f>
        <v>4.4535995495114253</v>
      </c>
      <c r="BD60" s="4">
        <f>AVERAGE(AE60:AE61)</f>
        <v>6.9905461721777051</v>
      </c>
      <c r="BE60" s="4">
        <f>AVERAGE(AF60:AF61)</f>
        <v>2.5369466226662802</v>
      </c>
      <c r="BF60" s="4">
        <f>AVERAGE(AG60:AG61)</f>
        <v>0.24494486432822718</v>
      </c>
    </row>
    <row r="61" spans="1:58" x14ac:dyDescent="0.2">
      <c r="A61">
        <v>49</v>
      </c>
      <c r="B61">
        <v>18</v>
      </c>
      <c r="C61" t="s">
        <v>119</v>
      </c>
      <c r="D61" t="s">
        <v>27</v>
      </c>
      <c r="G61">
        <v>0.5</v>
      </c>
      <c r="H61">
        <v>0.5</v>
      </c>
      <c r="I61">
        <v>2906</v>
      </c>
      <c r="J61">
        <v>7284</v>
      </c>
      <c r="L61">
        <v>3003</v>
      </c>
      <c r="M61">
        <v>2.6440000000000001</v>
      </c>
      <c r="N61">
        <v>6.45</v>
      </c>
      <c r="O61">
        <v>3.8050000000000002</v>
      </c>
      <c r="Q61">
        <v>0.19800000000000001</v>
      </c>
      <c r="R61">
        <v>1</v>
      </c>
      <c r="S61">
        <v>0</v>
      </c>
      <c r="T61">
        <v>0</v>
      </c>
      <c r="V61">
        <v>0</v>
      </c>
      <c r="Y61" s="1">
        <v>44146</v>
      </c>
      <c r="Z61" s="2">
        <v>0.81554398148148144</v>
      </c>
      <c r="AB61">
        <v>1</v>
      </c>
      <c r="AD61" s="4">
        <f t="shared" si="5"/>
        <v>4.418967029474687</v>
      </c>
      <c r="AE61" s="4">
        <f t="shared" si="6"/>
        <v>7.0100350362551715</v>
      </c>
      <c r="AF61" s="4">
        <f t="shared" si="7"/>
        <v>2.5910680067804845</v>
      </c>
      <c r="AG61" s="4">
        <f t="shared" si="8"/>
        <v>0.24436794065241821</v>
      </c>
    </row>
    <row r="62" spans="1:58" x14ac:dyDescent="0.2">
      <c r="A62">
        <v>50</v>
      </c>
      <c r="B62">
        <v>19</v>
      </c>
      <c r="C62" t="s">
        <v>66</v>
      </c>
      <c r="D62" t="s">
        <v>27</v>
      </c>
      <c r="G62">
        <v>0.5</v>
      </c>
      <c r="H62">
        <v>0.5</v>
      </c>
      <c r="I62">
        <v>4774</v>
      </c>
      <c r="J62">
        <v>14731</v>
      </c>
      <c r="L62">
        <v>8942</v>
      </c>
      <c r="M62">
        <v>4.0780000000000003</v>
      </c>
      <c r="N62">
        <v>12.757999999999999</v>
      </c>
      <c r="O62">
        <v>8.6809999999999992</v>
      </c>
      <c r="Q62">
        <v>0.81899999999999995</v>
      </c>
      <c r="R62">
        <v>1</v>
      </c>
      <c r="S62">
        <v>0</v>
      </c>
      <c r="T62">
        <v>0</v>
      </c>
      <c r="V62">
        <v>0</v>
      </c>
      <c r="Y62" s="1">
        <v>44146</v>
      </c>
      <c r="Z62" s="2">
        <v>0.82619212962962962</v>
      </c>
      <c r="AB62">
        <v>1</v>
      </c>
      <c r="AD62" s="4">
        <f t="shared" si="5"/>
        <v>7.2942358040803157</v>
      </c>
      <c r="AE62" s="4">
        <f t="shared" si="6"/>
        <v>14.452782255993124</v>
      </c>
      <c r="AF62" s="4">
        <f t="shared" si="7"/>
        <v>7.1585464519128088</v>
      </c>
      <c r="AG62" s="4">
        <f t="shared" si="8"/>
        <v>0.73384647074235232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66</v>
      </c>
      <c r="D63" t="s">
        <v>27</v>
      </c>
      <c r="G63">
        <v>0.5</v>
      </c>
      <c r="H63">
        <v>0.5</v>
      </c>
      <c r="I63">
        <v>5354</v>
      </c>
      <c r="J63">
        <v>14780</v>
      </c>
      <c r="L63">
        <v>8968</v>
      </c>
      <c r="M63">
        <v>4.5220000000000002</v>
      </c>
      <c r="N63">
        <v>12.8</v>
      </c>
      <c r="O63">
        <v>8.2780000000000005</v>
      </c>
      <c r="Q63">
        <v>0.82199999999999995</v>
      </c>
      <c r="R63">
        <v>1</v>
      </c>
      <c r="S63">
        <v>0</v>
      </c>
      <c r="T63">
        <v>0</v>
      </c>
      <c r="V63">
        <v>0</v>
      </c>
      <c r="Y63" s="1">
        <v>44146</v>
      </c>
      <c r="Z63" s="2">
        <v>0.83195601851851853</v>
      </c>
      <c r="AB63">
        <v>1</v>
      </c>
      <c r="AD63" s="4">
        <f t="shared" si="5"/>
        <v>8.1869852094717839</v>
      </c>
      <c r="AE63" s="4">
        <f t="shared" si="6"/>
        <v>14.501754273418552</v>
      </c>
      <c r="AF63" s="4">
        <f t="shared" si="7"/>
        <v>6.314769063946768</v>
      </c>
      <c r="AG63" s="4">
        <f t="shared" si="8"/>
        <v>0.73598933010964285</v>
      </c>
      <c r="AJ63">
        <f>ABS(100*(AD63-AD64)/(AVERAGE(AD63:AD64)))</f>
        <v>0.32012609785679763</v>
      </c>
      <c r="AL63">
        <f>100*((AVERAGE(AD63:AD64)*50)-(AVERAGE(AD45:AD46)*50))/(1000*0.15)</f>
        <v>113.18420622376907</v>
      </c>
      <c r="AO63">
        <f>ABS(100*(AE63-AE64)/(AVERAGE(AE63:AE64)))</f>
        <v>0.49051643249535171</v>
      </c>
      <c r="AQ63">
        <f>100*((AVERAGE(AE63:AE64)*50)-(AVERAGE(AE45:AE46)*50))/(2000*0.15)</f>
        <v>118.89872802132743</v>
      </c>
      <c r="AT63">
        <f>ABS(100*(AF63-AF64)/(AVERAGE(AF63:AF64)))</f>
        <v>0.71185644590687458</v>
      </c>
      <c r="AV63">
        <f>100*((AVERAGE(AF63:AF64)*50)-(AVERAGE(AF45:AF46)*50))/(1000*0.15)</f>
        <v>124.61324981888579</v>
      </c>
      <c r="AY63">
        <f>ABS(100*(AG63-AG64)/(AVERAGE(AG63:AG64)))</f>
        <v>1.1800073883584503</v>
      </c>
      <c r="BA63">
        <f>100*((AVERAGE(AG63:AG64)*50)-(AVERAGE(AG45:AG46)*50))/(100*0.15)</f>
        <v>77.184146056444405</v>
      </c>
      <c r="BC63" s="4">
        <f>AVERAGE(AD63:AD64)</f>
        <v>8.1739018130134617</v>
      </c>
      <c r="BD63" s="4">
        <f>AVERAGE(AE63:AE64)</f>
        <v>14.466274546508295</v>
      </c>
      <c r="BE63" s="4">
        <f>AVERAGE(AF63:AF64)</f>
        <v>6.2923727334948332</v>
      </c>
      <c r="BF63" s="4">
        <f>AVERAGE(AG63:AG64)</f>
        <v>0.74035746651219658</v>
      </c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5337</v>
      </c>
      <c r="J64">
        <v>14709</v>
      </c>
      <c r="L64">
        <v>9074</v>
      </c>
      <c r="M64">
        <v>4.5090000000000003</v>
      </c>
      <c r="N64">
        <v>12.74</v>
      </c>
      <c r="O64">
        <v>8.2309999999999999</v>
      </c>
      <c r="Q64">
        <v>0.83299999999999996</v>
      </c>
      <c r="R64">
        <v>1</v>
      </c>
      <c r="S64">
        <v>0</v>
      </c>
      <c r="T64">
        <v>0</v>
      </c>
      <c r="V64">
        <v>0</v>
      </c>
      <c r="Y64" s="1">
        <v>44146</v>
      </c>
      <c r="Z64" s="2">
        <v>0.83813657407407405</v>
      </c>
      <c r="AB64">
        <v>1</v>
      </c>
      <c r="AD64" s="4">
        <f t="shared" si="5"/>
        <v>8.1608184165551378</v>
      </c>
      <c r="AE64" s="4">
        <f t="shared" si="6"/>
        <v>14.430794819598036</v>
      </c>
      <c r="AF64" s="4">
        <f t="shared" si="7"/>
        <v>6.2699764030428984</v>
      </c>
      <c r="AG64" s="4">
        <f t="shared" si="8"/>
        <v>0.74472560291475021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3768</v>
      </c>
      <c r="J65">
        <v>7423</v>
      </c>
      <c r="L65">
        <v>3128</v>
      </c>
      <c r="M65">
        <v>3.306</v>
      </c>
      <c r="N65">
        <v>6.5670000000000002</v>
      </c>
      <c r="O65">
        <v>3.262</v>
      </c>
      <c r="Q65">
        <v>0.21099999999999999</v>
      </c>
      <c r="R65">
        <v>1</v>
      </c>
      <c r="S65">
        <v>0</v>
      </c>
      <c r="T65">
        <v>0</v>
      </c>
      <c r="V65">
        <v>0</v>
      </c>
      <c r="Y65" s="1">
        <v>44146</v>
      </c>
      <c r="Z65" s="2">
        <v>0.84857638888888898</v>
      </c>
      <c r="AB65">
        <v>1</v>
      </c>
      <c r="AD65" s="4">
        <f t="shared" si="5"/>
        <v>5.7457773526599398</v>
      </c>
      <c r="AE65" s="4">
        <f t="shared" si="6"/>
        <v>7.1489556571150583</v>
      </c>
      <c r="AF65" s="4">
        <f t="shared" si="7"/>
        <v>1.4031783044551185</v>
      </c>
      <c r="AG65" s="4">
        <f t="shared" si="8"/>
        <v>0.25467014914900715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3106</v>
      </c>
      <c r="J66">
        <v>7441</v>
      </c>
      <c r="L66">
        <v>3152</v>
      </c>
      <c r="M66">
        <v>2.798</v>
      </c>
      <c r="N66">
        <v>6.5830000000000002</v>
      </c>
      <c r="O66">
        <v>3.7850000000000001</v>
      </c>
      <c r="Q66">
        <v>0.214</v>
      </c>
      <c r="R66">
        <v>1</v>
      </c>
      <c r="S66">
        <v>0</v>
      </c>
      <c r="T66">
        <v>0</v>
      </c>
      <c r="V66">
        <v>0</v>
      </c>
      <c r="Y66" s="1">
        <v>44146</v>
      </c>
      <c r="Z66" s="2">
        <v>0.85412037037037036</v>
      </c>
      <c r="AB66">
        <v>1</v>
      </c>
      <c r="AD66" s="4">
        <f t="shared" si="5"/>
        <v>4.7268116520234695</v>
      </c>
      <c r="AE66" s="4">
        <f t="shared" si="6"/>
        <v>7.1669453778019498</v>
      </c>
      <c r="AF66" s="4">
        <f t="shared" si="7"/>
        <v>2.4401337257784803</v>
      </c>
      <c r="AG66" s="4">
        <f t="shared" si="8"/>
        <v>0.25664817318035221</v>
      </c>
      <c r="AJ66">
        <f>ABS(100*(AD66-AD67)/(AVERAGE(AD66:AD67)))</f>
        <v>2.3723952805047923</v>
      </c>
      <c r="AK66">
        <f>ABS(100*((AVERAGE(AD66:AD67)-AVERAGE(AD60:AD61))/(AVERAGE(AD60:AD61,AD66:AD67))))</f>
        <v>4.7737006088027423</v>
      </c>
      <c r="AO66">
        <f>ABS(100*(AE66-AE67)/(AVERAGE(AE66:AE67)))</f>
        <v>0.68564642645874574</v>
      </c>
      <c r="AP66">
        <f>ABS(100*((AVERAGE(AE66:AE67)-AVERAGE(AE60:AE61))/(AVERAGE(AE60:AE61,AE66:AE67))))</f>
        <v>2.14976490977747</v>
      </c>
      <c r="AT66">
        <f>ABS(100*(AF66-AF67)/(AVERAGE(AF66:AF67)))</f>
        <v>2.5030575126338381</v>
      </c>
      <c r="AU66">
        <f>ABS(100*((AVERAGE(AF66:AF67)-AVERAGE(AF60:AF61))/(AVERAGE(AF60:AF61,AF66:AF67))))</f>
        <v>2.6312615699876925</v>
      </c>
      <c r="AY66">
        <f>ABS(100*(AG66-AG67)/(AVERAGE(AG66:AG67)))</f>
        <v>1.9782749079404292</v>
      </c>
      <c r="AZ66">
        <f>ABS(100*((AVERAGE(AG66:AG67)-AVERAGE(AG60:AG61))/(AVERAGE(AG60:AG61,AG66:AG67))))</f>
        <v>3.6826091581372213</v>
      </c>
      <c r="BC66" s="4">
        <f>AVERAGE(AD66:AD67)</f>
        <v>4.6713996199646886</v>
      </c>
      <c r="BD66" s="4">
        <f>AVERAGE(AE66:AE67)</f>
        <v>7.1424593690892362</v>
      </c>
      <c r="BE66" s="4">
        <f>AVERAGE(AF66:AF67)</f>
        <v>2.4710597491245467</v>
      </c>
      <c r="BF66" s="4">
        <f>AVERAGE(AG66:AG67)</f>
        <v>0.25413443430718452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3034</v>
      </c>
      <c r="J67">
        <v>7392</v>
      </c>
      <c r="L67">
        <v>3091</v>
      </c>
      <c r="M67">
        <v>2.7429999999999999</v>
      </c>
      <c r="N67">
        <v>6.5410000000000004</v>
      </c>
      <c r="O67">
        <v>3.798</v>
      </c>
      <c r="Q67">
        <v>0.20699999999999999</v>
      </c>
      <c r="R67">
        <v>1</v>
      </c>
      <c r="S67">
        <v>0</v>
      </c>
      <c r="T67">
        <v>0</v>
      </c>
      <c r="V67">
        <v>0</v>
      </c>
      <c r="Y67" s="1">
        <v>44146</v>
      </c>
      <c r="Z67" s="2">
        <v>0.86002314814814806</v>
      </c>
      <c r="AB67">
        <v>1</v>
      </c>
      <c r="AD67" s="4">
        <f t="shared" si="5"/>
        <v>4.6159875879059085</v>
      </c>
      <c r="AE67" s="4">
        <f t="shared" si="6"/>
        <v>7.1179733603765216</v>
      </c>
      <c r="AF67" s="4">
        <f t="shared" si="7"/>
        <v>2.5019857724706132</v>
      </c>
      <c r="AG67" s="4">
        <f t="shared" si="8"/>
        <v>0.25162069543401683</v>
      </c>
    </row>
    <row r="68" spans="1:58" x14ac:dyDescent="0.2">
      <c r="A68">
        <v>56</v>
      </c>
      <c r="B68">
        <v>2</v>
      </c>
      <c r="D68" t="s">
        <v>28</v>
      </c>
      <c r="Y68" s="1">
        <v>44146</v>
      </c>
      <c r="Z68" s="2">
        <v>0.86422453703703705</v>
      </c>
      <c r="AB68">
        <v>1</v>
      </c>
      <c r="AD68" s="4" t="e">
        <f t="shared" si="5"/>
        <v>#DIV/0!</v>
      </c>
      <c r="AE68" s="4" t="e">
        <f t="shared" si="6"/>
        <v>#DIV/0!</v>
      </c>
      <c r="AF68" s="4" t="e">
        <f t="shared" si="7"/>
        <v>#DIV/0!</v>
      </c>
      <c r="AG68" s="4" t="e">
        <f t="shared" si="8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181</v>
      </c>
      <c r="J69">
        <v>244</v>
      </c>
      <c r="L69">
        <v>54</v>
      </c>
      <c r="M69">
        <v>0.55300000000000005</v>
      </c>
      <c r="N69">
        <v>0.48499999999999999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44146</v>
      </c>
      <c r="Z69" s="2">
        <v>0.87391203703703713</v>
      </c>
      <c r="AB69">
        <v>1</v>
      </c>
      <c r="AD69" s="4">
        <f t="shared" si="5"/>
        <v>0.22458404724752579</v>
      </c>
      <c r="AE69" s="4">
        <f t="shared" si="6"/>
        <v>-2.5944610173617925E-2</v>
      </c>
      <c r="AF69" s="4">
        <f t="shared" si="7"/>
        <v>-0.25052865742114372</v>
      </c>
      <c r="AG69" s="4">
        <f t="shared" si="8"/>
        <v>1.3182378008917209E-3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57</v>
      </c>
      <c r="J70">
        <v>256</v>
      </c>
      <c r="L70">
        <v>0</v>
      </c>
      <c r="M70">
        <v>0.45900000000000002</v>
      </c>
      <c r="N70">
        <v>0.495</v>
      </c>
      <c r="O70">
        <v>3.6999999999999998E-2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44146</v>
      </c>
      <c r="Z70" s="2">
        <v>0.87884259259259256</v>
      </c>
      <c r="AB70">
        <v>1</v>
      </c>
      <c r="AD70" s="4">
        <f t="shared" si="5"/>
        <v>3.3720381267280629E-2</v>
      </c>
      <c r="AE70" s="4">
        <f t="shared" si="6"/>
        <v>-1.395146304902339E-2</v>
      </c>
      <c r="AF70" s="4">
        <f t="shared" si="7"/>
        <v>-4.7671844316304016E-2</v>
      </c>
      <c r="AG70" s="4">
        <f t="shared" si="8"/>
        <v>-3.1323162696347048E-3</v>
      </c>
      <c r="AJ70">
        <f>ABS(100*(AD70-AD71)/(AVERAGE(AD70:AD71)))</f>
        <v>391.50022506276332</v>
      </c>
      <c r="AO70">
        <f>ABS(100*(AE70-AE71)/(AVERAGE(AE70:AE71)))</f>
        <v>25.063544065847331</v>
      </c>
      <c r="AT70">
        <f>ABS(100*(AF70-AF71)/(AVERAGE(AF70:AF71)))</f>
        <v>148.58073830103785</v>
      </c>
      <c r="AY70">
        <f>ABS(100*(AG70-AG71)/(AVERAGE(AG70:AG71)))</f>
        <v>0</v>
      </c>
      <c r="BC70" s="4">
        <f>AVERAGE(AD70:AD71)</f>
        <v>1.1401646132493899E-2</v>
      </c>
      <c r="BD70" s="4">
        <f>AVERAGE(AE70:AE71)</f>
        <v>-1.595032090312247E-2</v>
      </c>
      <c r="BE70" s="4">
        <f>AVERAGE(AF70:AF71)</f>
        <v>-2.7351967035616369E-2</v>
      </c>
      <c r="BF70" s="4">
        <f>AVERAGE(AG70:AG71)</f>
        <v>-3.1323162696347048E-3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28</v>
      </c>
      <c r="J71">
        <v>252</v>
      </c>
      <c r="L71">
        <v>0</v>
      </c>
      <c r="M71">
        <v>0.436</v>
      </c>
      <c r="N71">
        <v>0.49199999999999999</v>
      </c>
      <c r="O71">
        <v>5.6000000000000001E-2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44146</v>
      </c>
      <c r="Z71" s="2">
        <v>0.88425925925925919</v>
      </c>
      <c r="AB71">
        <v>1</v>
      </c>
      <c r="AD71" s="4">
        <f t="shared" si="5"/>
        <v>-1.091708900229283E-2</v>
      </c>
      <c r="AE71" s="4">
        <f t="shared" si="6"/>
        <v>-1.7949178757221549E-2</v>
      </c>
      <c r="AF71" s="4">
        <f t="shared" si="7"/>
        <v>-7.0320897549287185E-3</v>
      </c>
      <c r="AG71" s="4">
        <f t="shared" si="8"/>
        <v>-3.1323162696347048E-3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4450</v>
      </c>
      <c r="J72">
        <v>10990</v>
      </c>
      <c r="L72">
        <v>8317</v>
      </c>
      <c r="M72">
        <v>3.8290000000000002</v>
      </c>
      <c r="N72">
        <v>9.59</v>
      </c>
      <c r="O72">
        <v>5.7610000000000001</v>
      </c>
      <c r="Q72">
        <v>0.754</v>
      </c>
      <c r="R72">
        <v>1</v>
      </c>
      <c r="S72">
        <v>0</v>
      </c>
      <c r="T72">
        <v>0</v>
      </c>
      <c r="V72">
        <v>0</v>
      </c>
      <c r="Y72" s="1">
        <v>44146</v>
      </c>
      <c r="Z72" s="2">
        <v>0.89467592592592593</v>
      </c>
      <c r="AB72">
        <v>1</v>
      </c>
      <c r="AD72" s="4">
        <f t="shared" si="5"/>
        <v>6.7955275155512878</v>
      </c>
      <c r="AE72" s="4">
        <f t="shared" si="6"/>
        <v>10.713918639900781</v>
      </c>
      <c r="AF72" s="4">
        <f t="shared" si="7"/>
        <v>3.9183911243494931</v>
      </c>
      <c r="AG72" s="4">
        <f t="shared" si="8"/>
        <v>0.68233542825940763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5918</v>
      </c>
      <c r="J73">
        <v>10944</v>
      </c>
      <c r="L73">
        <v>8318</v>
      </c>
      <c r="M73">
        <v>4.9550000000000001</v>
      </c>
      <c r="N73">
        <v>9.5500000000000007</v>
      </c>
      <c r="O73">
        <v>4.5949999999999998</v>
      </c>
      <c r="Q73">
        <v>0.754</v>
      </c>
      <c r="R73">
        <v>1</v>
      </c>
      <c r="S73">
        <v>0</v>
      </c>
      <c r="T73">
        <v>0</v>
      </c>
      <c r="V73">
        <v>0</v>
      </c>
      <c r="Y73" s="1">
        <v>44146</v>
      </c>
      <c r="Z73" s="2">
        <v>0.90028935185185188</v>
      </c>
      <c r="AB73">
        <v>1</v>
      </c>
      <c r="AD73" s="4">
        <f t="shared" si="5"/>
        <v>9.0551070450593514</v>
      </c>
      <c r="AE73" s="4">
        <f t="shared" si="6"/>
        <v>10.667944909256502</v>
      </c>
      <c r="AF73" s="4">
        <f t="shared" si="7"/>
        <v>1.6128378641971501</v>
      </c>
      <c r="AG73" s="4">
        <f t="shared" si="8"/>
        <v>0.68241784592738031</v>
      </c>
      <c r="AJ73">
        <f>ABS(100*(AD73-AD74)/(AVERAGE(AD73:AD74)))</f>
        <v>1.9525636763587937</v>
      </c>
      <c r="AO73">
        <f>ABS(100*(AE73-AE74)/(AVERAGE(AE73:AE74)))</f>
        <v>0.54190208518081173</v>
      </c>
      <c r="AT73">
        <f>ABS(100*(AF73-AF74)/(AVERAGE(AF73:AF74)))</f>
        <v>7.7667892063431987</v>
      </c>
      <c r="AY73">
        <f>ABS(100*(AG73-AG74)/(AVERAGE(AG73:AG74)))</f>
        <v>0.16922530079416681</v>
      </c>
      <c r="BC73" s="4">
        <f>AVERAGE(AD73:AD74)</f>
        <v>9.144381985598498</v>
      </c>
      <c r="BD73" s="4">
        <f>AVERAGE(AE73:AE74)</f>
        <v>10.696928348140938</v>
      </c>
      <c r="BE73" s="4">
        <f>AVERAGE(AF73:AF74)</f>
        <v>1.5525463625424401</v>
      </c>
      <c r="BF73" s="4">
        <f>AVERAGE(AG73:AG74)</f>
        <v>0.68184092225157134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6034</v>
      </c>
      <c r="J74">
        <v>11002</v>
      </c>
      <c r="L74">
        <v>8304</v>
      </c>
      <c r="M74">
        <v>5.0439999999999996</v>
      </c>
      <c r="N74">
        <v>9.5990000000000002</v>
      </c>
      <c r="O74">
        <v>4.5549999999999997</v>
      </c>
      <c r="Q74">
        <v>0.753</v>
      </c>
      <c r="R74">
        <v>1</v>
      </c>
      <c r="S74">
        <v>0</v>
      </c>
      <c r="T74">
        <v>0</v>
      </c>
      <c r="V74">
        <v>0</v>
      </c>
      <c r="Y74" s="1">
        <v>44146</v>
      </c>
      <c r="Z74" s="2">
        <v>0.90638888888888891</v>
      </c>
      <c r="AB74">
        <v>1</v>
      </c>
      <c r="AD74" s="4">
        <f t="shared" si="5"/>
        <v>9.2336569261376447</v>
      </c>
      <c r="AE74" s="4">
        <f t="shared" si="6"/>
        <v>10.725911787025375</v>
      </c>
      <c r="AF74" s="4">
        <f t="shared" si="7"/>
        <v>1.49225486088773</v>
      </c>
      <c r="AG74" s="4">
        <f t="shared" si="8"/>
        <v>0.68126399857576236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3543</v>
      </c>
      <c r="J75">
        <v>7393</v>
      </c>
      <c r="L75">
        <v>3348</v>
      </c>
      <c r="M75">
        <v>3.133</v>
      </c>
      <c r="N75">
        <v>6.5419999999999998</v>
      </c>
      <c r="O75">
        <v>3.4089999999999998</v>
      </c>
      <c r="Q75">
        <v>0.23400000000000001</v>
      </c>
      <c r="R75">
        <v>1</v>
      </c>
      <c r="S75">
        <v>0</v>
      </c>
      <c r="T75">
        <v>0</v>
      </c>
      <c r="V75">
        <v>0</v>
      </c>
      <c r="Y75" s="1">
        <v>44146</v>
      </c>
      <c r="Z75" s="2">
        <v>0.91708333333333336</v>
      </c>
      <c r="AB75">
        <v>1</v>
      </c>
      <c r="AD75" s="4">
        <f t="shared" si="5"/>
        <v>5.3994521522925591</v>
      </c>
      <c r="AE75" s="4">
        <f t="shared" si="6"/>
        <v>7.1189727893035712</v>
      </c>
      <c r="AF75" s="4">
        <f t="shared" si="7"/>
        <v>1.7195206370110121</v>
      </c>
      <c r="AG75" s="4">
        <f t="shared" si="8"/>
        <v>0.27280203610300374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2581</v>
      </c>
      <c r="J76">
        <v>7474</v>
      </c>
      <c r="L76">
        <v>3294</v>
      </c>
      <c r="M76">
        <v>2.395</v>
      </c>
      <c r="N76">
        <v>6.61</v>
      </c>
      <c r="O76">
        <v>4.2160000000000002</v>
      </c>
      <c r="Q76">
        <v>0.22800000000000001</v>
      </c>
      <c r="R76">
        <v>1</v>
      </c>
      <c r="S76">
        <v>0</v>
      </c>
      <c r="T76">
        <v>0</v>
      </c>
      <c r="V76">
        <v>0</v>
      </c>
      <c r="Y76" s="1">
        <v>44146</v>
      </c>
      <c r="Z76" s="2">
        <v>0.92271990740740739</v>
      </c>
      <c r="AB76">
        <v>1</v>
      </c>
      <c r="AD76" s="4">
        <f t="shared" si="5"/>
        <v>3.9187195178329155</v>
      </c>
      <c r="AE76" s="4">
        <f t="shared" si="6"/>
        <v>7.1999265323945849</v>
      </c>
      <c r="AF76" s="4">
        <f t="shared" si="7"/>
        <v>3.2812070145616694</v>
      </c>
      <c r="AG76" s="4">
        <f t="shared" si="8"/>
        <v>0.26835148203247733</v>
      </c>
      <c r="AI76">
        <f>ABS(100*(AVERAGE(AD76:AD77)-3)/3)</f>
        <v>31.47055663977299</v>
      </c>
      <c r="AJ76">
        <f>ABS(100*(AD76-AD77)/(AVERAGE(AD76:AD77)))</f>
        <v>1.2878514150187153</v>
      </c>
      <c r="AN76">
        <f>ABS(100*(AVERAGE(AE76:AE77)-6)/6)</f>
        <v>19.440761055640426</v>
      </c>
      <c r="AO76">
        <f>ABS(100*(AE76-AE77)/(AVERAGE(AE76:AE77)))</f>
        <v>0.93437864818926464</v>
      </c>
      <c r="AS76">
        <f>ABS(100*(AVERAGE(AF76:AF77)-3)/3)</f>
        <v>7.4109654715078284</v>
      </c>
      <c r="AT76">
        <f>ABS(100*(AF76-AF77)/(AVERAGE(AF76:AF77)))</f>
        <v>3.6543786231367923</v>
      </c>
      <c r="AX76">
        <f>ABS(100*(AVERAGE(AG76:AG77)-0.3)/0.33)</f>
        <v>9.6404100919600229</v>
      </c>
      <c r="AY76">
        <f>ABS(100*(AG76-AG77)/(AVERAGE(AG76:AG77)))</f>
        <v>0.12292583391145535</v>
      </c>
      <c r="BC76" s="4">
        <f>AVERAGE(AD76:AD77)</f>
        <v>3.9441166991931897</v>
      </c>
      <c r="BD76" s="4">
        <f>AVERAGE(AE76:AE77)</f>
        <v>7.1664456633384255</v>
      </c>
      <c r="BE76" s="4">
        <f>AVERAGE(AF76:AF77)</f>
        <v>3.2223289641452348</v>
      </c>
      <c r="BF76" s="4">
        <f>AVERAGE(AG76:AG77)</f>
        <v>0.26818664669653192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2614</v>
      </c>
      <c r="J77">
        <v>7407</v>
      </c>
      <c r="L77">
        <v>3290</v>
      </c>
      <c r="M77">
        <v>2.42</v>
      </c>
      <c r="N77">
        <v>6.5540000000000003</v>
      </c>
      <c r="O77">
        <v>4.133</v>
      </c>
      <c r="Q77">
        <v>0.22800000000000001</v>
      </c>
      <c r="R77">
        <v>1</v>
      </c>
      <c r="S77">
        <v>0</v>
      </c>
      <c r="T77">
        <v>0</v>
      </c>
      <c r="V77">
        <v>0</v>
      </c>
      <c r="Y77" s="1">
        <v>44146</v>
      </c>
      <c r="Z77" s="2">
        <v>0.92879629629629623</v>
      </c>
      <c r="AB77">
        <v>1</v>
      </c>
      <c r="AD77" s="4">
        <f t="shared" ref="AD77:AD123" si="13">((I77*$E$9)+$E$10)*1000/G77</f>
        <v>3.9695138805534644</v>
      </c>
      <c r="AE77" s="4">
        <f t="shared" si="6"/>
        <v>7.1329647942822652</v>
      </c>
      <c r="AF77" s="4">
        <f t="shared" si="7"/>
        <v>3.1634509137288007</v>
      </c>
      <c r="AG77" s="4">
        <f t="shared" si="8"/>
        <v>0.26802181136058645</v>
      </c>
    </row>
    <row r="78" spans="1:58" x14ac:dyDescent="0.2">
      <c r="A78">
        <v>66</v>
      </c>
      <c r="B78">
        <v>2</v>
      </c>
      <c r="D78" t="s">
        <v>28</v>
      </c>
      <c r="Y78" s="1">
        <v>44146</v>
      </c>
      <c r="Z78" s="2">
        <v>0.93311342592592583</v>
      </c>
      <c r="AB78">
        <v>1</v>
      </c>
      <c r="AD78" s="4" t="e">
        <f t="shared" si="13"/>
        <v>#DIV/0!</v>
      </c>
      <c r="AE78" s="4" t="e">
        <f t="shared" ref="AE78:AE123" si="14">((J78*$G$9)+$G$10)*1000/H78</f>
        <v>#DIV/0!</v>
      </c>
      <c r="AF78" s="4" t="e">
        <f t="shared" ref="AF78:AF123" si="15">AE78-AD78</f>
        <v>#DIV/0!</v>
      </c>
      <c r="AG78" s="4" t="e">
        <f t="shared" ref="AG78:AG123" si="16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21</v>
      </c>
      <c r="C79" t="s">
        <v>120</v>
      </c>
      <c r="D79" t="s">
        <v>27</v>
      </c>
      <c r="G79">
        <v>0.5</v>
      </c>
      <c r="H79">
        <v>0.5</v>
      </c>
      <c r="I79">
        <v>1663</v>
      </c>
      <c r="J79">
        <v>6772</v>
      </c>
      <c r="L79">
        <v>2744</v>
      </c>
      <c r="M79">
        <v>1.6910000000000001</v>
      </c>
      <c r="N79">
        <v>6.0149999999999997</v>
      </c>
      <c r="O79">
        <v>4.3250000000000002</v>
      </c>
      <c r="Q79">
        <v>0.17100000000000001</v>
      </c>
      <c r="R79">
        <v>1</v>
      </c>
      <c r="S79">
        <v>0</v>
      </c>
      <c r="T79">
        <v>0</v>
      </c>
      <c r="V79">
        <v>0</v>
      </c>
      <c r="Y79" s="1">
        <v>44146</v>
      </c>
      <c r="Z79" s="2">
        <v>0.94331018518518517</v>
      </c>
      <c r="AB79">
        <v>1</v>
      </c>
      <c r="AD79" s="4">
        <f t="shared" si="13"/>
        <v>2.5057127003340041</v>
      </c>
      <c r="AE79" s="4">
        <f t="shared" si="14"/>
        <v>6.4983274256058046</v>
      </c>
      <c r="AF79" s="4">
        <f t="shared" si="15"/>
        <v>3.9926147252718005</v>
      </c>
      <c r="AG79" s="4">
        <f t="shared" si="16"/>
        <v>0.22302176464748591</v>
      </c>
    </row>
    <row r="80" spans="1:58" x14ac:dyDescent="0.2">
      <c r="A80">
        <v>68</v>
      </c>
      <c r="B80">
        <v>21</v>
      </c>
      <c r="C80" t="s">
        <v>120</v>
      </c>
      <c r="D80" t="s">
        <v>27</v>
      </c>
      <c r="G80">
        <v>0.5</v>
      </c>
      <c r="H80">
        <v>0.5</v>
      </c>
      <c r="I80">
        <v>2131</v>
      </c>
      <c r="J80">
        <v>6772</v>
      </c>
      <c r="L80">
        <v>2651</v>
      </c>
      <c r="M80">
        <v>2.0499999999999998</v>
      </c>
      <c r="N80">
        <v>6.016</v>
      </c>
      <c r="O80">
        <v>3.9660000000000002</v>
      </c>
      <c r="Q80">
        <v>0.161</v>
      </c>
      <c r="R80">
        <v>1</v>
      </c>
      <c r="S80">
        <v>0</v>
      </c>
      <c r="T80">
        <v>0</v>
      </c>
      <c r="V80">
        <v>0</v>
      </c>
      <c r="Y80" s="1">
        <v>44146</v>
      </c>
      <c r="Z80" s="2">
        <v>0.94885416666666667</v>
      </c>
      <c r="AB80">
        <v>1</v>
      </c>
      <c r="AD80" s="4">
        <f t="shared" si="13"/>
        <v>3.2260691170981546</v>
      </c>
      <c r="AE80" s="4">
        <f t="shared" si="14"/>
        <v>6.4983274256058046</v>
      </c>
      <c r="AF80" s="4">
        <f t="shared" si="15"/>
        <v>3.27225830850765</v>
      </c>
      <c r="AG80" s="4">
        <f t="shared" si="16"/>
        <v>0.21535692152602373</v>
      </c>
      <c r="AJ80">
        <f>ABS(100*(AD80-AD81)/(AVERAGE(AD80:AD81)))</f>
        <v>0.85514450531510555</v>
      </c>
      <c r="AO80">
        <f>ABS(100*(AE80-AE81)/(AVERAGE(AE80:AE81)))</f>
        <v>0.53684764517587868</v>
      </c>
      <c r="AT80">
        <f>ABS(100*(AF80-AF81)/(AVERAGE(AF80:AF81)))</f>
        <v>0.22204605875010897</v>
      </c>
      <c r="AY80">
        <f>ABS(100*(AG80-AG81)/(AVERAGE(AG80:AG81)))</f>
        <v>0.724501014612839</v>
      </c>
      <c r="BC80" s="4">
        <f>AVERAGE(AD80:AD81)</f>
        <v>3.2399221251128498</v>
      </c>
      <c r="BD80" s="4">
        <f>AVERAGE(AE80:AE81)</f>
        <v>6.5158174318291717</v>
      </c>
      <c r="BE80" s="4">
        <f>AVERAGE(AF80:AF81)</f>
        <v>3.2758953067163219</v>
      </c>
      <c r="BF80" s="4">
        <f>AVERAGE(AG80:AG81)</f>
        <v>0.21613988937176448</v>
      </c>
    </row>
    <row r="81" spans="1:58" x14ac:dyDescent="0.2">
      <c r="A81">
        <v>69</v>
      </c>
      <c r="B81">
        <v>21</v>
      </c>
      <c r="C81" t="s">
        <v>120</v>
      </c>
      <c r="D81" t="s">
        <v>27</v>
      </c>
      <c r="G81">
        <v>0.5</v>
      </c>
      <c r="H81">
        <v>0.5</v>
      </c>
      <c r="I81">
        <v>2149</v>
      </c>
      <c r="J81">
        <v>6807</v>
      </c>
      <c r="L81">
        <v>2670</v>
      </c>
      <c r="M81">
        <v>2.0640000000000001</v>
      </c>
      <c r="N81">
        <v>6.0449999999999999</v>
      </c>
      <c r="O81">
        <v>3.9809999999999999</v>
      </c>
      <c r="Q81">
        <v>0.16300000000000001</v>
      </c>
      <c r="R81">
        <v>1</v>
      </c>
      <c r="S81">
        <v>0</v>
      </c>
      <c r="T81">
        <v>0</v>
      </c>
      <c r="V81">
        <v>0</v>
      </c>
      <c r="Y81" s="1">
        <v>44146</v>
      </c>
      <c r="Z81" s="2">
        <v>0.95483796296296297</v>
      </c>
      <c r="AB81">
        <v>1</v>
      </c>
      <c r="AD81" s="4">
        <f t="shared" si="13"/>
        <v>3.2537751331275455</v>
      </c>
      <c r="AE81" s="4">
        <f t="shared" si="14"/>
        <v>6.5333074380525389</v>
      </c>
      <c r="AF81" s="4">
        <f t="shared" si="15"/>
        <v>3.2795323049249934</v>
      </c>
      <c r="AG81" s="4">
        <f t="shared" si="16"/>
        <v>0.21692285721750523</v>
      </c>
    </row>
    <row r="82" spans="1:58" x14ac:dyDescent="0.2">
      <c r="A82">
        <v>70</v>
      </c>
      <c r="B82">
        <v>22</v>
      </c>
      <c r="C82" t="s">
        <v>121</v>
      </c>
      <c r="D82" t="s">
        <v>27</v>
      </c>
      <c r="G82">
        <v>0.5</v>
      </c>
      <c r="H82">
        <v>0.5</v>
      </c>
      <c r="I82">
        <v>2031</v>
      </c>
      <c r="J82">
        <v>5701</v>
      </c>
      <c r="L82">
        <v>1803</v>
      </c>
      <c r="M82">
        <v>1.9730000000000001</v>
      </c>
      <c r="N82">
        <v>5.1079999999999997</v>
      </c>
      <c r="O82">
        <v>3.1349999999999998</v>
      </c>
      <c r="Q82">
        <v>7.2999999999999995E-2</v>
      </c>
      <c r="R82">
        <v>1</v>
      </c>
      <c r="S82">
        <v>0</v>
      </c>
      <c r="T82">
        <v>0</v>
      </c>
      <c r="V82">
        <v>0</v>
      </c>
      <c r="Y82" s="1">
        <v>44146</v>
      </c>
      <c r="Z82" s="2">
        <v>0.96508101851851846</v>
      </c>
      <c r="AB82">
        <v>1</v>
      </c>
      <c r="AD82" s="4">
        <f t="shared" si="13"/>
        <v>3.0721468058237638</v>
      </c>
      <c r="AE82" s="4">
        <f t="shared" si="14"/>
        <v>5.4279390447357434</v>
      </c>
      <c r="AF82" s="4">
        <f t="shared" si="15"/>
        <v>2.3557922389119796</v>
      </c>
      <c r="AG82" s="4">
        <f t="shared" si="16"/>
        <v>0.1454667390851643</v>
      </c>
    </row>
    <row r="83" spans="1:58" x14ac:dyDescent="0.2">
      <c r="A83">
        <v>71</v>
      </c>
      <c r="B83">
        <v>22</v>
      </c>
      <c r="C83" t="s">
        <v>121</v>
      </c>
      <c r="D83" t="s">
        <v>27</v>
      </c>
      <c r="G83">
        <v>0.5</v>
      </c>
      <c r="H83">
        <v>0.5</v>
      </c>
      <c r="I83">
        <v>1982</v>
      </c>
      <c r="J83">
        <v>5701</v>
      </c>
      <c r="L83">
        <v>1825</v>
      </c>
      <c r="M83">
        <v>1.9359999999999999</v>
      </c>
      <c r="N83">
        <v>5.1079999999999997</v>
      </c>
      <c r="O83">
        <v>3.1720000000000002</v>
      </c>
      <c r="Q83">
        <v>7.4999999999999997E-2</v>
      </c>
      <c r="R83">
        <v>1</v>
      </c>
      <c r="S83">
        <v>0</v>
      </c>
      <c r="T83">
        <v>0</v>
      </c>
      <c r="V83">
        <v>0</v>
      </c>
      <c r="Y83" s="1">
        <v>44146</v>
      </c>
      <c r="Z83" s="2">
        <v>0.97062500000000007</v>
      </c>
      <c r="AB83">
        <v>1</v>
      </c>
      <c r="AD83" s="4">
        <f t="shared" si="13"/>
        <v>2.9967248732993119</v>
      </c>
      <c r="AE83" s="4">
        <f t="shared" si="14"/>
        <v>5.4279390447357434</v>
      </c>
      <c r="AF83" s="4">
        <f t="shared" si="15"/>
        <v>2.4312141714364315</v>
      </c>
      <c r="AG83" s="4">
        <f t="shared" si="16"/>
        <v>0.14727992778056395</v>
      </c>
      <c r="AJ83">
        <f>ABS(100*(AD83-AD84)/(AVERAGE(AD83:AD84)))</f>
        <v>5.1350323429139567E-2</v>
      </c>
      <c r="AO83">
        <f>ABS(100*(AE83-AE84)/(AVERAGE(AE83:AE84)))</f>
        <v>0.14740999084203812</v>
      </c>
      <c r="AT83">
        <f>ABS(100*(AF83-AF84)/(AVERAGE(AF83:AF84)))</f>
        <v>0.39294718332868278</v>
      </c>
      <c r="AY83">
        <f>ABS(100*(AG83-AG84)/(AVERAGE(AG83:AG84)))</f>
        <v>2.6651626801372426</v>
      </c>
      <c r="BC83" s="4">
        <f>AVERAGE(AD83:AD84)</f>
        <v>2.9974944848556841</v>
      </c>
      <c r="BD83" s="4">
        <f>AVERAGE(AE83:AE84)</f>
        <v>5.4239413290275449</v>
      </c>
      <c r="BE83" s="4">
        <f>AVERAGE(AF83:AF84)</f>
        <v>2.4264468441718607</v>
      </c>
      <c r="BF83" s="4">
        <f>AVERAGE(AG83:AG84)</f>
        <v>0.14534311258320523</v>
      </c>
    </row>
    <row r="84" spans="1:58" x14ac:dyDescent="0.2">
      <c r="A84">
        <v>72</v>
      </c>
      <c r="B84">
        <v>22</v>
      </c>
      <c r="C84" t="s">
        <v>121</v>
      </c>
      <c r="D84" t="s">
        <v>27</v>
      </c>
      <c r="G84">
        <v>0.5</v>
      </c>
      <c r="H84">
        <v>0.5</v>
      </c>
      <c r="I84">
        <v>1983</v>
      </c>
      <c r="J84">
        <v>5693</v>
      </c>
      <c r="L84">
        <v>1778</v>
      </c>
      <c r="M84">
        <v>1.9359999999999999</v>
      </c>
      <c r="N84">
        <v>5.101</v>
      </c>
      <c r="O84">
        <v>3.165</v>
      </c>
      <c r="Q84">
        <v>7.0000000000000007E-2</v>
      </c>
      <c r="R84">
        <v>1</v>
      </c>
      <c r="S84">
        <v>0</v>
      </c>
      <c r="T84">
        <v>0</v>
      </c>
      <c r="V84">
        <v>0</v>
      </c>
      <c r="Y84" s="1">
        <v>44146</v>
      </c>
      <c r="Z84" s="2">
        <v>0.97657407407407415</v>
      </c>
      <c r="AB84">
        <v>1</v>
      </c>
      <c r="AD84" s="4">
        <f t="shared" si="13"/>
        <v>2.9982640964120559</v>
      </c>
      <c r="AE84" s="4">
        <f t="shared" si="14"/>
        <v>5.4199436133193464</v>
      </c>
      <c r="AF84" s="4">
        <f t="shared" si="15"/>
        <v>2.4216795169072904</v>
      </c>
      <c r="AG84" s="4">
        <f t="shared" si="16"/>
        <v>0.14340629738584651</v>
      </c>
    </row>
    <row r="85" spans="1:58" x14ac:dyDescent="0.2">
      <c r="A85">
        <v>73</v>
      </c>
      <c r="B85">
        <v>23</v>
      </c>
      <c r="C85" t="s">
        <v>122</v>
      </c>
      <c r="D85" t="s">
        <v>27</v>
      </c>
      <c r="G85">
        <v>0.5</v>
      </c>
      <c r="H85">
        <v>0.5</v>
      </c>
      <c r="I85">
        <v>2564</v>
      </c>
      <c r="J85">
        <v>7271</v>
      </c>
      <c r="L85">
        <v>16219</v>
      </c>
      <c r="M85">
        <v>2.3820000000000001</v>
      </c>
      <c r="N85">
        <v>6.4390000000000001</v>
      </c>
      <c r="O85">
        <v>4.0570000000000004</v>
      </c>
      <c r="Q85">
        <v>1.58</v>
      </c>
      <c r="R85">
        <v>1</v>
      </c>
      <c r="S85">
        <v>0</v>
      </c>
      <c r="T85">
        <v>0</v>
      </c>
      <c r="V85">
        <v>0</v>
      </c>
      <c r="Y85" s="1">
        <v>44146</v>
      </c>
      <c r="Z85" s="2">
        <v>0.98684027777777772</v>
      </c>
      <c r="AB85">
        <v>1</v>
      </c>
      <c r="AD85" s="4">
        <f t="shared" si="13"/>
        <v>3.892552724916269</v>
      </c>
      <c r="AE85" s="4">
        <f t="shared" si="14"/>
        <v>6.9970424602035273</v>
      </c>
      <c r="AF85" s="4">
        <f t="shared" si="15"/>
        <v>3.1044897352872582</v>
      </c>
      <c r="AG85" s="4">
        <f t="shared" si="16"/>
        <v>1.3335998405797747</v>
      </c>
    </row>
    <row r="86" spans="1:58" x14ac:dyDescent="0.2">
      <c r="A86">
        <v>74</v>
      </c>
      <c r="B86">
        <v>23</v>
      </c>
      <c r="C86" t="s">
        <v>122</v>
      </c>
      <c r="D86" t="s">
        <v>27</v>
      </c>
      <c r="G86">
        <v>0.5</v>
      </c>
      <c r="H86">
        <v>0.5</v>
      </c>
      <c r="I86">
        <v>2734</v>
      </c>
      <c r="J86">
        <v>7266</v>
      </c>
      <c r="L86">
        <v>16502</v>
      </c>
      <c r="M86">
        <v>2.5129999999999999</v>
      </c>
      <c r="N86">
        <v>6.4340000000000002</v>
      </c>
      <c r="O86">
        <v>3.9220000000000002</v>
      </c>
      <c r="Q86">
        <v>1.61</v>
      </c>
      <c r="R86">
        <v>1</v>
      </c>
      <c r="S86">
        <v>0</v>
      </c>
      <c r="T86">
        <v>0</v>
      </c>
      <c r="V86">
        <v>0</v>
      </c>
      <c r="Y86" s="1">
        <v>44146</v>
      </c>
      <c r="Z86" s="2">
        <v>0.99236111111111114</v>
      </c>
      <c r="AB86">
        <v>1</v>
      </c>
      <c r="AD86" s="4">
        <f t="shared" si="13"/>
        <v>4.1542206540827342</v>
      </c>
      <c r="AE86" s="4">
        <f t="shared" si="14"/>
        <v>6.9920453155682791</v>
      </c>
      <c r="AF86" s="4">
        <f t="shared" si="15"/>
        <v>2.8378246614855449</v>
      </c>
      <c r="AG86" s="4">
        <f t="shared" si="16"/>
        <v>1.3569240406160521</v>
      </c>
      <c r="AJ86">
        <f>ABS(100*(AD86-AD87)/(AVERAGE(AD86:AD87)))</f>
        <v>1.7264131718725719</v>
      </c>
      <c r="AO86">
        <f>ABS(100*(AE86-AE87)/(AVERAGE(AE86:AE87)))</f>
        <v>0.30062097276953548</v>
      </c>
      <c r="AT86">
        <f>ABS(100*(AF86-AF87)/(AVERAGE(AF86:AF87)))</f>
        <v>3.3438258666942016</v>
      </c>
      <c r="AY86">
        <f>ABS(100*(AG86-AG87)/(AVERAGE(AG86:AG87)))</f>
        <v>1.1714272280241829</v>
      </c>
      <c r="BC86" s="4">
        <f>AVERAGE(AD86:AD87)</f>
        <v>4.1903923972322161</v>
      </c>
      <c r="BD86" s="4">
        <f>AVERAGE(AE86:AE87)</f>
        <v>6.9815513118342594</v>
      </c>
      <c r="BE86" s="4">
        <f>AVERAGE(AF86:AF87)</f>
        <v>2.7911589146020428</v>
      </c>
      <c r="BF86" s="4">
        <f>AVERAGE(AG86:AG87)</f>
        <v>1.3649185544094049</v>
      </c>
    </row>
    <row r="87" spans="1:58" x14ac:dyDescent="0.2">
      <c r="A87">
        <v>75</v>
      </c>
      <c r="B87">
        <v>23</v>
      </c>
      <c r="C87" t="s">
        <v>122</v>
      </c>
      <c r="D87" t="s">
        <v>27</v>
      </c>
      <c r="G87">
        <v>0.5</v>
      </c>
      <c r="H87">
        <v>0.5</v>
      </c>
      <c r="I87">
        <v>2781</v>
      </c>
      <c r="J87">
        <v>7245</v>
      </c>
      <c r="L87">
        <v>16696</v>
      </c>
      <c r="M87">
        <v>2.548</v>
      </c>
      <c r="N87">
        <v>6.4169999999999998</v>
      </c>
      <c r="O87">
        <v>3.8679999999999999</v>
      </c>
      <c r="Q87">
        <v>1.63</v>
      </c>
      <c r="R87">
        <v>1</v>
      </c>
      <c r="S87">
        <v>0</v>
      </c>
      <c r="T87">
        <v>0</v>
      </c>
      <c r="V87">
        <v>0</v>
      </c>
      <c r="Y87" s="1">
        <v>44146</v>
      </c>
      <c r="Z87" s="2">
        <v>0.99833333333333341</v>
      </c>
      <c r="AB87">
        <v>1</v>
      </c>
      <c r="AD87" s="4">
        <f t="shared" si="13"/>
        <v>4.226564140381698</v>
      </c>
      <c r="AE87" s="4">
        <f t="shared" si="14"/>
        <v>6.9710573081002387</v>
      </c>
      <c r="AF87" s="4">
        <f t="shared" si="15"/>
        <v>2.7444931677185407</v>
      </c>
      <c r="AG87" s="4">
        <f t="shared" si="16"/>
        <v>1.3729130682027579</v>
      </c>
    </row>
    <row r="88" spans="1:58" x14ac:dyDescent="0.2">
      <c r="A88">
        <v>76</v>
      </c>
      <c r="B88">
        <v>24</v>
      </c>
      <c r="C88" t="s">
        <v>123</v>
      </c>
      <c r="D88" t="s">
        <v>27</v>
      </c>
      <c r="G88">
        <v>0.5</v>
      </c>
      <c r="H88">
        <v>0.5</v>
      </c>
      <c r="I88">
        <v>2952</v>
      </c>
      <c r="J88">
        <v>7662</v>
      </c>
      <c r="L88">
        <v>14479</v>
      </c>
      <c r="M88">
        <v>2.68</v>
      </c>
      <c r="N88">
        <v>6.77</v>
      </c>
      <c r="O88">
        <v>4.09</v>
      </c>
      <c r="Q88">
        <v>1.3979999999999999</v>
      </c>
      <c r="R88">
        <v>1</v>
      </c>
      <c r="S88">
        <v>0</v>
      </c>
      <c r="T88">
        <v>0</v>
      </c>
      <c r="V88">
        <v>0</v>
      </c>
      <c r="Y88" s="1">
        <v>44147</v>
      </c>
      <c r="Z88" s="2">
        <v>8.6458333333333335E-3</v>
      </c>
      <c r="AB88">
        <v>1</v>
      </c>
      <c r="AD88" s="4">
        <f t="shared" si="13"/>
        <v>4.4897712926609072</v>
      </c>
      <c r="AE88" s="4">
        <f t="shared" si="14"/>
        <v>7.387819170679899</v>
      </c>
      <c r="AF88" s="4">
        <f t="shared" si="15"/>
        <v>2.8980478780189918</v>
      </c>
      <c r="AG88" s="4">
        <f t="shared" si="16"/>
        <v>1.1901930983072564</v>
      </c>
    </row>
    <row r="89" spans="1:58" x14ac:dyDescent="0.2">
      <c r="A89">
        <v>77</v>
      </c>
      <c r="B89">
        <v>24</v>
      </c>
      <c r="C89" t="s">
        <v>123</v>
      </c>
      <c r="D89" t="s">
        <v>27</v>
      </c>
      <c r="G89">
        <v>0.5</v>
      </c>
      <c r="H89">
        <v>0.5</v>
      </c>
      <c r="I89">
        <v>2924</v>
      </c>
      <c r="J89">
        <v>7680</v>
      </c>
      <c r="L89">
        <v>14549</v>
      </c>
      <c r="M89">
        <v>2.6579999999999999</v>
      </c>
      <c r="N89">
        <v>6.7850000000000001</v>
      </c>
      <c r="O89">
        <v>4.1260000000000003</v>
      </c>
      <c r="Q89">
        <v>1.4059999999999999</v>
      </c>
      <c r="R89">
        <v>1</v>
      </c>
      <c r="S89">
        <v>0</v>
      </c>
      <c r="T89">
        <v>0</v>
      </c>
      <c r="V89">
        <v>0</v>
      </c>
      <c r="Y89" s="1">
        <v>44147</v>
      </c>
      <c r="Z89" s="2">
        <v>1.4189814814814815E-2</v>
      </c>
      <c r="AB89">
        <v>1</v>
      </c>
      <c r="AD89" s="4">
        <f t="shared" si="13"/>
        <v>4.4466730455040775</v>
      </c>
      <c r="AE89" s="4">
        <f t="shared" si="14"/>
        <v>7.4058088913667905</v>
      </c>
      <c r="AF89" s="4">
        <f t="shared" si="15"/>
        <v>2.9591358458627131</v>
      </c>
      <c r="AG89" s="4">
        <f t="shared" si="16"/>
        <v>1.1959623350653461</v>
      </c>
      <c r="AJ89">
        <f>ABS(100*(AD89-AD90)/(AVERAGE(AD89:AD90)))</f>
        <v>1.9877258592032454</v>
      </c>
      <c r="AO89">
        <f>ABS(100*(AE89-AE90)/(AVERAGE(AE89:AE90)))</f>
        <v>1.3496113439352263E-2</v>
      </c>
      <c r="AT89">
        <f>ABS(100*(AF89-AF90)/(AVERAGE(AF89:AF90)))</f>
        <v>3.0979550770006945</v>
      </c>
      <c r="AY89">
        <f>ABS(100*(AG89-AG90)/(AVERAGE(AG89:AG90)))</f>
        <v>0.32441772225650423</v>
      </c>
      <c r="BC89" s="4">
        <f>AVERAGE(AD89:AD90)</f>
        <v>4.4913105157736517</v>
      </c>
      <c r="BD89" s="4">
        <f>AVERAGE(AE89:AE90)</f>
        <v>7.4053091769032662</v>
      </c>
      <c r="BE89" s="4">
        <f>AVERAGE(AF89:AF90)</f>
        <v>2.9139986611296145</v>
      </c>
      <c r="BF89" s="4">
        <f>AVERAGE(AG89:AG90)</f>
        <v>1.1940255198679877</v>
      </c>
    </row>
    <row r="90" spans="1:58" x14ac:dyDescent="0.2">
      <c r="A90">
        <v>78</v>
      </c>
      <c r="B90">
        <v>24</v>
      </c>
      <c r="C90" t="s">
        <v>123</v>
      </c>
      <c r="D90" t="s">
        <v>27</v>
      </c>
      <c r="G90">
        <v>0.5</v>
      </c>
      <c r="H90">
        <v>0.5</v>
      </c>
      <c r="I90">
        <v>2982</v>
      </c>
      <c r="J90">
        <v>7679</v>
      </c>
      <c r="L90">
        <v>14502</v>
      </c>
      <c r="M90">
        <v>2.702</v>
      </c>
      <c r="N90">
        <v>6.7839999999999998</v>
      </c>
      <c r="O90">
        <v>4.0810000000000004</v>
      </c>
      <c r="Q90">
        <v>1.401</v>
      </c>
      <c r="R90">
        <v>1</v>
      </c>
      <c r="S90">
        <v>0</v>
      </c>
      <c r="T90">
        <v>0</v>
      </c>
      <c r="V90">
        <v>0</v>
      </c>
      <c r="Y90" s="1">
        <v>44147</v>
      </c>
      <c r="Z90" s="2">
        <v>2.0162037037037037E-2</v>
      </c>
      <c r="AB90">
        <v>1</v>
      </c>
      <c r="AD90" s="4">
        <f t="shared" si="13"/>
        <v>4.535947986043225</v>
      </c>
      <c r="AE90" s="4">
        <f t="shared" si="14"/>
        <v>7.4048094624397409</v>
      </c>
      <c r="AF90" s="4">
        <f t="shared" si="15"/>
        <v>2.8688614763965159</v>
      </c>
      <c r="AG90" s="4">
        <f t="shared" si="16"/>
        <v>1.192088704670629</v>
      </c>
    </row>
    <row r="91" spans="1:58" x14ac:dyDescent="0.2">
      <c r="A91">
        <v>79</v>
      </c>
      <c r="B91">
        <v>25</v>
      </c>
      <c r="C91" t="s">
        <v>124</v>
      </c>
      <c r="D91" t="s">
        <v>27</v>
      </c>
      <c r="G91">
        <v>0.5</v>
      </c>
      <c r="H91">
        <v>0.5</v>
      </c>
      <c r="I91">
        <v>2101</v>
      </c>
      <c r="J91">
        <v>5445</v>
      </c>
      <c r="L91">
        <v>1778</v>
      </c>
      <c r="M91">
        <v>2.0270000000000001</v>
      </c>
      <c r="N91">
        <v>4.8920000000000003</v>
      </c>
      <c r="O91">
        <v>2.8650000000000002</v>
      </c>
      <c r="Q91">
        <v>7.0000000000000007E-2</v>
      </c>
      <c r="R91">
        <v>1</v>
      </c>
      <c r="S91">
        <v>0</v>
      </c>
      <c r="T91">
        <v>0</v>
      </c>
      <c r="V91">
        <v>0</v>
      </c>
      <c r="Y91" s="1">
        <v>44147</v>
      </c>
      <c r="Z91" s="2">
        <v>3.0462962962962966E-2</v>
      </c>
      <c r="AB91">
        <v>1</v>
      </c>
      <c r="AD91" s="4">
        <f t="shared" si="13"/>
        <v>3.1798924237158377</v>
      </c>
      <c r="AE91" s="4">
        <f t="shared" si="14"/>
        <v>5.1720852394110599</v>
      </c>
      <c r="AF91" s="4">
        <f t="shared" si="15"/>
        <v>1.9921928156952222</v>
      </c>
      <c r="AG91" s="4">
        <f t="shared" si="16"/>
        <v>0.14340629738584651</v>
      </c>
    </row>
    <row r="92" spans="1:58" x14ac:dyDescent="0.2">
      <c r="A92">
        <v>80</v>
      </c>
      <c r="B92">
        <v>25</v>
      </c>
      <c r="C92" t="s">
        <v>124</v>
      </c>
      <c r="D92" t="s">
        <v>27</v>
      </c>
      <c r="G92">
        <v>0.5</v>
      </c>
      <c r="H92">
        <v>0.5</v>
      </c>
      <c r="I92">
        <v>1744</v>
      </c>
      <c r="J92">
        <v>5451</v>
      </c>
      <c r="L92">
        <v>1728</v>
      </c>
      <c r="M92">
        <v>1.7529999999999999</v>
      </c>
      <c r="N92">
        <v>4.8970000000000002</v>
      </c>
      <c r="O92">
        <v>3.1440000000000001</v>
      </c>
      <c r="Q92">
        <v>6.5000000000000002E-2</v>
      </c>
      <c r="R92">
        <v>1</v>
      </c>
      <c r="S92">
        <v>0</v>
      </c>
      <c r="T92">
        <v>0</v>
      </c>
      <c r="V92">
        <v>0</v>
      </c>
      <c r="Y92" s="1">
        <v>44147</v>
      </c>
      <c r="Z92" s="2">
        <v>3.5972222222222218E-2</v>
      </c>
      <c r="AB92">
        <v>1</v>
      </c>
      <c r="AD92" s="4">
        <f t="shared" si="13"/>
        <v>2.6303897724662608</v>
      </c>
      <c r="AE92" s="4">
        <f t="shared" si="14"/>
        <v>5.1780818129733568</v>
      </c>
      <c r="AF92" s="4">
        <f t="shared" si="15"/>
        <v>2.547692040507096</v>
      </c>
      <c r="AG92" s="4">
        <f t="shared" si="16"/>
        <v>0.13928541398721092</v>
      </c>
      <c r="AJ92">
        <f>ABS(100*(AD92-AD93)/(AVERAGE(AD92:AD93)))</f>
        <v>1.7710531251134445</v>
      </c>
      <c r="AO92">
        <f>ABS(100*(AE92-AE93)/(AVERAGE(AE92:AE93)))</f>
        <v>0.7307635300976566</v>
      </c>
      <c r="AT92">
        <f>ABS(100*(AF92-AF93)/(AVERAGE(AF92:AF93)))</f>
        <v>3.2495166621578524</v>
      </c>
      <c r="AY92">
        <f>ABS(100*(AG92-AG93)/(AVERAGE(AG92:AG93)))</f>
        <v>4.5385927377360442</v>
      </c>
      <c r="BC92" s="4">
        <f>AVERAGE(AD92:AD93)</f>
        <v>2.6073014257751019</v>
      </c>
      <c r="BD92" s="4">
        <f>AVERAGE(AE92:AE93)</f>
        <v>5.1970709625872988</v>
      </c>
      <c r="BE92" s="4">
        <f>AVERAGE(AF92:AF93)</f>
        <v>2.589769536812196</v>
      </c>
      <c r="BF92" s="4">
        <f>AVERAGE(AG92:AG93)</f>
        <v>0.13619475143823423</v>
      </c>
    </row>
    <row r="93" spans="1:58" x14ac:dyDescent="0.2">
      <c r="A93">
        <v>81</v>
      </c>
      <c r="B93">
        <v>25</v>
      </c>
      <c r="C93" t="s">
        <v>124</v>
      </c>
      <c r="D93" t="s">
        <v>27</v>
      </c>
      <c r="G93">
        <v>0.5</v>
      </c>
      <c r="H93">
        <v>0.5</v>
      </c>
      <c r="I93">
        <v>1714</v>
      </c>
      <c r="J93">
        <v>5489</v>
      </c>
      <c r="L93">
        <v>1653</v>
      </c>
      <c r="M93">
        <v>1.73</v>
      </c>
      <c r="N93">
        <v>4.9290000000000003</v>
      </c>
      <c r="O93">
        <v>3.1989999999999998</v>
      </c>
      <c r="Q93">
        <v>5.7000000000000002E-2</v>
      </c>
      <c r="R93">
        <v>1</v>
      </c>
      <c r="S93">
        <v>0</v>
      </c>
      <c r="T93">
        <v>0</v>
      </c>
      <c r="V93">
        <v>0</v>
      </c>
      <c r="Y93" s="1">
        <v>44147</v>
      </c>
      <c r="Z93" s="2">
        <v>4.1921296296296297E-2</v>
      </c>
      <c r="AB93">
        <v>1</v>
      </c>
      <c r="AD93" s="4">
        <f t="shared" si="13"/>
        <v>2.5842130790839435</v>
      </c>
      <c r="AE93" s="4">
        <f t="shared" si="14"/>
        <v>5.21606011220124</v>
      </c>
      <c r="AF93" s="4">
        <f t="shared" si="15"/>
        <v>2.6318470331172965</v>
      </c>
      <c r="AG93" s="4">
        <f t="shared" si="16"/>
        <v>0.13310408888925757</v>
      </c>
    </row>
    <row r="94" spans="1:58" x14ac:dyDescent="0.2">
      <c r="A94">
        <v>82</v>
      </c>
      <c r="B94">
        <v>26</v>
      </c>
      <c r="C94" t="s">
        <v>125</v>
      </c>
      <c r="D94" t="s">
        <v>27</v>
      </c>
      <c r="G94">
        <v>0.5</v>
      </c>
      <c r="H94">
        <v>0.5</v>
      </c>
      <c r="I94">
        <v>2423</v>
      </c>
      <c r="J94">
        <v>6657</v>
      </c>
      <c r="L94">
        <v>2612</v>
      </c>
      <c r="M94">
        <v>2.274</v>
      </c>
      <c r="N94">
        <v>5.9180000000000001</v>
      </c>
      <c r="O94">
        <v>3.645</v>
      </c>
      <c r="Q94">
        <v>0.157</v>
      </c>
      <c r="R94">
        <v>1</v>
      </c>
      <c r="S94">
        <v>0</v>
      </c>
      <c r="T94">
        <v>0</v>
      </c>
      <c r="V94">
        <v>0</v>
      </c>
      <c r="Y94" s="1">
        <v>44147</v>
      </c>
      <c r="Z94" s="2">
        <v>5.2164351851851858E-2</v>
      </c>
      <c r="AB94">
        <v>1</v>
      </c>
      <c r="AD94" s="4">
        <f t="shared" si="13"/>
        <v>3.6755222660193771</v>
      </c>
      <c r="AE94" s="4">
        <f t="shared" si="14"/>
        <v>6.3833930989951071</v>
      </c>
      <c r="AF94" s="4">
        <f t="shared" si="15"/>
        <v>2.7078708329757299</v>
      </c>
      <c r="AG94" s="4">
        <f t="shared" si="16"/>
        <v>0.21214263247508797</v>
      </c>
    </row>
    <row r="95" spans="1:58" x14ac:dyDescent="0.2">
      <c r="A95">
        <v>83</v>
      </c>
      <c r="B95">
        <v>26</v>
      </c>
      <c r="C95" t="s">
        <v>125</v>
      </c>
      <c r="D95" t="s">
        <v>27</v>
      </c>
      <c r="G95">
        <v>0.5</v>
      </c>
      <c r="H95">
        <v>0.5</v>
      </c>
      <c r="I95">
        <v>2655</v>
      </c>
      <c r="J95">
        <v>6639</v>
      </c>
      <c r="L95">
        <v>2603</v>
      </c>
      <c r="M95">
        <v>2.452</v>
      </c>
      <c r="N95">
        <v>5.9029999999999996</v>
      </c>
      <c r="O95">
        <v>3.4510000000000001</v>
      </c>
      <c r="Q95">
        <v>0.156</v>
      </c>
      <c r="R95">
        <v>1</v>
      </c>
      <c r="S95">
        <v>0</v>
      </c>
      <c r="T95">
        <v>0</v>
      </c>
      <c r="V95">
        <v>0</v>
      </c>
      <c r="Y95" s="1">
        <v>44147</v>
      </c>
      <c r="Z95" s="2">
        <v>5.7650462962962966E-2</v>
      </c>
      <c r="AB95">
        <v>1</v>
      </c>
      <c r="AD95" s="4">
        <f t="shared" si="13"/>
        <v>4.0326220281759646</v>
      </c>
      <c r="AE95" s="4">
        <f t="shared" si="14"/>
        <v>6.3654033783082156</v>
      </c>
      <c r="AF95" s="4">
        <f t="shared" si="15"/>
        <v>2.332781350132251</v>
      </c>
      <c r="AG95" s="4">
        <f t="shared" si="16"/>
        <v>0.21140087346333358</v>
      </c>
      <c r="AJ95">
        <f>ABS(100*(AD95-AD96)/(AVERAGE(AD95:AD96)))</f>
        <v>1.7405074406008325</v>
      </c>
      <c r="AO95">
        <f>ABS(100*(AE95-AE96)/(AVERAGE(AE95:AE96)))</f>
        <v>0.68846378851522838</v>
      </c>
      <c r="AT95">
        <f>ABS(100*(AF95-AF96)/(AVERAGE(AF95:AF96)))</f>
        <v>1.1567550278850129</v>
      </c>
      <c r="AY95">
        <f>ABS(100*(AG95-AG96)/(AVERAGE(AG95:AG96)))</f>
        <v>0.35149458986571835</v>
      </c>
      <c r="BC95" s="4">
        <f>AVERAGE(AD95:AD96)</f>
        <v>4.0680241597690747</v>
      </c>
      <c r="BD95" s="4">
        <f>AVERAGE(AE95:AE96)</f>
        <v>6.3873908147033056</v>
      </c>
      <c r="BE95" s="4">
        <f>AVERAGE(AF95:AF96)</f>
        <v>2.3193666549342309</v>
      </c>
      <c r="BF95" s="4">
        <f>AVERAGE(AG95:AG96)</f>
        <v>0.21102999395745636</v>
      </c>
    </row>
    <row r="96" spans="1:58" x14ac:dyDescent="0.2">
      <c r="A96">
        <v>84</v>
      </c>
      <c r="B96">
        <v>26</v>
      </c>
      <c r="C96" t="s">
        <v>125</v>
      </c>
      <c r="D96" t="s">
        <v>27</v>
      </c>
      <c r="G96">
        <v>0.5</v>
      </c>
      <c r="H96">
        <v>0.5</v>
      </c>
      <c r="I96">
        <v>2701</v>
      </c>
      <c r="J96">
        <v>6683</v>
      </c>
      <c r="L96">
        <v>2594</v>
      </c>
      <c r="M96">
        <v>2.4870000000000001</v>
      </c>
      <c r="N96">
        <v>5.94</v>
      </c>
      <c r="O96">
        <v>3.4529999999999998</v>
      </c>
      <c r="Q96">
        <v>0.155</v>
      </c>
      <c r="R96">
        <v>1</v>
      </c>
      <c r="S96">
        <v>0</v>
      </c>
      <c r="T96">
        <v>0</v>
      </c>
      <c r="V96">
        <v>0</v>
      </c>
      <c r="Y96" s="1">
        <v>44147</v>
      </c>
      <c r="Z96" s="2">
        <v>6.3668981481481479E-2</v>
      </c>
      <c r="AB96">
        <v>1</v>
      </c>
      <c r="AD96" s="4">
        <f t="shared" si="13"/>
        <v>4.1034262913621848</v>
      </c>
      <c r="AE96" s="4">
        <f t="shared" si="14"/>
        <v>6.4093782510983957</v>
      </c>
      <c r="AF96" s="4">
        <f t="shared" si="15"/>
        <v>2.3059519597362108</v>
      </c>
      <c r="AG96" s="4">
        <f t="shared" si="16"/>
        <v>0.21065911445157917</v>
      </c>
    </row>
    <row r="97" spans="1:58" x14ac:dyDescent="0.2">
      <c r="A97">
        <v>85</v>
      </c>
      <c r="B97">
        <v>27</v>
      </c>
      <c r="C97" t="s">
        <v>126</v>
      </c>
      <c r="D97" t="s">
        <v>27</v>
      </c>
      <c r="G97">
        <v>0.5</v>
      </c>
      <c r="H97">
        <v>0.5</v>
      </c>
      <c r="I97">
        <v>2591</v>
      </c>
      <c r="J97">
        <v>6640</v>
      </c>
      <c r="L97">
        <v>2445</v>
      </c>
      <c r="M97">
        <v>2.4020000000000001</v>
      </c>
      <c r="N97">
        <v>5.9029999999999996</v>
      </c>
      <c r="O97">
        <v>3.5009999999999999</v>
      </c>
      <c r="Q97">
        <v>0.14000000000000001</v>
      </c>
      <c r="R97">
        <v>1</v>
      </c>
      <c r="S97">
        <v>0</v>
      </c>
      <c r="T97">
        <v>0</v>
      </c>
      <c r="V97">
        <v>0</v>
      </c>
      <c r="Y97" s="1">
        <v>44147</v>
      </c>
      <c r="Z97" s="2">
        <v>7.3981481481481481E-2</v>
      </c>
      <c r="AB97">
        <v>1</v>
      </c>
      <c r="AD97" s="4">
        <f t="shared" si="13"/>
        <v>3.9341117489603543</v>
      </c>
      <c r="AE97" s="4">
        <f t="shared" si="14"/>
        <v>6.3664028072352652</v>
      </c>
      <c r="AF97" s="4">
        <f t="shared" si="15"/>
        <v>2.4322910582749109</v>
      </c>
      <c r="AG97" s="4">
        <f t="shared" si="16"/>
        <v>0.19837888192364514</v>
      </c>
    </row>
    <row r="98" spans="1:58" x14ac:dyDescent="0.2">
      <c r="A98">
        <v>86</v>
      </c>
      <c r="B98">
        <v>27</v>
      </c>
      <c r="C98" t="s">
        <v>126</v>
      </c>
      <c r="D98" t="s">
        <v>27</v>
      </c>
      <c r="G98">
        <v>0.5</v>
      </c>
      <c r="H98">
        <v>0.5</v>
      </c>
      <c r="I98">
        <v>2632</v>
      </c>
      <c r="J98">
        <v>6607</v>
      </c>
      <c r="L98">
        <v>2412</v>
      </c>
      <c r="M98">
        <v>2.4340000000000002</v>
      </c>
      <c r="N98">
        <v>5.8760000000000003</v>
      </c>
      <c r="O98">
        <v>3.4409999999999998</v>
      </c>
      <c r="Q98">
        <v>0.13600000000000001</v>
      </c>
      <c r="R98">
        <v>1</v>
      </c>
      <c r="S98">
        <v>0</v>
      </c>
      <c r="T98">
        <v>0</v>
      </c>
      <c r="V98">
        <v>0</v>
      </c>
      <c r="Y98" s="1">
        <v>44147</v>
      </c>
      <c r="Z98" s="2">
        <v>7.9537037037037031E-2</v>
      </c>
      <c r="AB98">
        <v>1</v>
      </c>
      <c r="AD98" s="4">
        <f t="shared" si="13"/>
        <v>3.9972198965828554</v>
      </c>
      <c r="AE98" s="4">
        <f t="shared" si="14"/>
        <v>6.3334216526426301</v>
      </c>
      <c r="AF98" s="4">
        <f t="shared" si="15"/>
        <v>2.3362017560597748</v>
      </c>
      <c r="AG98" s="4">
        <f t="shared" si="16"/>
        <v>0.19565909888054567</v>
      </c>
      <c r="AJ98">
        <f>ABS(100*(AD98-AD99)/(AVERAGE(AD98:AD99)))</f>
        <v>3.3673891188833931</v>
      </c>
      <c r="AO98">
        <f>ABS(100*(AE98-AE99)/(AVERAGE(AE98:AE99)))</f>
        <v>1.2233297326714003</v>
      </c>
      <c r="AT98">
        <f>ABS(100*(AF98-AF99)/(AVERAGE(AF98:AF99)))</f>
        <v>8.6152030166956326</v>
      </c>
      <c r="AY98">
        <f>ABS(100*(AG98-AG99)/(AVERAGE(AG98:AG99)))</f>
        <v>0.12628948924633437</v>
      </c>
      <c r="BC98" s="4">
        <f>AVERAGE(AD98:AD99)</f>
        <v>3.9310333027348672</v>
      </c>
      <c r="BD98" s="4">
        <f>AVERAGE(AE98:AE99)</f>
        <v>6.3723993807975621</v>
      </c>
      <c r="BE98" s="4">
        <f>AVERAGE(AF98:AF99)</f>
        <v>2.4413660780626953</v>
      </c>
      <c r="BF98" s="4">
        <f>AVERAGE(AG98:AG99)</f>
        <v>0.19578272538250474</v>
      </c>
    </row>
    <row r="99" spans="1:58" x14ac:dyDescent="0.2">
      <c r="A99">
        <v>87</v>
      </c>
      <c r="B99">
        <v>27</v>
      </c>
      <c r="C99" t="s">
        <v>126</v>
      </c>
      <c r="D99" t="s">
        <v>27</v>
      </c>
      <c r="G99">
        <v>0.5</v>
      </c>
      <c r="H99">
        <v>0.5</v>
      </c>
      <c r="I99">
        <v>2546</v>
      </c>
      <c r="J99">
        <v>6685</v>
      </c>
      <c r="L99">
        <v>2415</v>
      </c>
      <c r="M99">
        <v>2.3679999999999999</v>
      </c>
      <c r="N99">
        <v>5.9420000000000002</v>
      </c>
      <c r="O99">
        <v>3.5739999999999998</v>
      </c>
      <c r="Q99">
        <v>0.13700000000000001</v>
      </c>
      <c r="R99">
        <v>1</v>
      </c>
      <c r="S99">
        <v>0</v>
      </c>
      <c r="T99">
        <v>0</v>
      </c>
      <c r="V99">
        <v>0</v>
      </c>
      <c r="Y99" s="1">
        <v>44147</v>
      </c>
      <c r="Z99" s="2">
        <v>8.5555555555555551E-2</v>
      </c>
      <c r="AB99">
        <v>1</v>
      </c>
      <c r="AD99" s="4">
        <f t="shared" si="13"/>
        <v>3.864846708886879</v>
      </c>
      <c r="AE99" s="4">
        <f t="shared" si="14"/>
        <v>6.4113771089524949</v>
      </c>
      <c r="AF99" s="4">
        <f t="shared" si="15"/>
        <v>2.5465304000656159</v>
      </c>
      <c r="AG99" s="4">
        <f t="shared" si="16"/>
        <v>0.19590635188446379</v>
      </c>
    </row>
    <row r="100" spans="1:58" x14ac:dyDescent="0.2">
      <c r="A100">
        <v>88</v>
      </c>
      <c r="B100">
        <v>28</v>
      </c>
      <c r="C100" t="s">
        <v>127</v>
      </c>
      <c r="D100" t="s">
        <v>27</v>
      </c>
      <c r="G100">
        <v>0.5</v>
      </c>
      <c r="H100">
        <v>0.5</v>
      </c>
      <c r="I100">
        <v>2653</v>
      </c>
      <c r="J100">
        <v>7526</v>
      </c>
      <c r="L100">
        <v>3740</v>
      </c>
      <c r="M100">
        <v>2.4500000000000002</v>
      </c>
      <c r="N100">
        <v>6.6550000000000002</v>
      </c>
      <c r="O100">
        <v>4.2050000000000001</v>
      </c>
      <c r="Q100">
        <v>0.27500000000000002</v>
      </c>
      <c r="R100">
        <v>1</v>
      </c>
      <c r="S100">
        <v>0</v>
      </c>
      <c r="T100">
        <v>0</v>
      </c>
      <c r="V100">
        <v>0</v>
      </c>
      <c r="Y100" s="1">
        <v>44147</v>
      </c>
      <c r="Z100" s="2">
        <v>9.5937500000000009E-2</v>
      </c>
      <c r="AB100">
        <v>1</v>
      </c>
      <c r="AD100" s="4">
        <f t="shared" si="13"/>
        <v>4.0295435819504775</v>
      </c>
      <c r="AE100" s="4">
        <f t="shared" si="14"/>
        <v>7.2518968366011602</v>
      </c>
      <c r="AF100" s="4">
        <f t="shared" si="15"/>
        <v>3.2223532546506828</v>
      </c>
      <c r="AG100" s="4">
        <f t="shared" si="16"/>
        <v>0.30510976194830669</v>
      </c>
    </row>
    <row r="101" spans="1:58" x14ac:dyDescent="0.2">
      <c r="A101">
        <v>89</v>
      </c>
      <c r="B101">
        <v>28</v>
      </c>
      <c r="C101" t="s">
        <v>127</v>
      </c>
      <c r="D101" t="s">
        <v>27</v>
      </c>
      <c r="G101">
        <v>0.5</v>
      </c>
      <c r="H101">
        <v>0.5</v>
      </c>
      <c r="I101">
        <v>2753</v>
      </c>
      <c r="J101">
        <v>7584</v>
      </c>
      <c r="L101">
        <v>3709</v>
      </c>
      <c r="M101">
        <v>2.5270000000000001</v>
      </c>
      <c r="N101">
        <v>6.7030000000000003</v>
      </c>
      <c r="O101">
        <v>4.1760000000000002</v>
      </c>
      <c r="Q101">
        <v>0.27200000000000002</v>
      </c>
      <c r="R101">
        <v>1</v>
      </c>
      <c r="S101">
        <v>0</v>
      </c>
      <c r="T101">
        <v>0</v>
      </c>
      <c r="V101">
        <v>0</v>
      </c>
      <c r="Y101" s="1">
        <v>44147</v>
      </c>
      <c r="Z101" s="2">
        <v>0.10158564814814815</v>
      </c>
      <c r="AB101">
        <v>1</v>
      </c>
      <c r="AD101" s="4">
        <f t="shared" si="13"/>
        <v>4.1834658932248683</v>
      </c>
      <c r="AE101" s="4">
        <f t="shared" si="14"/>
        <v>7.3098637143700342</v>
      </c>
      <c r="AF101" s="4">
        <f t="shared" si="15"/>
        <v>3.126397821145166</v>
      </c>
      <c r="AG101" s="4">
        <f t="shared" si="16"/>
        <v>0.3025548142411526</v>
      </c>
      <c r="AJ101">
        <f>ABS(100*(AD101-AD102)/(AVERAGE(AD101:AD102)))</f>
        <v>2.4581853334155679</v>
      </c>
      <c r="AO101">
        <f>ABS(100*(AE101-AE102)/(AVERAGE(AE101:AE102)))</f>
        <v>0.6948663822711314</v>
      </c>
      <c r="AT101">
        <f>ABS(100*(AF101-AF102)/(AVERAGE(AF101:AF102)))</f>
        <v>4.763501630517248</v>
      </c>
      <c r="AY101">
        <f>ABS(100*(AG101-AG102)/(AVERAGE(AG101:AG102)))</f>
        <v>1.029811804573282</v>
      </c>
      <c r="BC101" s="4">
        <f>AVERAGE(AD101:AD102)</f>
        <v>4.1326715305043198</v>
      </c>
      <c r="BD101" s="4">
        <f>AVERAGE(AE101:AE102)</f>
        <v>7.3353491520097975</v>
      </c>
      <c r="BE101" s="4">
        <f>AVERAGE(AF101:AF102)</f>
        <v>3.2026776215054782</v>
      </c>
      <c r="BF101" s="4">
        <f>AVERAGE(AG101:AG102)</f>
        <v>0.30412074993263416</v>
      </c>
    </row>
    <row r="102" spans="1:58" x14ac:dyDescent="0.2">
      <c r="A102">
        <v>90</v>
      </c>
      <c r="B102">
        <v>28</v>
      </c>
      <c r="C102" t="s">
        <v>127</v>
      </c>
      <c r="D102" t="s">
        <v>27</v>
      </c>
      <c r="G102">
        <v>0.5</v>
      </c>
      <c r="H102">
        <v>0.5</v>
      </c>
      <c r="I102">
        <v>2687</v>
      </c>
      <c r="J102">
        <v>7635</v>
      </c>
      <c r="L102">
        <v>3747</v>
      </c>
      <c r="M102">
        <v>2.476</v>
      </c>
      <c r="N102">
        <v>6.7460000000000004</v>
      </c>
      <c r="O102">
        <v>4.2699999999999996</v>
      </c>
      <c r="Q102">
        <v>0.27600000000000002</v>
      </c>
      <c r="R102">
        <v>1</v>
      </c>
      <c r="S102">
        <v>0</v>
      </c>
      <c r="T102">
        <v>0</v>
      </c>
      <c r="V102">
        <v>0</v>
      </c>
      <c r="Y102" s="1">
        <v>44147</v>
      </c>
      <c r="Z102" s="2">
        <v>0.10770833333333334</v>
      </c>
      <c r="AB102">
        <v>1</v>
      </c>
      <c r="AD102" s="4">
        <f t="shared" si="13"/>
        <v>4.0818771677837704</v>
      </c>
      <c r="AE102" s="4">
        <f t="shared" si="14"/>
        <v>7.3608345896495608</v>
      </c>
      <c r="AF102" s="4">
        <f t="shared" si="15"/>
        <v>3.2789574218657904</v>
      </c>
      <c r="AG102" s="4">
        <f t="shared" si="16"/>
        <v>0.30568668562411566</v>
      </c>
      <c r="BB102" s="5"/>
    </row>
    <row r="103" spans="1:58" x14ac:dyDescent="0.2">
      <c r="A103">
        <v>91</v>
      </c>
      <c r="B103">
        <v>29</v>
      </c>
      <c r="C103" t="s">
        <v>128</v>
      </c>
      <c r="D103" t="s">
        <v>27</v>
      </c>
      <c r="G103">
        <v>0.5</v>
      </c>
      <c r="H103">
        <v>0.5</v>
      </c>
      <c r="I103">
        <v>1903</v>
      </c>
      <c r="J103">
        <v>6750</v>
      </c>
      <c r="L103">
        <v>2723</v>
      </c>
      <c r="M103">
        <v>1.8740000000000001</v>
      </c>
      <c r="N103">
        <v>5.9969999999999999</v>
      </c>
      <c r="O103">
        <v>4.1219999999999999</v>
      </c>
      <c r="Q103">
        <v>0.16900000000000001</v>
      </c>
      <c r="R103">
        <v>1</v>
      </c>
      <c r="S103">
        <v>0</v>
      </c>
      <c r="T103">
        <v>0</v>
      </c>
      <c r="V103">
        <v>0</v>
      </c>
      <c r="Y103" s="1">
        <v>44147</v>
      </c>
      <c r="Z103" s="2">
        <v>0.11802083333333334</v>
      </c>
      <c r="AB103">
        <v>1</v>
      </c>
      <c r="AD103" s="4">
        <f t="shared" si="13"/>
        <v>2.8751262473925432</v>
      </c>
      <c r="AE103" s="4">
        <f t="shared" si="14"/>
        <v>6.4763399892107154</v>
      </c>
      <c r="AF103" s="4">
        <f t="shared" si="15"/>
        <v>3.6012137418181722</v>
      </c>
      <c r="AG103" s="4">
        <f t="shared" si="16"/>
        <v>0.22129099362005897</v>
      </c>
      <c r="BB103" s="5"/>
    </row>
    <row r="104" spans="1:58" x14ac:dyDescent="0.2">
      <c r="A104">
        <v>92</v>
      </c>
      <c r="B104">
        <v>29</v>
      </c>
      <c r="C104" t="s">
        <v>128</v>
      </c>
      <c r="D104" t="s">
        <v>27</v>
      </c>
      <c r="G104">
        <v>0.5</v>
      </c>
      <c r="H104">
        <v>0.5</v>
      </c>
      <c r="I104">
        <v>1629</v>
      </c>
      <c r="J104">
        <v>6773</v>
      </c>
      <c r="L104">
        <v>2688</v>
      </c>
      <c r="M104">
        <v>1.665</v>
      </c>
      <c r="N104">
        <v>6.016</v>
      </c>
      <c r="O104">
        <v>4.351</v>
      </c>
      <c r="Q104">
        <v>0.16500000000000001</v>
      </c>
      <c r="R104">
        <v>1</v>
      </c>
      <c r="S104">
        <v>0</v>
      </c>
      <c r="T104">
        <v>0</v>
      </c>
      <c r="V104">
        <v>0</v>
      </c>
      <c r="Y104" s="1">
        <v>44147</v>
      </c>
      <c r="Z104" s="2">
        <v>0.12364583333333333</v>
      </c>
      <c r="AB104">
        <v>1</v>
      </c>
      <c r="AD104" s="4">
        <f t="shared" si="13"/>
        <v>2.4533791145007107</v>
      </c>
      <c r="AE104" s="4">
        <f t="shared" si="14"/>
        <v>6.4993268545328551</v>
      </c>
      <c r="AF104" s="4">
        <f t="shared" si="15"/>
        <v>4.045947740032144</v>
      </c>
      <c r="AG104" s="4">
        <f t="shared" si="16"/>
        <v>0.21840637524101406</v>
      </c>
      <c r="AJ104">
        <f>ABS(100*(AD104-AD105)/(AVERAGE(AD104:AD105)))</f>
        <v>3.7062895787498586</v>
      </c>
      <c r="AO104">
        <f>ABS(100*(AE104-AE105)/(AVERAGE(AE104:AE105)))</f>
        <v>0</v>
      </c>
      <c r="AT104">
        <f>ABS(100*(AF104-AF105)/(AVERAGE(AF104:AF105)))</f>
        <v>2.1824491105653272</v>
      </c>
      <c r="AY104">
        <f>ABS(100*(AG104-AG105)/(AVERAGE(AG104:AG105)))</f>
        <v>0.82675853543911182</v>
      </c>
      <c r="BC104" s="4">
        <f>AVERAGE(AD104:AD105)</f>
        <v>2.4087416442311373</v>
      </c>
      <c r="BD104" s="4">
        <f>AVERAGE(AE104:AE105)</f>
        <v>6.4993268545328551</v>
      </c>
      <c r="BE104" s="4">
        <f>AVERAGE(AF104:AF105)</f>
        <v>4.0905852103017173</v>
      </c>
      <c r="BF104" s="4">
        <f>AVERAGE(AG104:AG105)</f>
        <v>0.21931296958871388</v>
      </c>
    </row>
    <row r="105" spans="1:58" x14ac:dyDescent="0.2">
      <c r="A105">
        <v>93</v>
      </c>
      <c r="B105">
        <v>29</v>
      </c>
      <c r="C105" t="s">
        <v>128</v>
      </c>
      <c r="D105" t="s">
        <v>27</v>
      </c>
      <c r="G105">
        <v>0.5</v>
      </c>
      <c r="H105">
        <v>0.5</v>
      </c>
      <c r="I105">
        <v>1571</v>
      </c>
      <c r="J105">
        <v>6773</v>
      </c>
      <c r="L105">
        <v>2710</v>
      </c>
      <c r="M105">
        <v>1.62</v>
      </c>
      <c r="N105">
        <v>6.0170000000000003</v>
      </c>
      <c r="O105">
        <v>4.3959999999999999</v>
      </c>
      <c r="Q105">
        <v>0.16700000000000001</v>
      </c>
      <c r="R105">
        <v>1</v>
      </c>
      <c r="S105">
        <v>0</v>
      </c>
      <c r="T105">
        <v>0</v>
      </c>
      <c r="V105">
        <v>0</v>
      </c>
      <c r="Y105" s="1">
        <v>44147</v>
      </c>
      <c r="Z105" s="2">
        <v>0.12973379629629631</v>
      </c>
      <c r="AB105">
        <v>1</v>
      </c>
      <c r="AD105" s="4">
        <f t="shared" si="13"/>
        <v>2.364104173961564</v>
      </c>
      <c r="AE105" s="4">
        <f t="shared" si="14"/>
        <v>6.4993268545328551</v>
      </c>
      <c r="AF105" s="4">
        <f t="shared" si="15"/>
        <v>4.1352226805712906</v>
      </c>
      <c r="AG105" s="4">
        <f t="shared" si="16"/>
        <v>0.22021956393641373</v>
      </c>
    </row>
    <row r="106" spans="1:58" x14ac:dyDescent="0.2">
      <c r="A106">
        <v>94</v>
      </c>
      <c r="B106">
        <v>30</v>
      </c>
      <c r="C106" t="s">
        <v>129</v>
      </c>
      <c r="D106" t="s">
        <v>27</v>
      </c>
      <c r="G106">
        <v>0.5</v>
      </c>
      <c r="H106">
        <v>0.5</v>
      </c>
      <c r="I106">
        <v>1485</v>
      </c>
      <c r="J106">
        <v>6312</v>
      </c>
      <c r="L106">
        <v>1903</v>
      </c>
      <c r="M106">
        <v>1.554</v>
      </c>
      <c r="N106">
        <v>5.6260000000000003</v>
      </c>
      <c r="O106">
        <v>4.0720000000000001</v>
      </c>
      <c r="Q106">
        <v>8.3000000000000004E-2</v>
      </c>
      <c r="R106">
        <v>1</v>
      </c>
      <c r="S106">
        <v>0</v>
      </c>
      <c r="T106">
        <v>0</v>
      </c>
      <c r="V106">
        <v>0</v>
      </c>
      <c r="Y106" s="1">
        <v>44147</v>
      </c>
      <c r="Z106" s="2">
        <v>0.14004629629629631</v>
      </c>
      <c r="AB106">
        <v>1</v>
      </c>
      <c r="AD106" s="4">
        <f t="shared" si="13"/>
        <v>2.2317309862655872</v>
      </c>
      <c r="AE106" s="4">
        <f t="shared" si="14"/>
        <v>6.0385901191630147</v>
      </c>
      <c r="AF106" s="4">
        <f t="shared" si="15"/>
        <v>3.8068591328974275</v>
      </c>
      <c r="AG106" s="4">
        <f t="shared" si="16"/>
        <v>0.15370850588243545</v>
      </c>
    </row>
    <row r="107" spans="1:58" x14ac:dyDescent="0.2">
      <c r="A107">
        <v>95</v>
      </c>
      <c r="B107">
        <v>30</v>
      </c>
      <c r="C107" t="s">
        <v>129</v>
      </c>
      <c r="D107" t="s">
        <v>27</v>
      </c>
      <c r="G107">
        <v>0.5</v>
      </c>
      <c r="H107">
        <v>0.5</v>
      </c>
      <c r="I107">
        <v>1457</v>
      </c>
      <c r="J107">
        <v>6285</v>
      </c>
      <c r="L107">
        <v>1863</v>
      </c>
      <c r="M107">
        <v>1.532</v>
      </c>
      <c r="N107">
        <v>5.6029999999999998</v>
      </c>
      <c r="O107">
        <v>4.0709999999999997</v>
      </c>
      <c r="Q107">
        <v>7.9000000000000001E-2</v>
      </c>
      <c r="R107">
        <v>1</v>
      </c>
      <c r="S107">
        <v>0</v>
      </c>
      <c r="T107">
        <v>0</v>
      </c>
      <c r="V107">
        <v>0</v>
      </c>
      <c r="Y107" s="1">
        <v>44147</v>
      </c>
      <c r="Z107" s="2">
        <v>0.14564814814814817</v>
      </c>
      <c r="AB107">
        <v>1</v>
      </c>
      <c r="AD107" s="4">
        <f t="shared" si="13"/>
        <v>2.1886327391087579</v>
      </c>
      <c r="AE107" s="4">
        <f t="shared" si="14"/>
        <v>6.0116055381326774</v>
      </c>
      <c r="AF107" s="4">
        <f t="shared" si="15"/>
        <v>3.8229727990239195</v>
      </c>
      <c r="AG107" s="4">
        <f t="shared" si="16"/>
        <v>0.15041179916352701</v>
      </c>
      <c r="AJ107">
        <f>ABS(100*(AD107-AD108)/(AVERAGE(AD107:AD108)))</f>
        <v>0.6309557830484227</v>
      </c>
      <c r="AO107">
        <f>ABS(100*(AE107-AE108)/(AVERAGE(AE107:AE108)))</f>
        <v>0.21589159550556936</v>
      </c>
      <c r="AT107">
        <f>ABS(100*(AF107-AF108)/(AVERAGE(AF107:AF108)))</f>
        <v>2.2509414724872216E-2</v>
      </c>
      <c r="AY107">
        <f>ABS(100*(AG107-AG108)/(AVERAGE(AG107:AG108)))</f>
        <v>0.65538150612689572</v>
      </c>
      <c r="BC107" s="4">
        <f>AVERAGE(AD107:AD108)</f>
        <v>2.1955592431161053</v>
      </c>
      <c r="BD107" s="4">
        <f>AVERAGE(AE107:AE108)</f>
        <v>6.0181018261584995</v>
      </c>
      <c r="BE107" s="4">
        <f>AVERAGE(AF107:AF108)</f>
        <v>3.8225425830423934</v>
      </c>
      <c r="BF107" s="4">
        <f>AVERAGE(AG107:AG108)</f>
        <v>0.15090630517136328</v>
      </c>
    </row>
    <row r="108" spans="1:58" x14ac:dyDescent="0.2">
      <c r="A108">
        <v>96</v>
      </c>
      <c r="B108">
        <v>30</v>
      </c>
      <c r="C108" t="s">
        <v>129</v>
      </c>
      <c r="D108" t="s">
        <v>27</v>
      </c>
      <c r="G108">
        <v>0.5</v>
      </c>
      <c r="H108">
        <v>0.5</v>
      </c>
      <c r="I108">
        <v>1466</v>
      </c>
      <c r="J108">
        <v>6298</v>
      </c>
      <c r="L108">
        <v>1875</v>
      </c>
      <c r="M108">
        <v>1.54</v>
      </c>
      <c r="N108">
        <v>5.6139999999999999</v>
      </c>
      <c r="O108">
        <v>4.0739999999999998</v>
      </c>
      <c r="Q108">
        <v>0.08</v>
      </c>
      <c r="R108">
        <v>1</v>
      </c>
      <c r="S108">
        <v>0</v>
      </c>
      <c r="T108">
        <v>0</v>
      </c>
      <c r="V108">
        <v>0</v>
      </c>
      <c r="Y108" s="1">
        <v>44147</v>
      </c>
      <c r="Z108" s="2">
        <v>0.15171296296296297</v>
      </c>
      <c r="AB108">
        <v>1</v>
      </c>
      <c r="AD108" s="4">
        <f t="shared" si="13"/>
        <v>2.2024857471234531</v>
      </c>
      <c r="AE108" s="4">
        <f t="shared" si="14"/>
        <v>6.0245981141843208</v>
      </c>
      <c r="AF108" s="4">
        <f t="shared" si="15"/>
        <v>3.8221123670608677</v>
      </c>
      <c r="AG108" s="4">
        <f t="shared" si="16"/>
        <v>0.15140081117919954</v>
      </c>
    </row>
    <row r="109" spans="1:58" x14ac:dyDescent="0.2">
      <c r="A109">
        <v>97</v>
      </c>
      <c r="B109">
        <v>31</v>
      </c>
      <c r="C109" t="s">
        <v>66</v>
      </c>
      <c r="D109" t="s">
        <v>27</v>
      </c>
      <c r="G109">
        <v>0.5</v>
      </c>
      <c r="H109">
        <v>0.5</v>
      </c>
      <c r="I109">
        <v>2556</v>
      </c>
      <c r="J109">
        <v>11881</v>
      </c>
      <c r="L109">
        <v>4441</v>
      </c>
      <c r="M109">
        <v>2.3759999999999999</v>
      </c>
      <c r="N109">
        <v>10.343999999999999</v>
      </c>
      <c r="O109">
        <v>7.968</v>
      </c>
      <c r="Q109">
        <v>0.34799999999999998</v>
      </c>
      <c r="R109">
        <v>1</v>
      </c>
      <c r="S109">
        <v>0</v>
      </c>
      <c r="T109">
        <v>0</v>
      </c>
      <c r="V109">
        <v>0</v>
      </c>
      <c r="Y109" s="1">
        <v>44147</v>
      </c>
      <c r="Z109" s="2">
        <v>0.16234953703703703</v>
      </c>
      <c r="AB109">
        <v>1</v>
      </c>
      <c r="AD109" s="4">
        <f t="shared" si="13"/>
        <v>3.8802389400143174</v>
      </c>
      <c r="AE109" s="4">
        <f t="shared" si="14"/>
        <v>11.604409813901924</v>
      </c>
      <c r="AF109" s="4">
        <f t="shared" si="15"/>
        <v>7.7241708738876067</v>
      </c>
      <c r="AG109" s="4">
        <f t="shared" si="16"/>
        <v>0.3628845471971775</v>
      </c>
    </row>
    <row r="110" spans="1:58" x14ac:dyDescent="0.2">
      <c r="A110">
        <v>98</v>
      </c>
      <c r="B110">
        <v>31</v>
      </c>
      <c r="C110" t="s">
        <v>66</v>
      </c>
      <c r="D110" t="s">
        <v>27</v>
      </c>
      <c r="G110">
        <v>0.5</v>
      </c>
      <c r="H110">
        <v>0.5</v>
      </c>
      <c r="I110">
        <v>2962</v>
      </c>
      <c r="J110">
        <v>11929</v>
      </c>
      <c r="L110">
        <v>4497</v>
      </c>
      <c r="M110">
        <v>2.6869999999999998</v>
      </c>
      <c r="N110">
        <v>10.385</v>
      </c>
      <c r="O110">
        <v>7.6970000000000001</v>
      </c>
      <c r="Q110">
        <v>0.35399999999999998</v>
      </c>
      <c r="R110">
        <v>1</v>
      </c>
      <c r="S110">
        <v>0</v>
      </c>
      <c r="T110">
        <v>0</v>
      </c>
      <c r="V110">
        <v>0</v>
      </c>
      <c r="Y110" s="1">
        <v>44147</v>
      </c>
      <c r="Z110" s="2">
        <v>0.16815972222222222</v>
      </c>
      <c r="AB110">
        <v>1</v>
      </c>
      <c r="AD110" s="4">
        <f t="shared" si="13"/>
        <v>4.5051635237883465</v>
      </c>
      <c r="AE110" s="4">
        <f t="shared" si="14"/>
        <v>11.652382402400303</v>
      </c>
      <c r="AF110" s="4">
        <f t="shared" si="15"/>
        <v>7.1472188786119561</v>
      </c>
      <c r="AG110" s="4">
        <f t="shared" si="16"/>
        <v>0.36749993660364932</v>
      </c>
      <c r="AJ110">
        <f>ABS(100*(AD110-AD111)/(AVERAGE(AD110:AD111)))</f>
        <v>0.61309835523739664</v>
      </c>
      <c r="AL110">
        <f>100*((AVERAGE(AD110:AD111)*50)-(AVERAGE(AD92:AD93)*50))/(1000*0.15)</f>
        <v>63.723836867597974</v>
      </c>
      <c r="AO110">
        <f>ABS(100*(AE110-AE111)/(AVERAGE(AE110:AE111)))</f>
        <v>0.41254690717623071</v>
      </c>
      <c r="AQ110">
        <f>100*((AVERAGE(AE110:AE111)*50)-(AVERAGE(AE92:AE93)*50))/(2000*0.15)</f>
        <v>107.1887524260636</v>
      </c>
      <c r="AT110">
        <f>ABS(100*(AF110-AF111)/(AVERAGE(AF110:AF111)))</f>
        <v>1.0644895762710631</v>
      </c>
      <c r="AV110">
        <f>100*((AVERAGE(AF110:AF111)*50)-(AVERAGE(AF92:AF93)*50))/(1000*0.15)</f>
        <v>150.65366798452919</v>
      </c>
      <c r="AY110">
        <f>ABS(100*(AG110-AG111)/(AVERAGE(AG110:AG111)))</f>
        <v>1.0369715053027695</v>
      </c>
      <c r="BA110">
        <f>100*((AVERAGE(AG110:AG111)*50)-(AVERAGE(AG92:AG93)*50))/(100*0.15)</f>
        <v>76.469859600680905</v>
      </c>
      <c r="BC110" s="4">
        <f>AVERAGE(AD110:AD111)</f>
        <v>4.5190165318030413</v>
      </c>
      <c r="BD110" s="4">
        <f>AVERAGE(AE110:AE111)</f>
        <v>11.628396108151113</v>
      </c>
      <c r="BE110" s="4">
        <f>AVERAGE(AF110:AF111)</f>
        <v>7.109379576348072</v>
      </c>
      <c r="BF110" s="4">
        <f>AVERAGE(AG110:AG111)</f>
        <v>0.36560433024027694</v>
      </c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2980</v>
      </c>
      <c r="J111">
        <v>11881</v>
      </c>
      <c r="L111">
        <v>4451</v>
      </c>
      <c r="M111">
        <v>2.7010000000000001</v>
      </c>
      <c r="N111">
        <v>10.343999999999999</v>
      </c>
      <c r="O111">
        <v>7.6429999999999998</v>
      </c>
      <c r="Q111">
        <v>0.35</v>
      </c>
      <c r="R111">
        <v>1</v>
      </c>
      <c r="S111">
        <v>0</v>
      </c>
      <c r="T111">
        <v>0</v>
      </c>
      <c r="V111">
        <v>0</v>
      </c>
      <c r="Y111" s="1">
        <v>44147</v>
      </c>
      <c r="Z111" s="2">
        <v>0.1744097222222222</v>
      </c>
      <c r="AB111">
        <v>1</v>
      </c>
      <c r="AD111" s="4">
        <f t="shared" si="13"/>
        <v>4.532869539817737</v>
      </c>
      <c r="AE111" s="4">
        <f t="shared" si="14"/>
        <v>11.604409813901924</v>
      </c>
      <c r="AF111" s="4">
        <f t="shared" si="15"/>
        <v>7.0715402740841871</v>
      </c>
      <c r="AG111" s="4">
        <f t="shared" si="16"/>
        <v>0.36370872387690462</v>
      </c>
    </row>
    <row r="112" spans="1:58" x14ac:dyDescent="0.2">
      <c r="A112">
        <v>100</v>
      </c>
      <c r="B112">
        <v>32</v>
      </c>
      <c r="C112" t="s">
        <v>67</v>
      </c>
      <c r="D112" t="s">
        <v>27</v>
      </c>
      <c r="G112">
        <v>0.5</v>
      </c>
      <c r="H112">
        <v>0.5</v>
      </c>
      <c r="I112">
        <v>1864</v>
      </c>
      <c r="J112">
        <v>6481</v>
      </c>
      <c r="L112">
        <v>1941</v>
      </c>
      <c r="M112">
        <v>1.845</v>
      </c>
      <c r="N112">
        <v>5.7690000000000001</v>
      </c>
      <c r="O112">
        <v>3.9239999999999999</v>
      </c>
      <c r="Q112">
        <v>8.6999999999999994E-2</v>
      </c>
      <c r="R112">
        <v>1</v>
      </c>
      <c r="S112">
        <v>0</v>
      </c>
      <c r="T112">
        <v>0</v>
      </c>
      <c r="V112">
        <v>0</v>
      </c>
      <c r="Y112" s="1">
        <v>44147</v>
      </c>
      <c r="Z112" s="2">
        <v>0.18476851851851853</v>
      </c>
      <c r="AB112">
        <v>1</v>
      </c>
      <c r="AD112" s="4">
        <f t="shared" si="13"/>
        <v>2.8150965459955306</v>
      </c>
      <c r="AE112" s="4">
        <f t="shared" si="14"/>
        <v>6.2074936078343876</v>
      </c>
      <c r="AF112" s="4">
        <f t="shared" si="15"/>
        <v>3.392397061838857</v>
      </c>
      <c r="AG112" s="4">
        <f t="shared" si="16"/>
        <v>0.15684037726539848</v>
      </c>
    </row>
    <row r="113" spans="1:58" x14ac:dyDescent="0.2">
      <c r="A113">
        <v>101</v>
      </c>
      <c r="B113">
        <v>32</v>
      </c>
      <c r="C113" t="s">
        <v>67</v>
      </c>
      <c r="D113" t="s">
        <v>27</v>
      </c>
      <c r="G113">
        <v>0.5</v>
      </c>
      <c r="H113">
        <v>0.5</v>
      </c>
      <c r="I113">
        <v>1441</v>
      </c>
      <c r="J113">
        <v>6459</v>
      </c>
      <c r="L113">
        <v>1913</v>
      </c>
      <c r="M113">
        <v>1.52</v>
      </c>
      <c r="N113">
        <v>5.7510000000000003</v>
      </c>
      <c r="O113">
        <v>4.2300000000000004</v>
      </c>
      <c r="Q113">
        <v>8.4000000000000005E-2</v>
      </c>
      <c r="R113">
        <v>1</v>
      </c>
      <c r="S113">
        <v>0</v>
      </c>
      <c r="T113">
        <v>0</v>
      </c>
      <c r="V113">
        <v>0</v>
      </c>
      <c r="Y113" s="1">
        <v>44147</v>
      </c>
      <c r="Z113" s="2">
        <v>0.19033564814814816</v>
      </c>
      <c r="AB113">
        <v>1</v>
      </c>
      <c r="AD113" s="4">
        <f t="shared" si="13"/>
        <v>2.1640051693048554</v>
      </c>
      <c r="AE113" s="4">
        <f t="shared" si="14"/>
        <v>6.1855061714392976</v>
      </c>
      <c r="AF113" s="4">
        <f t="shared" si="15"/>
        <v>4.0215010021344426</v>
      </c>
      <c r="AG113" s="4">
        <f t="shared" si="16"/>
        <v>0.15453268256216257</v>
      </c>
      <c r="AJ113">
        <f>ABS(100*(AD113-AD114)/(AVERAGE(AD113:AD114)))</f>
        <v>2.9434285579644937</v>
      </c>
      <c r="AK113">
        <f>ABS(100*((AVERAGE(AD113:AD114)-AVERAGE(AD107:AD108))/(AVERAGE(AD107:AD108,AD113:AD114))))</f>
        <v>3.5046956536062317E-2</v>
      </c>
      <c r="AO113">
        <f>ABS(100*(AE113-AE114)/(AVERAGE(AE113:AE114)))</f>
        <v>0.21026954636406534</v>
      </c>
      <c r="AP113">
        <f>ABS(100*((AVERAGE(AE113:AE114)-AVERAGE(AE107:AE108))/(AVERAGE(AE107:AE108,AE113:AE114))))</f>
        <v>2.6384616470914093</v>
      </c>
      <c r="AT113">
        <f>ABS(100*(AF113-AF114)/(AVERAGE(AF113:AF114)))</f>
        <v>1.9494392402153373</v>
      </c>
      <c r="AU113">
        <f>ABS(100*((AVERAGE(AF113:AF114)-AVERAGE(AF107:AF108))/(AVERAGE(AF107:AF108,AF113:AF114))))</f>
        <v>4.1033659934315576</v>
      </c>
      <c r="AY113">
        <f>ABS(100*(AG113-AG114)/(AVERAGE(AG113:AG114)))</f>
        <v>0.58839431726380154</v>
      </c>
      <c r="AZ113">
        <f>ABS(100*((AVERAGE(AG113:AG114)-AVERAGE(AG107:AG108))/(AVERAGE(AG107:AG108,AG113:AG114))))</f>
        <v>2.0808059624872972</v>
      </c>
      <c r="BC113" s="4">
        <f>AVERAGE(AD113:AD114)</f>
        <v>2.1963288546724775</v>
      </c>
      <c r="BD113" s="4">
        <f>AVERAGE(AE113:AE114)</f>
        <v>6.1790098834134755</v>
      </c>
      <c r="BE113" s="4">
        <f>AVERAGE(AF113:AF114)</f>
        <v>3.9826810287409984</v>
      </c>
      <c r="BF113" s="4">
        <f>AVERAGE(AG113:AG114)</f>
        <v>0.15407938538831267</v>
      </c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1483</v>
      </c>
      <c r="J114">
        <v>6446</v>
      </c>
      <c r="L114">
        <v>1902</v>
      </c>
      <c r="M114">
        <v>1.552</v>
      </c>
      <c r="N114">
        <v>5.7389999999999999</v>
      </c>
      <c r="O114">
        <v>4.1870000000000003</v>
      </c>
      <c r="Q114">
        <v>8.3000000000000004E-2</v>
      </c>
      <c r="R114">
        <v>1</v>
      </c>
      <c r="S114">
        <v>0</v>
      </c>
      <c r="T114">
        <v>0</v>
      </c>
      <c r="V114">
        <v>0</v>
      </c>
      <c r="Y114" s="1">
        <v>44147</v>
      </c>
      <c r="Z114" s="2">
        <v>0.19642361111111109</v>
      </c>
      <c r="AB114">
        <v>1</v>
      </c>
      <c r="AD114" s="4">
        <f t="shared" si="13"/>
        <v>2.2286525400400996</v>
      </c>
      <c r="AE114" s="4">
        <f t="shared" si="14"/>
        <v>6.1725135953876533</v>
      </c>
      <c r="AF114" s="4">
        <f t="shared" si="15"/>
        <v>3.9438610553475537</v>
      </c>
      <c r="AG114" s="4">
        <f t="shared" si="16"/>
        <v>0.15362608821446275</v>
      </c>
    </row>
    <row r="115" spans="1:58" x14ac:dyDescent="0.2">
      <c r="A115">
        <v>103</v>
      </c>
      <c r="B115">
        <v>2</v>
      </c>
      <c r="D115" t="s">
        <v>28</v>
      </c>
      <c r="Y115" s="1">
        <v>44147</v>
      </c>
      <c r="Z115" s="2">
        <v>0.20055555555555557</v>
      </c>
      <c r="AB115">
        <v>1</v>
      </c>
      <c r="AD115" s="4" t="e">
        <f t="shared" si="13"/>
        <v>#DIV/0!</v>
      </c>
      <c r="AE115" s="4" t="e">
        <f t="shared" si="14"/>
        <v>#DIV/0!</v>
      </c>
      <c r="AF115" s="4" t="e">
        <f t="shared" si="15"/>
        <v>#DIV/0!</v>
      </c>
      <c r="AG115" s="4" t="e">
        <f t="shared" si="16"/>
        <v>#DIV/0!</v>
      </c>
    </row>
    <row r="116" spans="1:58" x14ac:dyDescent="0.2">
      <c r="A116">
        <v>104</v>
      </c>
      <c r="B116">
        <v>3</v>
      </c>
      <c r="C116" t="s">
        <v>29</v>
      </c>
      <c r="D116" t="s">
        <v>27</v>
      </c>
      <c r="G116">
        <v>0.5</v>
      </c>
      <c r="H116">
        <v>0.5</v>
      </c>
      <c r="I116">
        <v>100</v>
      </c>
      <c r="J116">
        <v>288</v>
      </c>
      <c r="L116">
        <v>90</v>
      </c>
      <c r="M116">
        <v>0.49199999999999999</v>
      </c>
      <c r="N116">
        <v>0.52300000000000002</v>
      </c>
      <c r="O116">
        <v>3.1E-2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44147</v>
      </c>
      <c r="Z116" s="2">
        <v>0.2102199074074074</v>
      </c>
      <c r="AB116">
        <v>1</v>
      </c>
      <c r="AD116" s="4">
        <f t="shared" si="13"/>
        <v>9.9906975115268859E-2</v>
      </c>
      <c r="AE116" s="4">
        <f t="shared" si="14"/>
        <v>1.8030262616562001E-2</v>
      </c>
      <c r="AF116" s="4">
        <f t="shared" si="15"/>
        <v>-8.1876712498706858E-2</v>
      </c>
      <c r="AG116" s="4">
        <f t="shared" si="16"/>
        <v>4.2852738479093391E-3</v>
      </c>
    </row>
    <row r="117" spans="1:58" x14ac:dyDescent="0.2">
      <c r="A117">
        <v>105</v>
      </c>
      <c r="B117">
        <v>3</v>
      </c>
      <c r="C117" t="s">
        <v>29</v>
      </c>
      <c r="D117" t="s">
        <v>27</v>
      </c>
      <c r="G117">
        <v>0.5</v>
      </c>
      <c r="H117">
        <v>0.5</v>
      </c>
      <c r="I117">
        <v>22</v>
      </c>
      <c r="J117">
        <v>245</v>
      </c>
      <c r="L117">
        <v>80</v>
      </c>
      <c r="M117">
        <v>0.432</v>
      </c>
      <c r="N117">
        <v>0.48599999999999999</v>
      </c>
      <c r="O117">
        <v>5.3999999999999999E-2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44147</v>
      </c>
      <c r="Z117" s="2">
        <v>0.21519675925925927</v>
      </c>
      <c r="AB117">
        <v>1</v>
      </c>
      <c r="AD117" s="4">
        <f t="shared" si="13"/>
        <v>-2.0152427678756309E-2</v>
      </c>
      <c r="AE117" s="4">
        <f t="shared" si="14"/>
        <v>-2.4945181246568384E-2</v>
      </c>
      <c r="AF117" s="4">
        <f t="shared" si="15"/>
        <v>-4.7927535678120754E-3</v>
      </c>
      <c r="AG117" s="4">
        <f t="shared" si="16"/>
        <v>3.4610971681822227E-3</v>
      </c>
      <c r="AJ117">
        <f>ABS(100*(AD117-AD118)/(AVERAGE(AD117:AD118)))</f>
        <v>197.19088386557118</v>
      </c>
      <c r="AO117">
        <f>ABS(100*(AE117-AE118)/(AVERAGE(AE117:AE118)))</f>
        <v>200.65115465683888</v>
      </c>
      <c r="AT117">
        <f>ABS(100*(AF117-AF118)/(AVERAGE(AF117:AF118)))</f>
        <v>215.88561175776627</v>
      </c>
      <c r="AY117">
        <f>ABS(100*(AG117-AG118)/(AVERAGE(AG117:AG118)))</f>
        <v>6.8974076294251523</v>
      </c>
      <c r="BC117" s="4">
        <f>AVERAGE(AD117:AD118)</f>
        <v>-1.0147477445920877E-2</v>
      </c>
      <c r="BD117" s="4">
        <f>AVERAGE(AE117:AE118)</f>
        <v>-1.2452319658449078E-2</v>
      </c>
      <c r="BE117" s="4">
        <f>AVERAGE(AF117:AF118)</f>
        <v>-2.3048422125282026E-3</v>
      </c>
      <c r="BF117" s="4">
        <f>AVERAGE(AG117:AG118)</f>
        <v>3.5847236701412903E-3</v>
      </c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35</v>
      </c>
      <c r="J118">
        <v>270</v>
      </c>
      <c r="L118">
        <v>83</v>
      </c>
      <c r="M118">
        <v>0.442</v>
      </c>
      <c r="N118">
        <v>0.50700000000000001</v>
      </c>
      <c r="O118">
        <v>6.5000000000000002E-2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44147</v>
      </c>
      <c r="Z118" s="2">
        <v>0.22062499999999999</v>
      </c>
      <c r="AB118">
        <v>1</v>
      </c>
      <c r="AD118" s="4">
        <f t="shared" si="13"/>
        <v>-1.4252721308544386E-4</v>
      </c>
      <c r="AE118" s="4">
        <f t="shared" si="14"/>
        <v>4.0541929670226493E-5</v>
      </c>
      <c r="AF118" s="4">
        <f t="shared" si="15"/>
        <v>1.8306914275567035E-4</v>
      </c>
      <c r="AG118" s="4">
        <f t="shared" si="16"/>
        <v>3.7083501721003574E-3</v>
      </c>
    </row>
    <row r="119" spans="1:58" x14ac:dyDescent="0.2">
      <c r="A119">
        <v>107</v>
      </c>
      <c r="B119">
        <v>1</v>
      </c>
      <c r="C119" t="s">
        <v>30</v>
      </c>
      <c r="D119" t="s">
        <v>27</v>
      </c>
      <c r="G119">
        <v>0.5</v>
      </c>
      <c r="H119">
        <v>0.5</v>
      </c>
      <c r="I119">
        <v>3781</v>
      </c>
      <c r="J119">
        <v>11336</v>
      </c>
      <c r="L119">
        <v>8296</v>
      </c>
      <c r="M119">
        <v>3.3149999999999999</v>
      </c>
      <c r="N119">
        <v>9.8829999999999991</v>
      </c>
      <c r="O119">
        <v>6.5670000000000002</v>
      </c>
      <c r="Q119">
        <v>0.752</v>
      </c>
      <c r="R119">
        <v>1</v>
      </c>
      <c r="S119">
        <v>0</v>
      </c>
      <c r="T119">
        <v>0</v>
      </c>
      <c r="V119">
        <v>0</v>
      </c>
      <c r="Y119" s="1">
        <v>44147</v>
      </c>
      <c r="Z119" s="2">
        <v>0.23108796296296297</v>
      </c>
      <c r="AB119">
        <v>1</v>
      </c>
      <c r="AD119" s="4">
        <f t="shared" si="13"/>
        <v>5.7657872531256107</v>
      </c>
      <c r="AE119" s="4">
        <f t="shared" si="14"/>
        <v>11.059721048659924</v>
      </c>
      <c r="AF119" s="4">
        <f t="shared" si="15"/>
        <v>5.2939337955343131</v>
      </c>
      <c r="AG119" s="4">
        <f t="shared" si="16"/>
        <v>0.68060465723198071</v>
      </c>
      <c r="BC119" s="4"/>
      <c r="BD119" s="4"/>
      <c r="BE119" s="4"/>
      <c r="BF119" s="4"/>
    </row>
    <row r="120" spans="1:58" x14ac:dyDescent="0.2">
      <c r="A120">
        <v>108</v>
      </c>
      <c r="B120">
        <v>1</v>
      </c>
      <c r="C120" t="s">
        <v>30</v>
      </c>
      <c r="D120" t="s">
        <v>27</v>
      </c>
      <c r="G120">
        <v>0.5</v>
      </c>
      <c r="H120">
        <v>0.5</v>
      </c>
      <c r="I120">
        <v>4888</v>
      </c>
      <c r="J120">
        <v>11332</v>
      </c>
      <c r="L120">
        <v>8386</v>
      </c>
      <c r="M120">
        <v>4.165</v>
      </c>
      <c r="N120">
        <v>9.8789999999999996</v>
      </c>
      <c r="O120">
        <v>5.7140000000000004</v>
      </c>
      <c r="Q120">
        <v>0.76100000000000001</v>
      </c>
      <c r="R120">
        <v>1</v>
      </c>
      <c r="S120">
        <v>0</v>
      </c>
      <c r="T120">
        <v>0</v>
      </c>
      <c r="V120">
        <v>0</v>
      </c>
      <c r="Y120" s="1">
        <v>44147</v>
      </c>
      <c r="Z120" s="2">
        <v>0.23672453703703702</v>
      </c>
      <c r="AB120">
        <v>1</v>
      </c>
      <c r="AD120" s="4">
        <f t="shared" si="13"/>
        <v>7.4697072389331218</v>
      </c>
      <c r="AE120" s="4">
        <f t="shared" si="14"/>
        <v>11.055723332951725</v>
      </c>
      <c r="AF120" s="4">
        <f t="shared" si="15"/>
        <v>3.5860160940186034</v>
      </c>
      <c r="AG120" s="4">
        <f t="shared" si="16"/>
        <v>0.68802224734952466</v>
      </c>
      <c r="AJ120">
        <f>ABS(100*(AD120-AD121)/(AVERAGE(AD120:AD121)))</f>
        <v>1.9184035996187931</v>
      </c>
      <c r="AO120">
        <f>ABS(100*(AE120-AE121)/(AVERAGE(AE120:AE121)))</f>
        <v>4.5209834627126286E-2</v>
      </c>
      <c r="AT120">
        <f>ABS(100*(AF120-AF121)/(AVERAGE(AF120:AF121)))</f>
        <v>4.2630788369918156</v>
      </c>
      <c r="AY120">
        <f>ABS(100*(AG120-AG121)/(AVERAGE(AG120:AG121)))</f>
        <v>1.6277560490168452</v>
      </c>
      <c r="BC120" s="4">
        <f>AVERAGE(AD120:AD121)</f>
        <v>7.5420507252320856</v>
      </c>
      <c r="BD120" s="4">
        <f>AVERAGE(AE120:AE121)</f>
        <v>11.053224760634102</v>
      </c>
      <c r="BE120" s="4">
        <f>AVERAGE(AF120:AF121)</f>
        <v>3.511174035402016</v>
      </c>
      <c r="BF120" s="4">
        <f>AVERAGE(AG120:AG121)</f>
        <v>0.69366785760565541</v>
      </c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4982</v>
      </c>
      <c r="J121">
        <v>11327</v>
      </c>
      <c r="L121">
        <v>8523</v>
      </c>
      <c r="M121">
        <v>4.2370000000000001</v>
      </c>
      <c r="N121">
        <v>9.875</v>
      </c>
      <c r="O121">
        <v>5.6379999999999999</v>
      </c>
      <c r="Q121">
        <v>0.77500000000000002</v>
      </c>
      <c r="R121">
        <v>1</v>
      </c>
      <c r="S121">
        <v>0</v>
      </c>
      <c r="T121">
        <v>0</v>
      </c>
      <c r="V121">
        <v>0</v>
      </c>
      <c r="Y121" s="1">
        <v>44147</v>
      </c>
      <c r="Z121" s="2">
        <v>0.24282407407407405</v>
      </c>
      <c r="AB121">
        <v>1</v>
      </c>
      <c r="AD121" s="4">
        <f t="shared" si="13"/>
        <v>7.6143942115310495</v>
      </c>
      <c r="AE121" s="4">
        <f t="shared" si="14"/>
        <v>11.050726188316478</v>
      </c>
      <c r="AF121" s="4">
        <f t="shared" si="15"/>
        <v>3.4363319767854286</v>
      </c>
      <c r="AG121" s="4">
        <f t="shared" si="16"/>
        <v>0.69931346786178628</v>
      </c>
    </row>
    <row r="122" spans="1:58" x14ac:dyDescent="0.2">
      <c r="A122">
        <v>110</v>
      </c>
      <c r="B122">
        <v>4</v>
      </c>
      <c r="C122" t="s">
        <v>65</v>
      </c>
      <c r="D122" t="s">
        <v>27</v>
      </c>
      <c r="G122">
        <v>0.5</v>
      </c>
      <c r="H122">
        <v>0.5</v>
      </c>
      <c r="I122">
        <v>3027</v>
      </c>
      <c r="J122">
        <v>8021</v>
      </c>
      <c r="L122">
        <v>3365</v>
      </c>
      <c r="M122">
        <v>2.7370000000000001</v>
      </c>
      <c r="N122">
        <v>7.0730000000000004</v>
      </c>
      <c r="O122">
        <v>4.3360000000000003</v>
      </c>
      <c r="Q122">
        <v>0.23599999999999999</v>
      </c>
      <c r="R122">
        <v>1</v>
      </c>
      <c r="S122">
        <v>0</v>
      </c>
      <c r="T122">
        <v>0</v>
      </c>
      <c r="V122">
        <v>0</v>
      </c>
      <c r="Y122" s="1">
        <v>44147</v>
      </c>
      <c r="Z122" s="2">
        <v>0.25359953703703703</v>
      </c>
      <c r="AB122">
        <v>1</v>
      </c>
      <c r="AD122" s="4">
        <f t="shared" si="13"/>
        <v>4.6052130261166999</v>
      </c>
      <c r="AE122" s="4">
        <f t="shared" si="14"/>
        <v>7.7466141554906853</v>
      </c>
      <c r="AF122" s="4">
        <f t="shared" si="15"/>
        <v>3.1414011293739854</v>
      </c>
      <c r="AG122" s="4">
        <f t="shared" si="16"/>
        <v>0.27420313645853983</v>
      </c>
      <c r="BC122" s="4"/>
      <c r="BD122" s="4"/>
      <c r="BE122" s="4"/>
      <c r="BF122" s="4"/>
    </row>
    <row r="123" spans="1:58" x14ac:dyDescent="0.2">
      <c r="A123">
        <v>111</v>
      </c>
      <c r="B123">
        <v>4</v>
      </c>
      <c r="C123" t="s">
        <v>65</v>
      </c>
      <c r="D123" t="s">
        <v>27</v>
      </c>
      <c r="G123">
        <v>0.5</v>
      </c>
      <c r="H123">
        <v>0.5</v>
      </c>
      <c r="I123">
        <v>2293</v>
      </c>
      <c r="J123">
        <v>8091</v>
      </c>
      <c r="L123">
        <v>3329</v>
      </c>
      <c r="M123">
        <v>2.1739999999999999</v>
      </c>
      <c r="N123">
        <v>7.133</v>
      </c>
      <c r="O123">
        <v>4.9589999999999996</v>
      </c>
      <c r="Q123">
        <v>0.23200000000000001</v>
      </c>
      <c r="R123">
        <v>1</v>
      </c>
      <c r="S123">
        <v>0</v>
      </c>
      <c r="T123">
        <v>0</v>
      </c>
      <c r="V123">
        <v>0</v>
      </c>
      <c r="Y123" s="1">
        <v>44147</v>
      </c>
      <c r="Z123" s="2">
        <v>0.25939814814814816</v>
      </c>
      <c r="AB123">
        <v>1</v>
      </c>
      <c r="AD123" s="4">
        <f t="shared" si="13"/>
        <v>3.475423261362669</v>
      </c>
      <c r="AE123" s="4">
        <f t="shared" si="14"/>
        <v>7.816574180384154</v>
      </c>
      <c r="AF123" s="4">
        <f t="shared" si="15"/>
        <v>4.3411509190214854</v>
      </c>
      <c r="AG123" s="4">
        <f t="shared" si="16"/>
        <v>0.27123610041152219</v>
      </c>
      <c r="AI123">
        <f>ABS(100*(AVERAGE(AD123:AD124)-3)/3)</f>
        <v>15.231752800324736</v>
      </c>
      <c r="AJ123">
        <f>ABS(100*(AD123-AD124)/(AVERAGE(AD123:AD124)))</f>
        <v>1.0686103962411198</v>
      </c>
      <c r="AN123">
        <f>ABS(100*(AVERAGE(AE123:AE124)-6)/6)</f>
        <v>30.251250616559663</v>
      </c>
      <c r="AO123">
        <f>ABS(100*(AE123-AE124)/(AVERAGE(AE123:AE124)))</f>
        <v>3.8365425372835708E-2</v>
      </c>
      <c r="AS123">
        <f>ABS(100*(AVERAGE(AF123:AF124)-3)/3)</f>
        <v>45.270748432794591</v>
      </c>
      <c r="AT123">
        <f>ABS(100*(AF123-AF124)/(AVERAGE(AF123:AF124)))</f>
        <v>0.77884612676418263</v>
      </c>
      <c r="AX123">
        <f>ABS(100*(AVERAGE(AG123:AG124)-0.3)/0.33)</f>
        <v>8.1169319870099041</v>
      </c>
      <c r="AY123">
        <f>ABS(100*(AG123-AG124)/(AVERAGE(AG123:AG124)))</f>
        <v>1.4479661586886363</v>
      </c>
      <c r="BC123" s="4">
        <f>AVERAGE(AD123:AD124)</f>
        <v>3.4569525840097421</v>
      </c>
      <c r="BD123" s="4">
        <f>AVERAGE(AE123:AE124)</f>
        <v>7.81507503699358</v>
      </c>
      <c r="BE123" s="4">
        <f>AVERAGE(AF123:AF124)</f>
        <v>4.3581224529838378</v>
      </c>
      <c r="BF123" s="4">
        <f>AVERAGE(AG123:AG124)</f>
        <v>0.2732141244428673</v>
      </c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2269</v>
      </c>
      <c r="J124">
        <v>8088</v>
      </c>
      <c r="L124">
        <v>3377</v>
      </c>
      <c r="M124">
        <v>2.1560000000000001</v>
      </c>
      <c r="N124">
        <v>7.1310000000000002</v>
      </c>
      <c r="O124">
        <v>4.9749999999999996</v>
      </c>
      <c r="Q124">
        <v>0.23699999999999999</v>
      </c>
      <c r="R124">
        <v>1</v>
      </c>
      <c r="S124">
        <v>0</v>
      </c>
      <c r="T124">
        <v>0</v>
      </c>
      <c r="V124">
        <v>0</v>
      </c>
      <c r="Y124" s="1">
        <v>44147</v>
      </c>
      <c r="Z124" s="2">
        <v>0.26555555555555554</v>
      </c>
      <c r="AB124">
        <v>1</v>
      </c>
      <c r="AD124" s="4">
        <f t="shared" ref="AD124" si="17">((I124*$E$9)+$E$10)*1000/G124</f>
        <v>3.4384819066568149</v>
      </c>
      <c r="AE124" s="4">
        <f t="shared" ref="AE124" si="18">((J124*$G$9)+$G$10)*1000/H124</f>
        <v>7.8135758936030051</v>
      </c>
      <c r="AF124" s="4">
        <f t="shared" ref="AF124" si="19">AE124-AD124</f>
        <v>4.3750939869461902</v>
      </c>
      <c r="AG124" s="4">
        <f t="shared" ref="AG124" si="20">((L124*$I$9)+$I$10)*1000/H124</f>
        <v>0.27519214847421236</v>
      </c>
    </row>
    <row r="125" spans="1:58" x14ac:dyDescent="0.2">
      <c r="A125">
        <v>113</v>
      </c>
      <c r="B125">
        <v>2</v>
      </c>
      <c r="D125" t="s">
        <v>28</v>
      </c>
      <c r="Y125" s="1">
        <v>44147</v>
      </c>
      <c r="Z125" s="2">
        <v>0.26962962962962961</v>
      </c>
    </row>
    <row r="126" spans="1:58" x14ac:dyDescent="0.2">
      <c r="A126">
        <v>114</v>
      </c>
      <c r="B126">
        <v>8</v>
      </c>
      <c r="R126">
        <v>1</v>
      </c>
    </row>
  </sheetData>
  <conditionalFormatting sqref="AR25:AR26 AW21:AW26 AJ25:AK26 AT25:AU26 AY21:AZ26 AO25:AP26 AR31:AR32 AW31:AW32 AJ41:AK49 AT41:AU49 AY41:AZ49 AO41:AP49 AW35:AW54 AR35:AR54">
    <cfRule type="cellIs" dxfId="2279" priority="577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2278" priority="576" operator="between">
      <formula>80</formula>
      <formula>120</formula>
    </cfRule>
  </conditionalFormatting>
  <conditionalFormatting sqref="AJ28">
    <cfRule type="cellIs" dxfId="2277" priority="575" operator="greaterThan">
      <formula>20</formula>
    </cfRule>
  </conditionalFormatting>
  <conditionalFormatting sqref="AO28">
    <cfRule type="cellIs" dxfId="2276" priority="574" operator="greaterThan">
      <formula>20</formula>
    </cfRule>
  </conditionalFormatting>
  <conditionalFormatting sqref="AT28">
    <cfRule type="cellIs" dxfId="2275" priority="573" operator="greaterThan">
      <formula>20</formula>
    </cfRule>
  </conditionalFormatting>
  <conditionalFormatting sqref="AY28">
    <cfRule type="cellIs" dxfId="2274" priority="572" operator="greaterThan">
      <formula>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2273" priority="567" operator="greaterThan">
      <formula>20</formula>
    </cfRule>
  </conditionalFormatting>
  <conditionalFormatting sqref="AL114:AM114 AV114 BA114 AL50:AM54 AV50:AV57 BA50:BA57">
    <cfRule type="cellIs" dxfId="2272" priority="566" operator="between">
      <formula>80</formula>
      <formula>120</formula>
    </cfRule>
  </conditionalFormatting>
  <conditionalFormatting sqref="AL114:AM114 AV114 BA114">
    <cfRule type="cellIs" dxfId="2271" priority="556" operator="between">
      <formula>80</formula>
      <formula>120</formula>
    </cfRule>
  </conditionalFormatting>
  <conditionalFormatting sqref="AK114 AR114:AU114 AW114 AY114:AZ114">
    <cfRule type="cellIs" dxfId="2270" priority="565" operator="greaterThan">
      <formula>20</formula>
    </cfRule>
  </conditionalFormatting>
  <conditionalFormatting sqref="AL114:AM114 AV114 BA114">
    <cfRule type="cellIs" dxfId="2269" priority="564" operator="between">
      <formula>80</formula>
      <formula>120</formula>
    </cfRule>
  </conditionalFormatting>
  <conditionalFormatting sqref="AL114:AM114 AV114 BA114">
    <cfRule type="cellIs" dxfId="2268" priority="554" operator="between">
      <formula>80</formula>
      <formula>120</formula>
    </cfRule>
  </conditionalFormatting>
  <conditionalFormatting sqref="AK114 AR114:AU114 AW114 AY114:AZ114">
    <cfRule type="cellIs" dxfId="2267" priority="563" operator="greaterThan">
      <formula>20</formula>
    </cfRule>
  </conditionalFormatting>
  <conditionalFormatting sqref="AL114:AM114 AV114 BA114">
    <cfRule type="cellIs" dxfId="2266" priority="562" operator="between">
      <formula>80</formula>
      <formula>120</formula>
    </cfRule>
  </conditionalFormatting>
  <conditionalFormatting sqref="AN114:AP114">
    <cfRule type="cellIs" dxfId="2265" priority="502" operator="greaterThan">
      <formula>20</formula>
    </cfRule>
  </conditionalFormatting>
  <conditionalFormatting sqref="AQ114">
    <cfRule type="cellIs" dxfId="2264" priority="501" operator="between">
      <formula>80</formula>
      <formula>120</formula>
    </cfRule>
  </conditionalFormatting>
  <conditionalFormatting sqref="AL114:AM114 AV114 BA114">
    <cfRule type="cellIs" dxfId="2263" priority="550" operator="between">
      <formula>80</formula>
      <formula>120</formula>
    </cfRule>
  </conditionalFormatting>
  <conditionalFormatting sqref="AK114 AR114:AU114 AW114 AY114:AZ114">
    <cfRule type="cellIs" dxfId="2262" priority="561" operator="greaterThan">
      <formula>20</formula>
    </cfRule>
  </conditionalFormatting>
  <conditionalFormatting sqref="AL114:AM114 AV114 BA114">
    <cfRule type="cellIs" dxfId="2261" priority="560" operator="between">
      <formula>80</formula>
      <formula>120</formula>
    </cfRule>
  </conditionalFormatting>
  <conditionalFormatting sqref="AK114 AR114:AU114 AW114 AY114:AZ114">
    <cfRule type="cellIs" dxfId="2260" priority="559" operator="greaterThan">
      <formula>20</formula>
    </cfRule>
  </conditionalFormatting>
  <conditionalFormatting sqref="AL114:AM114 AV114 BA114">
    <cfRule type="cellIs" dxfId="2259" priority="558" operator="between">
      <formula>80</formula>
      <formula>120</formula>
    </cfRule>
  </conditionalFormatting>
  <conditionalFormatting sqref="AJ59:AK61 AR59:AR61 AW59:AW61 AT59:AU61 AY59:AZ61">
    <cfRule type="cellIs" dxfId="2258" priority="539" operator="greaterThan">
      <formula>20</formula>
    </cfRule>
  </conditionalFormatting>
  <conditionalFormatting sqref="AL59:AM61 BA59:BA61 AV59:AV61">
    <cfRule type="cellIs" dxfId="2257" priority="538" operator="between">
      <formula>80</formula>
      <formula>120</formula>
    </cfRule>
  </conditionalFormatting>
  <conditionalFormatting sqref="AL53:AM55 AV53:AV55">
    <cfRule type="cellIs" dxfId="2256" priority="536" operator="between">
      <formula>80</formula>
      <formula>120</formula>
    </cfRule>
  </conditionalFormatting>
  <conditionalFormatting sqref="AK114 AR114:AU114 AW114 AY114:AZ114">
    <cfRule type="cellIs" dxfId="2255" priority="557" operator="greaterThan">
      <formula>20</formula>
    </cfRule>
  </conditionalFormatting>
  <conditionalFormatting sqref="AN114:AP114">
    <cfRule type="cellIs" dxfId="2254" priority="496" operator="greaterThan">
      <formula>20</formula>
    </cfRule>
  </conditionalFormatting>
  <conditionalFormatting sqref="AQ114">
    <cfRule type="cellIs" dxfId="2253" priority="495" operator="between">
      <formula>80</formula>
      <formula>120</formula>
    </cfRule>
  </conditionalFormatting>
  <conditionalFormatting sqref="AL61:AM61">
    <cfRule type="cellIs" dxfId="2252" priority="526" operator="between">
      <formula>80</formula>
      <formula>120</formula>
    </cfRule>
  </conditionalFormatting>
  <conditionalFormatting sqref="AN114:AP114">
    <cfRule type="cellIs" dxfId="2251" priority="494" operator="greaterThan">
      <formula>20</formula>
    </cfRule>
  </conditionalFormatting>
  <conditionalFormatting sqref="AQ114">
    <cfRule type="cellIs" dxfId="2250" priority="493" operator="between">
      <formula>80</formula>
      <formula>120</formula>
    </cfRule>
  </conditionalFormatting>
  <conditionalFormatting sqref="AK114 AR114:AU114 AW114 AY114:AZ114">
    <cfRule type="cellIs" dxfId="2249" priority="555" operator="greaterThan">
      <formula>20</formula>
    </cfRule>
  </conditionalFormatting>
  <conditionalFormatting sqref="AK114 AR114:AU114 AW114 AY114:AZ114">
    <cfRule type="cellIs" dxfId="2248" priority="553" operator="greaterThan">
      <formula>20</formula>
    </cfRule>
  </conditionalFormatting>
  <conditionalFormatting sqref="AL114:AM114 AV114 BA114">
    <cfRule type="cellIs" dxfId="2247" priority="552" operator="between">
      <formula>80</formula>
      <formula>120</formula>
    </cfRule>
  </conditionalFormatting>
  <conditionalFormatting sqref="AU76 AT77:AU78">
    <cfRule type="cellIs" dxfId="2246" priority="518" operator="greaterThan">
      <formula>20</formula>
    </cfRule>
  </conditionalFormatting>
  <conditionalFormatting sqref="AV76:AV78">
    <cfRule type="cellIs" dxfId="2245" priority="517" operator="between">
      <formula>80</formula>
      <formula>120</formula>
    </cfRule>
  </conditionalFormatting>
  <conditionalFormatting sqref="AK114 AR114:AU114 AW114 AY114:AZ114">
    <cfRule type="cellIs" dxfId="2244" priority="551" operator="greaterThan">
      <formula>20</formula>
    </cfRule>
  </conditionalFormatting>
  <conditionalFormatting sqref="AQ46">
    <cfRule type="cellIs" dxfId="2243" priority="480" operator="between">
      <formula>80</formula>
      <formula>120</formula>
    </cfRule>
  </conditionalFormatting>
  <conditionalFormatting sqref="BA53:BA55">
    <cfRule type="cellIs" dxfId="2242" priority="549" operator="between">
      <formula>80</formula>
      <formula>120</formula>
    </cfRule>
  </conditionalFormatting>
  <conditionalFormatting sqref="AK52">
    <cfRule type="cellIs" dxfId="2241" priority="548" operator="greaterThan">
      <formula>20</formula>
    </cfRule>
  </conditionalFormatting>
  <conditionalFormatting sqref="AL52:AM52">
    <cfRule type="cellIs" dxfId="2240" priority="547" operator="between">
      <formula>80</formula>
      <formula>120</formula>
    </cfRule>
  </conditionalFormatting>
  <conditionalFormatting sqref="AK55">
    <cfRule type="cellIs" dxfId="2239" priority="546" operator="greaterThan">
      <formula>20</formula>
    </cfRule>
  </conditionalFormatting>
  <conditionalFormatting sqref="AL55:AM55">
    <cfRule type="cellIs" dxfId="2238" priority="545" operator="between">
      <formula>80</formula>
      <formula>120</formula>
    </cfRule>
  </conditionalFormatting>
  <conditionalFormatting sqref="AW49">
    <cfRule type="cellIs" dxfId="2237" priority="544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2236" priority="543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2235" priority="542" operator="between">
      <formula>80</formula>
      <formula>120</formula>
    </cfRule>
  </conditionalFormatting>
  <conditionalFormatting sqref="AW56:AW58 AR56:AR58 AJ56:AK58 AT56:AU58 AY56:AZ58">
    <cfRule type="cellIs" dxfId="2234" priority="541" operator="greaterThan">
      <formula>20</formula>
    </cfRule>
  </conditionalFormatting>
  <conditionalFormatting sqref="AV56:AV58 BA56:BA58 AL56:AM58">
    <cfRule type="cellIs" dxfId="2233" priority="540" operator="between">
      <formula>80</formula>
      <formula>120</formula>
    </cfRule>
  </conditionalFormatting>
  <conditionalFormatting sqref="AJ53:AK55 AR53:AR55 AW53:AW55 AT53:AU55 AY53:AZ55">
    <cfRule type="cellIs" dxfId="2232" priority="537" operator="greaterThan">
      <formula>20</formula>
    </cfRule>
  </conditionalFormatting>
  <conditionalFormatting sqref="AJ61 AJ58 AJ55 AJ52 AJ49 AJ46 AJ43 AJ40 AJ37 AJ31">
    <cfRule type="cellIs" dxfId="2231" priority="470" operator="greaterThan">
      <formula>20</formula>
    </cfRule>
  </conditionalFormatting>
  <conditionalFormatting sqref="AJ76 AJ73 AJ70">
    <cfRule type="cellIs" dxfId="2230" priority="469" operator="greaterThan">
      <formula>20</formula>
    </cfRule>
  </conditionalFormatting>
  <conditionalFormatting sqref="AU46">
    <cfRule type="cellIs" dxfId="2229" priority="535" operator="greaterThan">
      <formula>20</formula>
    </cfRule>
  </conditionalFormatting>
  <conditionalFormatting sqref="AZ46">
    <cfRule type="cellIs" dxfId="2228" priority="534" operator="greaterThan">
      <formula>20</formula>
    </cfRule>
  </conditionalFormatting>
  <conditionalFormatting sqref="AL46:AM46">
    <cfRule type="cellIs" dxfId="2227" priority="533" operator="between">
      <formula>80</formula>
      <formula>120</formula>
    </cfRule>
  </conditionalFormatting>
  <conditionalFormatting sqref="AV46">
    <cfRule type="cellIs" dxfId="2226" priority="532" operator="between">
      <formula>80</formula>
      <formula>120</formula>
    </cfRule>
  </conditionalFormatting>
  <conditionalFormatting sqref="AV46">
    <cfRule type="cellIs" dxfId="2225" priority="531" operator="between">
      <formula>80</formula>
      <formula>120</formula>
    </cfRule>
  </conditionalFormatting>
  <conditionalFormatting sqref="BA46">
    <cfRule type="cellIs" dxfId="2224" priority="530" operator="between">
      <formula>80</formula>
      <formula>120</formula>
    </cfRule>
  </conditionalFormatting>
  <conditionalFormatting sqref="BA46">
    <cfRule type="cellIs" dxfId="2223" priority="529" operator="between">
      <formula>80</formula>
      <formula>120</formula>
    </cfRule>
  </conditionalFormatting>
  <conditionalFormatting sqref="AU49">
    <cfRule type="cellIs" dxfId="2222" priority="528" operator="greaterThan">
      <formula>20</formula>
    </cfRule>
  </conditionalFormatting>
  <conditionalFormatting sqref="AZ49">
    <cfRule type="cellIs" dxfId="2221" priority="527" operator="greaterThan">
      <formula>20</formula>
    </cfRule>
  </conditionalFormatting>
  <conditionalFormatting sqref="AJ114">
    <cfRule type="cellIs" dxfId="2220" priority="525" operator="greaterThan">
      <formula>20</formula>
    </cfRule>
  </conditionalFormatting>
  <conditionalFormatting sqref="AK76 AR76:AR78 AJ77:AK78">
    <cfRule type="cellIs" dxfId="2219" priority="524" operator="greaterThan">
      <formula>20</formula>
    </cfRule>
  </conditionalFormatting>
  <conditionalFormatting sqref="AL76:AM78">
    <cfRule type="cellIs" dxfId="2218" priority="523" operator="between">
      <formula>80</formula>
      <formula>120</formula>
    </cfRule>
  </conditionalFormatting>
  <conditionalFormatting sqref="AY76 AY73 AY70 AY61 AY58 AY55 AY52 AY49 AY46 AY43 AY40 AY37 AY31">
    <cfRule type="cellIs" dxfId="2217" priority="465" operator="greaterThan">
      <formula>20</formula>
    </cfRule>
  </conditionalFormatting>
  <conditionalFormatting sqref="AL20:AM24 AV20:AV24">
    <cfRule type="cellIs" dxfId="2216" priority="463" operator="between">
      <formula>80</formula>
      <formula>120</formula>
    </cfRule>
  </conditionalFormatting>
  <conditionalFormatting sqref="AV61">
    <cfRule type="cellIs" dxfId="2215" priority="522" operator="between">
      <formula>80</formula>
      <formula>120</formula>
    </cfRule>
  </conditionalFormatting>
  <conditionalFormatting sqref="AV61">
    <cfRule type="cellIs" dxfId="2214" priority="521" operator="between">
      <formula>80</formula>
      <formula>120</formula>
    </cfRule>
  </conditionalFormatting>
  <conditionalFormatting sqref="AT67">
    <cfRule type="cellIs" dxfId="2213" priority="520" operator="greaterThan">
      <formula>20</formula>
    </cfRule>
  </conditionalFormatting>
  <conditionalFormatting sqref="AT67">
    <cfRule type="cellIs" dxfId="2212" priority="519" operator="greaterThan">
      <formula>20</formula>
    </cfRule>
  </conditionalFormatting>
  <conditionalFormatting sqref="AY67">
    <cfRule type="cellIs" dxfId="2211" priority="516" operator="greaterThan">
      <formula>20</formula>
    </cfRule>
  </conditionalFormatting>
  <conditionalFormatting sqref="AY67">
    <cfRule type="cellIs" dxfId="2210" priority="515" operator="greaterThan">
      <formula>20</formula>
    </cfRule>
  </conditionalFormatting>
  <conditionalFormatting sqref="BA62:BA63">
    <cfRule type="cellIs" dxfId="2209" priority="514" operator="between">
      <formula>80</formula>
      <formula>120</formula>
    </cfRule>
  </conditionalFormatting>
  <conditionalFormatting sqref="BA62:BA63">
    <cfRule type="cellIs" dxfId="2208" priority="513" operator="between">
      <formula>80</formula>
      <formula>120</formula>
    </cfRule>
  </conditionalFormatting>
  <conditionalFormatting sqref="BA61">
    <cfRule type="cellIs" dxfId="2207" priority="512" operator="between">
      <formula>80</formula>
      <formula>120</formula>
    </cfRule>
  </conditionalFormatting>
  <conditionalFormatting sqref="BA61">
    <cfRule type="cellIs" dxfId="2206" priority="511" operator="between">
      <formula>80</formula>
      <formula>120</formula>
    </cfRule>
  </conditionalFormatting>
  <conditionalFormatting sqref="AZ76 AY77:AZ78">
    <cfRule type="cellIs" dxfId="2205" priority="510" operator="greaterThan">
      <formula>20</formula>
    </cfRule>
  </conditionalFormatting>
  <conditionalFormatting sqref="BA76:BA78">
    <cfRule type="cellIs" dxfId="2204" priority="509" operator="between">
      <formula>80</formula>
      <formula>120</formula>
    </cfRule>
  </conditionalFormatting>
  <conditionalFormatting sqref="AP31 AN114:AP114 AO32:AP32 AO35:AP40 AP41:AP45 AO50:AP52 AP53:AP57">
    <cfRule type="cellIs" dxfId="2203" priority="508" operator="greaterThan">
      <formula>20</formula>
    </cfRule>
  </conditionalFormatting>
  <conditionalFormatting sqref="AQ114 AQ50:AQ57">
    <cfRule type="cellIs" dxfId="2202" priority="507" operator="between">
      <formula>80</formula>
      <formula>120</formula>
    </cfRule>
  </conditionalFormatting>
  <conditionalFormatting sqref="AN114:AP114">
    <cfRule type="cellIs" dxfId="2201" priority="506" operator="greaterThan">
      <formula>20</formula>
    </cfRule>
  </conditionalFormatting>
  <conditionalFormatting sqref="AQ114">
    <cfRule type="cellIs" dxfId="2200" priority="505" operator="between">
      <formula>80</formula>
      <formula>120</formula>
    </cfRule>
  </conditionalFormatting>
  <conditionalFormatting sqref="AN114:AP114">
    <cfRule type="cellIs" dxfId="2199" priority="504" operator="greaterThan">
      <formula>20</formula>
    </cfRule>
  </conditionalFormatting>
  <conditionalFormatting sqref="AQ114">
    <cfRule type="cellIs" dxfId="2198" priority="503" operator="between">
      <formula>80</formula>
      <formula>120</formula>
    </cfRule>
  </conditionalFormatting>
  <conditionalFormatting sqref="AO59:AP61">
    <cfRule type="cellIs" dxfId="2197" priority="486" operator="greaterThan">
      <formula>20</formula>
    </cfRule>
  </conditionalFormatting>
  <conditionalFormatting sqref="AQ59:AQ61">
    <cfRule type="cellIs" dxfId="2196" priority="485" operator="between">
      <formula>80</formula>
      <formula>120</formula>
    </cfRule>
  </conditionalFormatting>
  <conditionalFormatting sqref="AN114:AP114">
    <cfRule type="cellIs" dxfId="2195" priority="500" operator="greaterThan">
      <formula>20</formula>
    </cfRule>
  </conditionalFormatting>
  <conditionalFormatting sqref="AQ114">
    <cfRule type="cellIs" dxfId="2194" priority="499" operator="between">
      <formula>80</formula>
      <formula>120</formula>
    </cfRule>
  </conditionalFormatting>
  <conditionalFormatting sqref="AZ47:AZ48">
    <cfRule type="cellIs" dxfId="2193" priority="446" operator="greaterThan">
      <formula>20</formula>
    </cfRule>
  </conditionalFormatting>
  <conditionalFormatting sqref="AN114:AP114">
    <cfRule type="cellIs" dxfId="2192" priority="498" operator="greaterThan">
      <formula>20</formula>
    </cfRule>
  </conditionalFormatting>
  <conditionalFormatting sqref="AQ114">
    <cfRule type="cellIs" dxfId="2191" priority="497" operator="between">
      <formula>80</formula>
      <formula>120</formula>
    </cfRule>
  </conditionalFormatting>
  <conditionalFormatting sqref="AK66">
    <cfRule type="cellIs" dxfId="2190" priority="437" operator="greaterThan">
      <formula>20</formula>
    </cfRule>
  </conditionalFormatting>
  <conditionalFormatting sqref="AQ61">
    <cfRule type="cellIs" dxfId="2189" priority="473" operator="between">
      <formula>80</formula>
      <formula>120</formula>
    </cfRule>
  </conditionalFormatting>
  <conditionalFormatting sqref="AT68">
    <cfRule type="cellIs" dxfId="2188" priority="433" operator="greaterThan">
      <formula>20</formula>
    </cfRule>
  </conditionalFormatting>
  <conditionalFormatting sqref="AN114:AP114">
    <cfRule type="cellIs" dxfId="2187" priority="492" operator="greaterThan">
      <formula>20</formula>
    </cfRule>
  </conditionalFormatting>
  <conditionalFormatting sqref="AQ114">
    <cfRule type="cellIs" dxfId="2186" priority="491" operator="between">
      <formula>80</formula>
      <formula>120</formula>
    </cfRule>
  </conditionalFormatting>
  <conditionalFormatting sqref="AO20:AP24">
    <cfRule type="cellIs" dxfId="2185" priority="462" operator="greaterThan">
      <formula>20</formula>
    </cfRule>
  </conditionalFormatting>
  <conditionalFormatting sqref="AQ20:AQ24">
    <cfRule type="cellIs" dxfId="2184" priority="461" operator="between">
      <formula>80</formula>
      <formula>120</formula>
    </cfRule>
  </conditionalFormatting>
  <conditionalFormatting sqref="AP58:AP60 AO62:AO63 AO66:AP68 AO70:AP74 AO76:AP77">
    <cfRule type="cellIs" dxfId="2183" priority="490" operator="greaterThan">
      <formula>20</formula>
    </cfRule>
  </conditionalFormatting>
  <conditionalFormatting sqref="AQ58:AQ60 AQ66:AQ68 AQ70:AQ74 AQ76:AQ77">
    <cfRule type="cellIs" dxfId="2182" priority="489" operator="between">
      <formula>80</formula>
      <formula>120</formula>
    </cfRule>
  </conditionalFormatting>
  <conditionalFormatting sqref="AO56:AP58">
    <cfRule type="cellIs" dxfId="2181" priority="488" operator="greaterThan">
      <formula>20</formula>
    </cfRule>
  </conditionalFormatting>
  <conditionalFormatting sqref="AQ56:AQ58">
    <cfRule type="cellIs" dxfId="2180" priority="487" operator="between">
      <formula>80</formula>
      <formula>120</formula>
    </cfRule>
  </conditionalFormatting>
  <conditionalFormatting sqref="AO53:AP55">
    <cfRule type="cellIs" dxfId="2179" priority="484" operator="greaterThan">
      <formula>20</formula>
    </cfRule>
  </conditionalFormatting>
  <conditionalFormatting sqref="AQ53:AQ55">
    <cfRule type="cellIs" dxfId="2178" priority="483" operator="between">
      <formula>80</formula>
      <formula>120</formula>
    </cfRule>
  </conditionalFormatting>
  <conditionalFormatting sqref="AP46">
    <cfRule type="cellIs" dxfId="2177" priority="482" operator="greaterThan">
      <formula>20</formula>
    </cfRule>
  </conditionalFormatting>
  <conditionalFormatting sqref="AQ46">
    <cfRule type="cellIs" dxfId="2176" priority="481" operator="between">
      <formula>80</formula>
      <formula>120</formula>
    </cfRule>
  </conditionalFormatting>
  <conditionalFormatting sqref="AP49">
    <cfRule type="cellIs" dxfId="2175" priority="479" operator="greaterThan">
      <formula>20</formula>
    </cfRule>
  </conditionalFormatting>
  <conditionalFormatting sqref="AP76 AO77:AP78">
    <cfRule type="cellIs" dxfId="2174" priority="478" operator="greaterThan">
      <formula>20</formula>
    </cfRule>
  </conditionalFormatting>
  <conditionalFormatting sqref="AQ76:AQ78">
    <cfRule type="cellIs" dxfId="2173" priority="477" operator="between">
      <formula>80</formula>
      <formula>120</formula>
    </cfRule>
  </conditionalFormatting>
  <conditionalFormatting sqref="AO67">
    <cfRule type="cellIs" dxfId="2172" priority="476" operator="greaterThan">
      <formula>20</formula>
    </cfRule>
  </conditionalFormatting>
  <conditionalFormatting sqref="AP61:AP63">
    <cfRule type="cellIs" dxfId="2171" priority="475" operator="greaterThan">
      <formula>20</formula>
    </cfRule>
  </conditionalFormatting>
  <conditionalFormatting sqref="AQ62:AQ63 AQ66">
    <cfRule type="cellIs" dxfId="2170" priority="474" operator="between">
      <formula>80</formula>
      <formula>120</formula>
    </cfRule>
  </conditionalFormatting>
  <conditionalFormatting sqref="AQ61">
    <cfRule type="cellIs" dxfId="2169" priority="472" operator="between">
      <formula>80</formula>
      <formula>120</formula>
    </cfRule>
  </conditionalFormatting>
  <conditionalFormatting sqref="AI20:AI27 AN20:AN27 AS20:AS27 AX20:AX27">
    <cfRule type="cellIs" dxfId="2168" priority="471" operator="lessThan">
      <formula>20</formula>
    </cfRule>
  </conditionalFormatting>
  <conditionalFormatting sqref="AO61 AO58 AO55 AO52 AO49 AO46 AO43 AO40 AO37 AO31">
    <cfRule type="cellIs" dxfId="2167" priority="468" operator="greaterThan">
      <formula>20</formula>
    </cfRule>
  </conditionalFormatting>
  <conditionalFormatting sqref="AO76 AO73 AO70">
    <cfRule type="cellIs" dxfId="2166" priority="467" operator="greaterThan">
      <formula>20</formula>
    </cfRule>
  </conditionalFormatting>
  <conditionalFormatting sqref="AT76 AT73 AT70 AT61 AT58 AT55 AT52 AT49 AT46 AT43 AT40 AT37 AT31">
    <cfRule type="cellIs" dxfId="2165" priority="466" operator="greaterThan">
      <formula>20</formula>
    </cfRule>
  </conditionalFormatting>
  <conditionalFormatting sqref="AQ47:AQ48">
    <cfRule type="cellIs" dxfId="2164" priority="425" operator="between">
      <formula>80</formula>
      <formula>120</formula>
    </cfRule>
  </conditionalFormatting>
  <conditionalFormatting sqref="AR20:AR24 AJ20:AK24 AT20:AU24">
    <cfRule type="cellIs" dxfId="2163" priority="464" operator="greaterThan">
      <formula>20</formula>
    </cfRule>
  </conditionalFormatting>
  <conditionalFormatting sqref="AR31 AW31 AJ31:AK31 AT31:AU31 AY31:AZ31">
    <cfRule type="cellIs" dxfId="2162" priority="456" operator="greaterThan">
      <formula>20</formula>
    </cfRule>
  </conditionalFormatting>
  <conditionalFormatting sqref="AL31:AM31 BA31 AV31">
    <cfRule type="cellIs" dxfId="2161" priority="455" operator="between">
      <formula>80</formula>
      <formula>120</formula>
    </cfRule>
  </conditionalFormatting>
  <conditionalFormatting sqref="AO31:AP31">
    <cfRule type="cellIs" dxfId="2160" priority="454" operator="greaterThan">
      <formula>20</formula>
    </cfRule>
  </conditionalFormatting>
  <conditionalFormatting sqref="AQ31">
    <cfRule type="cellIs" dxfId="2159" priority="453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2158" priority="415" operator="greaterThan">
      <formula>20</formula>
    </cfRule>
  </conditionalFormatting>
  <conditionalFormatting sqref="BA47:BA48">
    <cfRule type="cellIs" dxfId="2157" priority="441" operator="between">
      <formula>80</formula>
      <formula>120</formula>
    </cfRule>
  </conditionalFormatting>
  <conditionalFormatting sqref="BA100:BA103">
    <cfRule type="cellIs" dxfId="2156" priority="407" operator="between">
      <formula>80</formula>
      <formula>120</formula>
    </cfRule>
  </conditionalFormatting>
  <conditionalFormatting sqref="AK99">
    <cfRule type="cellIs" dxfId="2155" priority="406" operator="greaterThan">
      <formula>20</formula>
    </cfRule>
  </conditionalFormatting>
  <conditionalFormatting sqref="AL99:AM99">
    <cfRule type="cellIs" dxfId="2154" priority="405" operator="between">
      <formula>80</formula>
      <formula>120</formula>
    </cfRule>
  </conditionalFormatting>
  <conditionalFormatting sqref="AK102">
    <cfRule type="cellIs" dxfId="2153" priority="404" operator="greaterThan">
      <formula>20</formula>
    </cfRule>
  </conditionalFormatting>
  <conditionalFormatting sqref="AL102:AM102">
    <cfRule type="cellIs" dxfId="2152" priority="403" operator="between">
      <formula>80</formula>
      <formula>120</formula>
    </cfRule>
  </conditionalFormatting>
  <conditionalFormatting sqref="AV62:AV63">
    <cfRule type="cellIs" dxfId="2151" priority="434" operator="between">
      <formula>80</formula>
      <formula>120</formula>
    </cfRule>
  </conditionalFormatting>
  <conditionalFormatting sqref="AZ93">
    <cfRule type="cellIs" dxfId="2150" priority="392" operator="greaterThan">
      <formula>20</formula>
    </cfRule>
  </conditionalFormatting>
  <conditionalFormatting sqref="AV93">
    <cfRule type="cellIs" dxfId="2149" priority="389" operator="between">
      <formula>80</formula>
      <formula>120</formula>
    </cfRule>
  </conditionalFormatting>
  <conditionalFormatting sqref="BA93">
    <cfRule type="cellIs" dxfId="2148" priority="387" operator="between">
      <formula>80</formula>
      <formula>120</formula>
    </cfRule>
  </conditionalFormatting>
  <conditionalFormatting sqref="AY68">
    <cfRule type="cellIs" dxfId="2147" priority="430" operator="greaterThan">
      <formula>20</formula>
    </cfRule>
  </conditionalFormatting>
  <conditionalFormatting sqref="BA62:BA63">
    <cfRule type="cellIs" dxfId="2146" priority="427" operator="between">
      <formula>80</formula>
      <formula>120</formula>
    </cfRule>
  </conditionalFormatting>
  <conditionalFormatting sqref="BA108">
    <cfRule type="cellIs" dxfId="2145" priority="378" operator="between">
      <formula>80</formula>
      <formula>120</formula>
    </cfRule>
  </conditionalFormatting>
  <conditionalFormatting sqref="AO109:AO111 AP105:AP107 AO113:AP114">
    <cfRule type="cellIs" dxfId="2144" priority="375" operator="greaterThan">
      <formula>20</formula>
    </cfRule>
  </conditionalFormatting>
  <conditionalFormatting sqref="AQ105:AQ107 AQ113:AQ114">
    <cfRule type="cellIs" dxfId="2143" priority="374" operator="between">
      <formula>80</formula>
      <formula>120</formula>
    </cfRule>
  </conditionalFormatting>
  <conditionalFormatting sqref="AQ108">
    <cfRule type="cellIs" dxfId="2142" priority="361" operator="between">
      <formula>80</formula>
      <formula>120</formula>
    </cfRule>
  </conditionalFormatting>
  <conditionalFormatting sqref="AP96">
    <cfRule type="cellIs" dxfId="2141" priority="364" operator="greaterThan">
      <formula>20</formula>
    </cfRule>
  </conditionalFormatting>
  <conditionalFormatting sqref="AK53:AK54">
    <cfRule type="cellIs" dxfId="2140" priority="452" operator="greaterThan">
      <formula>20</formula>
    </cfRule>
  </conditionalFormatting>
  <conditionalFormatting sqref="AL53:AM54">
    <cfRule type="cellIs" dxfId="2139" priority="451" operator="between">
      <formula>80</formula>
      <formula>120</formula>
    </cfRule>
  </conditionalFormatting>
  <conditionalFormatting sqref="AK56:AK57">
    <cfRule type="cellIs" dxfId="2138" priority="450" operator="greaterThan">
      <formula>20</formula>
    </cfRule>
  </conditionalFormatting>
  <conditionalFormatting sqref="AL56:AM57">
    <cfRule type="cellIs" dxfId="2137" priority="449" operator="between">
      <formula>80</formula>
      <formula>120</formula>
    </cfRule>
  </conditionalFormatting>
  <conditionalFormatting sqref="AW50:AW51">
    <cfRule type="cellIs" dxfId="2136" priority="448" operator="greaterThan">
      <formula>20</formula>
    </cfRule>
  </conditionalFormatting>
  <conditionalFormatting sqref="AU94">
    <cfRule type="cellIs" dxfId="2135" priority="346" operator="greaterThan">
      <formula>20</formula>
    </cfRule>
  </conditionalFormatting>
  <conditionalFormatting sqref="AW97">
    <cfRule type="cellIs" dxfId="2134" priority="347" operator="greaterThan">
      <formula>20</formula>
    </cfRule>
  </conditionalFormatting>
  <conditionalFormatting sqref="AZ94">
    <cfRule type="cellIs" dxfId="2133" priority="345" operator="greaterThan">
      <formula>20</formula>
    </cfRule>
  </conditionalFormatting>
  <conditionalFormatting sqref="AU47:AU48">
    <cfRule type="cellIs" dxfId="2132" priority="447" operator="greaterThan">
      <formula>20</formula>
    </cfRule>
  </conditionalFormatting>
  <conditionalFormatting sqref="AL47:AM48">
    <cfRule type="cellIs" dxfId="2131" priority="445" operator="between">
      <formula>80</formula>
      <formula>120</formula>
    </cfRule>
  </conditionalFormatting>
  <conditionalFormatting sqref="AV47:AV48">
    <cfRule type="cellIs" dxfId="2130" priority="444" operator="between">
      <formula>80</formula>
      <formula>120</formula>
    </cfRule>
  </conditionalFormatting>
  <conditionalFormatting sqref="AV47:AV48">
    <cfRule type="cellIs" dxfId="2129" priority="443" operator="between">
      <formula>80</formula>
      <formula>120</formula>
    </cfRule>
  </conditionalFormatting>
  <conditionalFormatting sqref="BA47:BA48">
    <cfRule type="cellIs" dxfId="2128" priority="442" operator="between">
      <formula>80</formula>
      <formula>120</formula>
    </cfRule>
  </conditionalFormatting>
  <conditionalFormatting sqref="AU50:AU51">
    <cfRule type="cellIs" dxfId="2127" priority="440" operator="greaterThan">
      <formula>20</formula>
    </cfRule>
  </conditionalFormatting>
  <conditionalFormatting sqref="AZ50:AZ51">
    <cfRule type="cellIs" dxfId="2126" priority="439" operator="greaterThan">
      <formula>20</formula>
    </cfRule>
  </conditionalFormatting>
  <conditionalFormatting sqref="AL62:AM63">
    <cfRule type="cellIs" dxfId="2125" priority="438" operator="between">
      <formula>80</formula>
      <formula>120</formula>
    </cfRule>
  </conditionalFormatting>
  <conditionalFormatting sqref="BA109">
    <cfRule type="cellIs" dxfId="2124" priority="333" operator="between">
      <formula>80</formula>
      <formula>120</formula>
    </cfRule>
  </conditionalFormatting>
  <conditionalFormatting sqref="AQ94">
    <cfRule type="cellIs" dxfId="2123" priority="331" operator="between">
      <formula>80</formula>
      <formula>120</formula>
    </cfRule>
  </conditionalFormatting>
  <conditionalFormatting sqref="AU66">
    <cfRule type="cellIs" dxfId="2122" priority="436" operator="greaterThan">
      <formula>20</formula>
    </cfRule>
  </conditionalFormatting>
  <conditionalFormatting sqref="AV62:AV63">
    <cfRule type="cellIs" dxfId="2121" priority="435" operator="between">
      <formula>80</formula>
      <formula>120</formula>
    </cfRule>
  </conditionalFormatting>
  <conditionalFormatting sqref="AT68">
    <cfRule type="cellIs" dxfId="2120" priority="432" operator="greaterThan">
      <formula>20</formula>
    </cfRule>
  </conditionalFormatting>
  <conditionalFormatting sqref="AO109 AO106 AO103 AO100 AO97 AO94 AO91 AO88 AO85 AO82 AO79">
    <cfRule type="cellIs" dxfId="2119" priority="325" operator="greaterThan">
      <formula>20</formula>
    </cfRule>
  </conditionalFormatting>
  <conditionalFormatting sqref="AY68">
    <cfRule type="cellIs" dxfId="2118" priority="431" operator="greaterThan">
      <formula>20</formula>
    </cfRule>
  </conditionalFormatting>
  <conditionalFormatting sqref="AZ66">
    <cfRule type="cellIs" dxfId="2117" priority="429" operator="greaterThan">
      <formula>20</formula>
    </cfRule>
  </conditionalFormatting>
  <conditionalFormatting sqref="BA62:BA63">
    <cfRule type="cellIs" dxfId="2116" priority="428" operator="between">
      <formula>80</formula>
      <formula>120</formula>
    </cfRule>
  </conditionalFormatting>
  <conditionalFormatting sqref="AV69 BA69 AL69:AM69">
    <cfRule type="cellIs" dxfId="2115" priority="319" operator="between">
      <formula>80</formula>
      <formula>120</formula>
    </cfRule>
  </conditionalFormatting>
  <conditionalFormatting sqref="AP69">
    <cfRule type="cellIs" dxfId="2114" priority="318" operator="greaterThan">
      <formula>20</formula>
    </cfRule>
  </conditionalFormatting>
  <conditionalFormatting sqref="AK69">
    <cfRule type="cellIs" dxfId="2113" priority="314" operator="greaterThan">
      <formula>20</formula>
    </cfRule>
  </conditionalFormatting>
  <conditionalFormatting sqref="AL69:AM69">
    <cfRule type="cellIs" dxfId="2112" priority="313" operator="between">
      <formula>80</formula>
      <formula>120</formula>
    </cfRule>
  </conditionalFormatting>
  <conditionalFormatting sqref="AJ69">
    <cfRule type="cellIs" dxfId="2111" priority="312" operator="greaterThan">
      <formula>20</formula>
    </cfRule>
  </conditionalFormatting>
  <conditionalFormatting sqref="AP50:AP51">
    <cfRule type="cellIs" dxfId="2110" priority="423" operator="greaterThan">
      <formula>20</formula>
    </cfRule>
  </conditionalFormatting>
  <conditionalFormatting sqref="AW72 AR72 AJ72:AK72 AT72:AU72 AY72:AZ72">
    <cfRule type="cellIs" dxfId="2109" priority="306" operator="greaterThan">
      <formula>20</formula>
    </cfRule>
  </conditionalFormatting>
  <conditionalFormatting sqref="AV72 BA72 AL72:AM72">
    <cfRule type="cellIs" dxfId="2108" priority="305" operator="between">
      <formula>80</formula>
      <formula>120</formula>
    </cfRule>
  </conditionalFormatting>
  <conditionalFormatting sqref="AP72">
    <cfRule type="cellIs" dxfId="2107" priority="304" operator="greaterThan">
      <formula>20</formula>
    </cfRule>
  </conditionalFormatting>
  <conditionalFormatting sqref="AQ72">
    <cfRule type="cellIs" dxfId="2106" priority="303" operator="between">
      <formula>80</formula>
      <formula>120</formula>
    </cfRule>
  </conditionalFormatting>
  <conditionalFormatting sqref="AP66">
    <cfRule type="cellIs" dxfId="2105" priority="421" operator="greaterThan">
      <formula>20</formula>
    </cfRule>
  </conditionalFormatting>
  <conditionalFormatting sqref="AQ62:AQ63">
    <cfRule type="cellIs" dxfId="2104" priority="420" operator="between">
      <formula>80</formula>
      <formula>120</formula>
    </cfRule>
  </conditionalFormatting>
  <conditionalFormatting sqref="AK72">
    <cfRule type="cellIs" dxfId="2103" priority="300" operator="greaterThan">
      <formula>20</formula>
    </cfRule>
  </conditionalFormatting>
  <conditionalFormatting sqref="AL72:AM72">
    <cfRule type="cellIs" dxfId="2102" priority="299" operator="between">
      <formula>80</formula>
      <formula>120</formula>
    </cfRule>
  </conditionalFormatting>
  <conditionalFormatting sqref="AJ72">
    <cfRule type="cellIs" dxfId="2101" priority="298" operator="greaterThan">
      <formula>20</formula>
    </cfRule>
  </conditionalFormatting>
  <conditionalFormatting sqref="AZ75">
    <cfRule type="cellIs" dxfId="2100" priority="294" operator="greaterThan">
      <formula>20</formula>
    </cfRule>
  </conditionalFormatting>
  <conditionalFormatting sqref="BA75">
    <cfRule type="cellIs" dxfId="2099" priority="293" operator="between">
      <formula>80</formula>
      <formula>120</formula>
    </cfRule>
  </conditionalFormatting>
  <conditionalFormatting sqref="AZ75">
    <cfRule type="cellIs" dxfId="2098" priority="292" operator="greaterThan">
      <formula>20</formula>
    </cfRule>
  </conditionalFormatting>
  <conditionalFormatting sqref="BA75">
    <cfRule type="cellIs" dxfId="2097" priority="291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2096" priority="412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2095" priority="290" operator="greaterThan">
      <formula>20</formula>
    </cfRule>
  </conditionalFormatting>
  <conditionalFormatting sqref="BA115:BA121 AV115:AV121 AL115:AM121 AL123:AM124 AV123:AV124 BA123:BA124">
    <cfRule type="cellIs" dxfId="2094" priority="289" operator="between">
      <formula>80</formula>
      <formula>120</formula>
    </cfRule>
  </conditionalFormatting>
  <conditionalFormatting sqref="AK123 AR123">
    <cfRule type="cellIs" dxfId="2093" priority="288" operator="greaterThan">
      <formula>20</formula>
    </cfRule>
  </conditionalFormatting>
  <conditionalFormatting sqref="AL123:AM123">
    <cfRule type="cellIs" dxfId="2092" priority="287" operator="between">
      <formula>80</formula>
      <formula>120</formula>
    </cfRule>
  </conditionalFormatting>
  <conditionalFormatting sqref="AO123 AO120 AO117">
    <cfRule type="cellIs" dxfId="2091" priority="277" operator="greaterThan">
      <formula>20</formula>
    </cfRule>
  </conditionalFormatting>
  <conditionalFormatting sqref="AL106:AM109 BA106:BA109 AV106:AV109">
    <cfRule type="cellIs" dxfId="2090" priority="396" operator="between">
      <formula>80</formula>
      <formula>120</formula>
    </cfRule>
  </conditionalFormatting>
  <conditionalFormatting sqref="AJ100:AK103 AR100:AR103 AW100:AW103 AT100:AU103 AY100:AZ103">
    <cfRule type="cellIs" dxfId="2089" priority="395" operator="greaterThan">
      <formula>20</formula>
    </cfRule>
  </conditionalFormatting>
  <conditionalFormatting sqref="AL100:AM103 AV100:AV103">
    <cfRule type="cellIs" dxfId="2088" priority="394" operator="between">
      <formula>80</formula>
      <formula>120</formula>
    </cfRule>
  </conditionalFormatting>
  <conditionalFormatting sqref="AY121 AY118">
    <cfRule type="cellIs" dxfId="2087" priority="266" operator="greaterThan">
      <formula>20</formula>
    </cfRule>
  </conditionalFormatting>
  <conditionalFormatting sqref="AY115">
    <cfRule type="cellIs" dxfId="2086" priority="272" operator="greaterThan">
      <formula>20</formula>
    </cfRule>
  </conditionalFormatting>
  <conditionalFormatting sqref="AV93">
    <cfRule type="cellIs" dxfId="2085" priority="390" operator="between">
      <formula>80</formula>
      <formula>120</formula>
    </cfRule>
  </conditionalFormatting>
  <conditionalFormatting sqref="AO121 AO118">
    <cfRule type="cellIs" dxfId="2084" priority="268" operator="greaterThan">
      <formula>20</formula>
    </cfRule>
  </conditionalFormatting>
  <conditionalFormatting sqref="AV108">
    <cfRule type="cellIs" dxfId="2083" priority="382" operator="between">
      <formula>80</formula>
      <formula>120</formula>
    </cfRule>
  </conditionalFormatting>
  <conditionalFormatting sqref="BA109:BA111">
    <cfRule type="cellIs" dxfId="2082" priority="380" operator="between">
      <formula>80</formula>
      <formula>120</formula>
    </cfRule>
  </conditionalFormatting>
  <conditionalFormatting sqref="AP47:AP48">
    <cfRule type="cellIs" dxfId="2081" priority="426" operator="greaterThan">
      <formula>20</formula>
    </cfRule>
  </conditionalFormatting>
  <conditionalFormatting sqref="AQ47:AQ48">
    <cfRule type="cellIs" dxfId="2080" priority="424" operator="between">
      <formula>80</formula>
      <formula>120</formula>
    </cfRule>
  </conditionalFormatting>
  <conditionalFormatting sqref="AW119 AR119 AU119 AZ119">
    <cfRule type="cellIs" dxfId="2079" priority="251" operator="greaterThan">
      <formula>20</formula>
    </cfRule>
  </conditionalFormatting>
  <conditionalFormatting sqref="AV119 BA119">
    <cfRule type="cellIs" dxfId="2078" priority="250" operator="between">
      <formula>80</formula>
      <formula>120</formula>
    </cfRule>
  </conditionalFormatting>
  <conditionalFormatting sqref="AO68">
    <cfRule type="cellIs" dxfId="2077" priority="422" operator="greaterThan">
      <formula>20</formula>
    </cfRule>
  </conditionalFormatting>
  <conditionalFormatting sqref="AQ62:AQ63">
    <cfRule type="cellIs" dxfId="2076" priority="419" operator="between">
      <formula>80</formula>
      <formula>120</formula>
    </cfRule>
  </conditionalFormatting>
  <conditionalFormatting sqref="AK66 AP66 AU66 AZ66">
    <cfRule type="cellIs" dxfId="2075" priority="418" operator="lessThan">
      <formula>20</formula>
    </cfRule>
  </conditionalFormatting>
  <conditionalFormatting sqref="AJ32 AJ35:AJ36 AJ38:AJ39 AJ41:AJ42 AJ44:AJ45 AJ47:AJ48 AJ50:AJ51 AJ53:AJ54 AJ56:AJ57 AJ59:AJ60 AJ62:AJ63 AJ66">
    <cfRule type="cellIs" dxfId="2074" priority="417" operator="greaterThan">
      <formula>20</formula>
    </cfRule>
  </conditionalFormatting>
  <conditionalFormatting sqref="AJ77 AJ74 AJ71">
    <cfRule type="cellIs" dxfId="2073" priority="416" operator="greaterThan">
      <formula>20</formula>
    </cfRule>
  </conditionalFormatting>
  <conditionalFormatting sqref="AY119">
    <cfRule type="cellIs" dxfId="2072" priority="238" operator="greaterThan">
      <formula>20</formula>
    </cfRule>
  </conditionalFormatting>
  <conditionalFormatting sqref="AO77 AO74 AO71">
    <cfRule type="cellIs" dxfId="2071" priority="414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2070" priority="413" operator="greaterThan">
      <formula>20</formula>
    </cfRule>
  </conditionalFormatting>
  <conditionalFormatting sqref="AR78:AR101 AW78:AW101 AJ88:AK97 AT88:AU97 AY88:AZ97 AO88:AP97">
    <cfRule type="cellIs" dxfId="2069" priority="411" operator="greaterThan">
      <formula>20</formula>
    </cfRule>
  </conditionalFormatting>
  <conditionalFormatting sqref="AL78:AM97 BA78:BA97 AV78:AV97 AQ78:AQ97">
    <cfRule type="cellIs" dxfId="2068" priority="410" operator="between">
      <formula>80</formula>
      <formula>120</formula>
    </cfRule>
  </conditionalFormatting>
  <conditionalFormatting sqref="AK78 AU78 AZ78 AW102:AW104 AR102:AR104 AK101 AT97:AU100 AY97:AZ100 AJ79:AK88 AJ97:AK100 AK89:AK96 AT79:AU88 AU89:AU92 AU101:AU104 AY79:AZ88 AZ89:AZ92 AZ101:AZ104">
    <cfRule type="cellIs" dxfId="2067" priority="409" operator="greaterThan">
      <formula>20</formula>
    </cfRule>
  </conditionalFormatting>
  <conditionalFormatting sqref="AL97:AM101 AV97:AV104 BA97:BA104">
    <cfRule type="cellIs" dxfId="2066" priority="408" operator="between">
      <formula>80</formula>
      <formula>120</formula>
    </cfRule>
  </conditionalFormatting>
  <conditionalFormatting sqref="AW96">
    <cfRule type="cellIs" dxfId="2065" priority="402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2064" priority="401" operator="greaterThan">
      <formula>20</formula>
    </cfRule>
  </conditionalFormatting>
  <conditionalFormatting sqref="AV105:AV107 BA105:BA107 AL105:AM107 BA113:BA114 AV109:AV111 AL109:AM111 AL113:AM114 AV113:AV114">
    <cfRule type="cellIs" dxfId="2063" priority="400" operator="between">
      <formula>80</formula>
      <formula>120</formula>
    </cfRule>
  </conditionalFormatting>
  <conditionalFormatting sqref="AJ106:AK109 AR106:AR109 AW106:AW109 AT106:AU109 AY106:AZ109">
    <cfRule type="cellIs" dxfId="2062" priority="397" operator="greaterThan">
      <formula>20</formula>
    </cfRule>
  </conditionalFormatting>
  <conditionalFormatting sqref="AW103:AW106 AR103:AR106 AJ103:AK106 AT103:AU106 AY103:AZ106">
    <cfRule type="cellIs" dxfId="2061" priority="399" operator="greaterThan">
      <formula>20</formula>
    </cfRule>
  </conditionalFormatting>
  <conditionalFormatting sqref="AV103:AV106 BA103:BA106 AL103:AM106">
    <cfRule type="cellIs" dxfId="2060" priority="398" operator="between">
      <formula>80</formula>
      <formula>120</formula>
    </cfRule>
  </conditionalFormatting>
  <conditionalFormatting sqref="AU93">
    <cfRule type="cellIs" dxfId="2059" priority="393" operator="greaterThan">
      <formula>20</formula>
    </cfRule>
  </conditionalFormatting>
  <conditionalFormatting sqref="AL93:AM93">
    <cfRule type="cellIs" dxfId="2058" priority="391" operator="between">
      <formula>80</formula>
      <formula>120</formula>
    </cfRule>
  </conditionalFormatting>
  <conditionalFormatting sqref="BA93">
    <cfRule type="cellIs" dxfId="2057" priority="388" operator="between">
      <formula>80</formula>
      <formula>120</formula>
    </cfRule>
  </conditionalFormatting>
  <conditionalFormatting sqref="AU96">
    <cfRule type="cellIs" dxfId="2056" priority="386" operator="greaterThan">
      <formula>20</formula>
    </cfRule>
  </conditionalFormatting>
  <conditionalFormatting sqref="AZ96">
    <cfRule type="cellIs" dxfId="2055" priority="385" operator="greaterThan">
      <formula>20</formula>
    </cfRule>
  </conditionalFormatting>
  <conditionalFormatting sqref="AL108:AM108">
    <cfRule type="cellIs" dxfId="2054" priority="384" operator="between">
      <formula>80</formula>
      <formula>120</formula>
    </cfRule>
  </conditionalFormatting>
  <conditionalFormatting sqref="AV108">
    <cfRule type="cellIs" dxfId="2053" priority="383" operator="between">
      <formula>80</formula>
      <formula>120</formula>
    </cfRule>
  </conditionalFormatting>
  <conditionalFormatting sqref="BA109:BA111">
    <cfRule type="cellIs" dxfId="2052" priority="381" operator="between">
      <formula>80</formula>
      <formula>120</formula>
    </cfRule>
  </conditionalFormatting>
  <conditionalFormatting sqref="BA108">
    <cfRule type="cellIs" dxfId="2051" priority="379" operator="between">
      <formula>80</formula>
      <formula>120</formula>
    </cfRule>
  </conditionalFormatting>
  <conditionalFormatting sqref="AP78 AO97:AP100 AO79:AP88 AP89:AP92 AP101:AP104">
    <cfRule type="cellIs" dxfId="2050" priority="377" operator="greaterThan">
      <formula>20</formula>
    </cfRule>
  </conditionalFormatting>
  <conditionalFormatting sqref="AQ97:AQ104">
    <cfRule type="cellIs" dxfId="2049" priority="376" operator="between">
      <formula>80</formula>
      <formula>120</formula>
    </cfRule>
  </conditionalFormatting>
  <conditionalFormatting sqref="AO106:AP109">
    <cfRule type="cellIs" dxfId="2048" priority="371" operator="greaterThan">
      <formula>20</formula>
    </cfRule>
  </conditionalFormatting>
  <conditionalFormatting sqref="AQ106:AQ109">
    <cfRule type="cellIs" dxfId="2047" priority="370" operator="between">
      <formula>80</formula>
      <formula>120</formula>
    </cfRule>
  </conditionalFormatting>
  <conditionalFormatting sqref="AO103:AP106">
    <cfRule type="cellIs" dxfId="2046" priority="373" operator="greaterThan">
      <formula>20</formula>
    </cfRule>
  </conditionalFormatting>
  <conditionalFormatting sqref="AQ103:AQ106">
    <cfRule type="cellIs" dxfId="2045" priority="372" operator="between">
      <formula>80</formula>
      <formula>120</formula>
    </cfRule>
  </conditionalFormatting>
  <conditionalFormatting sqref="AO100:AP103">
    <cfRule type="cellIs" dxfId="2044" priority="369" operator="greaterThan">
      <formula>20</formula>
    </cfRule>
  </conditionalFormatting>
  <conditionalFormatting sqref="AQ100:AQ103">
    <cfRule type="cellIs" dxfId="2043" priority="368" operator="between">
      <formula>80</formula>
      <formula>120</formula>
    </cfRule>
  </conditionalFormatting>
  <conditionalFormatting sqref="AP93">
    <cfRule type="cellIs" dxfId="2042" priority="367" operator="greaterThan">
      <formula>20</formula>
    </cfRule>
  </conditionalFormatting>
  <conditionalFormatting sqref="AQ93">
    <cfRule type="cellIs" dxfId="2041" priority="366" operator="between">
      <formula>80</formula>
      <formula>120</formula>
    </cfRule>
  </conditionalFormatting>
  <conditionalFormatting sqref="AQ93">
    <cfRule type="cellIs" dxfId="2040" priority="365" operator="between">
      <formula>80</formula>
      <formula>120</formula>
    </cfRule>
  </conditionalFormatting>
  <conditionalFormatting sqref="AP108:AP111">
    <cfRule type="cellIs" dxfId="2039" priority="363" operator="greaterThan">
      <formula>20</formula>
    </cfRule>
  </conditionalFormatting>
  <conditionalFormatting sqref="AQ109:AQ111 AQ113">
    <cfRule type="cellIs" dxfId="2038" priority="362" operator="between">
      <formula>80</formula>
      <formula>120</formula>
    </cfRule>
  </conditionalFormatting>
  <conditionalFormatting sqref="AQ108">
    <cfRule type="cellIs" dxfId="2037" priority="360" operator="between">
      <formula>80</formula>
      <formula>120</formula>
    </cfRule>
  </conditionalFormatting>
  <conditionalFormatting sqref="AJ108 AJ105 AJ102 AJ99 AJ96 AJ93 AJ90 AJ87 AJ84 AJ81 AJ78">
    <cfRule type="cellIs" dxfId="2036" priority="359" operator="greaterThan">
      <formula>20</formula>
    </cfRule>
  </conditionalFormatting>
  <conditionalFormatting sqref="AO108 AO105 AO102 AO99 AO96 AO93 AO90 AO87 AO84 AO81 AO78">
    <cfRule type="cellIs" dxfId="2035" priority="358" operator="greaterThan">
      <formula>20</formula>
    </cfRule>
  </conditionalFormatting>
  <conditionalFormatting sqref="AT108 AT105 AT102 AT99 AT96 AT93 AT90 AT87 AT84 AT81 AT78">
    <cfRule type="cellIs" dxfId="2034" priority="357" operator="greaterThan">
      <formula>20</formula>
    </cfRule>
  </conditionalFormatting>
  <conditionalFormatting sqref="AY108 AY105 AY102 AY99 AY96 AY93 AY90 AY87 AY84 AY81 AY78">
    <cfRule type="cellIs" dxfId="2033" priority="356" operator="greaterThan">
      <formula>20</formula>
    </cfRule>
  </conditionalFormatting>
  <conditionalFormatting sqref="AR78 AW78 AJ78:AK78 AT78:AU78 AY78:AZ78">
    <cfRule type="cellIs" dxfId="2032" priority="355" operator="greaterThan">
      <formula>20</formula>
    </cfRule>
  </conditionalFormatting>
  <conditionalFormatting sqref="AL78:AM78 BA78 AV78">
    <cfRule type="cellIs" dxfId="2031" priority="354" operator="between">
      <formula>80</formula>
      <formula>120</formula>
    </cfRule>
  </conditionalFormatting>
  <conditionalFormatting sqref="AO78:AP78">
    <cfRule type="cellIs" dxfId="2030" priority="353" operator="greaterThan">
      <formula>20</formula>
    </cfRule>
  </conditionalFormatting>
  <conditionalFormatting sqref="AQ78">
    <cfRule type="cellIs" dxfId="2029" priority="352" operator="between">
      <formula>80</formula>
      <formula>120</formula>
    </cfRule>
  </conditionalFormatting>
  <conditionalFormatting sqref="AK100">
    <cfRule type="cellIs" dxfId="2028" priority="351" operator="greaterThan">
      <formula>20</formula>
    </cfRule>
  </conditionalFormatting>
  <conditionalFormatting sqref="AL100:AM100">
    <cfRule type="cellIs" dxfId="2027" priority="350" operator="between">
      <formula>80</formula>
      <formula>120</formula>
    </cfRule>
  </conditionalFormatting>
  <conditionalFormatting sqref="AK103">
    <cfRule type="cellIs" dxfId="2026" priority="349" operator="greaterThan">
      <formula>20</formula>
    </cfRule>
  </conditionalFormatting>
  <conditionalFormatting sqref="AL103:AM103">
    <cfRule type="cellIs" dxfId="2025" priority="348" operator="between">
      <formula>80</formula>
      <formula>120</formula>
    </cfRule>
  </conditionalFormatting>
  <conditionalFormatting sqref="AL94:AM94">
    <cfRule type="cellIs" dxfId="2024" priority="344" operator="between">
      <formula>80</formula>
      <formula>120</formula>
    </cfRule>
  </conditionalFormatting>
  <conditionalFormatting sqref="AV94">
    <cfRule type="cellIs" dxfId="2023" priority="343" operator="between">
      <formula>80</formula>
      <formula>120</formula>
    </cfRule>
  </conditionalFormatting>
  <conditionalFormatting sqref="AV94">
    <cfRule type="cellIs" dxfId="2022" priority="342" operator="between">
      <formula>80</formula>
      <formula>120</formula>
    </cfRule>
  </conditionalFormatting>
  <conditionalFormatting sqref="BA94">
    <cfRule type="cellIs" dxfId="2021" priority="341" operator="between">
      <formula>80</formula>
      <formula>120</formula>
    </cfRule>
  </conditionalFormatting>
  <conditionalFormatting sqref="BA94">
    <cfRule type="cellIs" dxfId="2020" priority="340" operator="between">
      <formula>80</formula>
      <formula>120</formula>
    </cfRule>
  </conditionalFormatting>
  <conditionalFormatting sqref="AU97">
    <cfRule type="cellIs" dxfId="2019" priority="339" operator="greaterThan">
      <formula>20</formula>
    </cfRule>
  </conditionalFormatting>
  <conditionalFormatting sqref="AZ97">
    <cfRule type="cellIs" dxfId="2018" priority="338" operator="greaterThan">
      <formula>20</formula>
    </cfRule>
  </conditionalFormatting>
  <conditionalFormatting sqref="AL109:AM109">
    <cfRule type="cellIs" dxfId="2017" priority="337" operator="between">
      <formula>80</formula>
      <formula>120</formula>
    </cfRule>
  </conditionalFormatting>
  <conditionalFormatting sqref="AV109">
    <cfRule type="cellIs" dxfId="2016" priority="336" operator="between">
      <formula>80</formula>
      <formula>120</formula>
    </cfRule>
  </conditionalFormatting>
  <conditionalFormatting sqref="AV109">
    <cfRule type="cellIs" dxfId="2015" priority="335" operator="between">
      <formula>80</formula>
      <formula>120</formula>
    </cfRule>
  </conditionalFormatting>
  <conditionalFormatting sqref="BA109">
    <cfRule type="cellIs" dxfId="2014" priority="334" operator="between">
      <formula>80</formula>
      <formula>120</formula>
    </cfRule>
  </conditionalFormatting>
  <conditionalFormatting sqref="AP94">
    <cfRule type="cellIs" dxfId="2013" priority="332" operator="greaterThan">
      <formula>20</formula>
    </cfRule>
  </conditionalFormatting>
  <conditionalFormatting sqref="AQ94">
    <cfRule type="cellIs" dxfId="2012" priority="330" operator="between">
      <formula>80</formula>
      <formula>120</formula>
    </cfRule>
  </conditionalFormatting>
  <conditionalFormatting sqref="AP97">
    <cfRule type="cellIs" dxfId="2011" priority="329" operator="greaterThan">
      <formula>20</formula>
    </cfRule>
  </conditionalFormatting>
  <conditionalFormatting sqref="AQ109">
    <cfRule type="cellIs" dxfId="2010" priority="328" operator="between">
      <formula>80</formula>
      <formula>120</formula>
    </cfRule>
  </conditionalFormatting>
  <conditionalFormatting sqref="AQ109">
    <cfRule type="cellIs" dxfId="2009" priority="327" operator="between">
      <formula>80</formula>
      <formula>120</formula>
    </cfRule>
  </conditionalFormatting>
  <conditionalFormatting sqref="AJ109 AJ106 AJ103 AJ100 AJ97 AJ94 AJ91 AJ88 AJ85 AJ82 AJ79">
    <cfRule type="cellIs" dxfId="2008" priority="326" operator="greaterThan">
      <formula>20</formula>
    </cfRule>
  </conditionalFormatting>
  <conditionalFormatting sqref="AT109 AT106 AT103 AT100 AT97 AT94 AT91 AT88 AT85 AT82 AT79">
    <cfRule type="cellIs" dxfId="2007" priority="324" operator="greaterThan">
      <formula>20</formula>
    </cfRule>
  </conditionalFormatting>
  <conditionalFormatting sqref="AY109 AY106 AY103 AY100 AY97 AY94 AY91 AY88 AY85 AY82 AY79">
    <cfRule type="cellIs" dxfId="2006" priority="323" operator="greaterThan">
      <formula>20</formula>
    </cfRule>
  </conditionalFormatting>
  <conditionalFormatting sqref="AO116">
    <cfRule type="cellIs" dxfId="2005" priority="254" operator="greaterThan">
      <formula>20</formula>
    </cfRule>
  </conditionalFormatting>
  <conditionalFormatting sqref="AW119 AR119 AJ119:AK119 AT119:AU119 AY119:AZ119">
    <cfRule type="cellIs" dxfId="2004" priority="249" operator="greaterThan">
      <formula>20</formula>
    </cfRule>
  </conditionalFormatting>
  <conditionalFormatting sqref="AV119 BA119 AL119:AM119">
    <cfRule type="cellIs" dxfId="2003" priority="248" operator="between">
      <formula>80</formula>
      <formula>120</formula>
    </cfRule>
  </conditionalFormatting>
  <conditionalFormatting sqref="AW69 AR69 AU69 AZ69">
    <cfRule type="cellIs" dxfId="2002" priority="322" operator="greaterThan">
      <formula>20</formula>
    </cfRule>
  </conditionalFormatting>
  <conditionalFormatting sqref="AV69 BA69">
    <cfRule type="cellIs" dxfId="2001" priority="321" operator="between">
      <formula>80</formula>
      <formula>120</formula>
    </cfRule>
  </conditionalFormatting>
  <conditionalFormatting sqref="AW69 AR69 AJ69:AK69 AT69:AU69 AY69:AZ69">
    <cfRule type="cellIs" dxfId="2000" priority="320" operator="greaterThan">
      <formula>20</formula>
    </cfRule>
  </conditionalFormatting>
  <conditionalFormatting sqref="AQ69">
    <cfRule type="cellIs" dxfId="1999" priority="317" operator="between">
      <formula>80</formula>
      <formula>120</formula>
    </cfRule>
  </conditionalFormatting>
  <conditionalFormatting sqref="AO69:AP69">
    <cfRule type="cellIs" dxfId="1998" priority="316" operator="greaterThan">
      <formula>20</formula>
    </cfRule>
  </conditionalFormatting>
  <conditionalFormatting sqref="AQ69">
    <cfRule type="cellIs" dxfId="1997" priority="315" operator="between">
      <formula>80</formula>
      <formula>120</formula>
    </cfRule>
  </conditionalFormatting>
  <conditionalFormatting sqref="AO69">
    <cfRule type="cellIs" dxfId="1996" priority="311" operator="greaterThan">
      <formula>20</formula>
    </cfRule>
  </conditionalFormatting>
  <conditionalFormatting sqref="AT69">
    <cfRule type="cellIs" dxfId="1995" priority="310" operator="greaterThan">
      <formula>20</formula>
    </cfRule>
  </conditionalFormatting>
  <conditionalFormatting sqref="AY69">
    <cfRule type="cellIs" dxfId="1994" priority="309" operator="greaterThan">
      <formula>20</formula>
    </cfRule>
  </conditionalFormatting>
  <conditionalFormatting sqref="AW72 AR72 AU72 AZ72">
    <cfRule type="cellIs" dxfId="1993" priority="308" operator="greaterThan">
      <formula>20</formula>
    </cfRule>
  </conditionalFormatting>
  <conditionalFormatting sqref="AV72 BA72">
    <cfRule type="cellIs" dxfId="1992" priority="307" operator="between">
      <formula>80</formula>
      <formula>120</formula>
    </cfRule>
  </conditionalFormatting>
  <conditionalFormatting sqref="AO72:AP72">
    <cfRule type="cellIs" dxfId="1991" priority="302" operator="greaterThan">
      <formula>20</formula>
    </cfRule>
  </conditionalFormatting>
  <conditionalFormatting sqref="AQ72">
    <cfRule type="cellIs" dxfId="1990" priority="301" operator="between">
      <formula>80</formula>
      <formula>120</formula>
    </cfRule>
  </conditionalFormatting>
  <conditionalFormatting sqref="AO72">
    <cfRule type="cellIs" dxfId="1989" priority="297" operator="greaterThan">
      <formula>20</formula>
    </cfRule>
  </conditionalFormatting>
  <conditionalFormatting sqref="AT72">
    <cfRule type="cellIs" dxfId="1988" priority="296" operator="greaterThan">
      <formula>20</formula>
    </cfRule>
  </conditionalFormatting>
  <conditionalFormatting sqref="AY72">
    <cfRule type="cellIs" dxfId="1987" priority="295" operator="greaterThan">
      <formula>20</formula>
    </cfRule>
  </conditionalFormatting>
  <conditionalFormatting sqref="AU123">
    <cfRule type="cellIs" dxfId="1986" priority="286" operator="greaterThan">
      <formula>20</formula>
    </cfRule>
  </conditionalFormatting>
  <conditionalFormatting sqref="AV123">
    <cfRule type="cellIs" dxfId="1985" priority="285" operator="between">
      <formula>80</formula>
      <formula>120</formula>
    </cfRule>
  </conditionalFormatting>
  <conditionalFormatting sqref="AZ123">
    <cfRule type="cellIs" dxfId="1984" priority="284" operator="greaterThan">
      <formula>20</formula>
    </cfRule>
  </conditionalFormatting>
  <conditionalFormatting sqref="BA123">
    <cfRule type="cellIs" dxfId="1983" priority="283" operator="between">
      <formula>80</formula>
      <formula>120</formula>
    </cfRule>
  </conditionalFormatting>
  <conditionalFormatting sqref="AO115:AP121 AO123:AP124">
    <cfRule type="cellIs" dxfId="1982" priority="282" operator="greaterThan">
      <formula>20</formula>
    </cfRule>
  </conditionalFormatting>
  <conditionalFormatting sqref="AQ115:AQ121 AQ123:AQ124">
    <cfRule type="cellIs" dxfId="1981" priority="281" operator="between">
      <formula>80</formula>
      <formula>120</formula>
    </cfRule>
  </conditionalFormatting>
  <conditionalFormatting sqref="AP123">
    <cfRule type="cellIs" dxfId="1980" priority="280" operator="greaterThan">
      <formula>20</formula>
    </cfRule>
  </conditionalFormatting>
  <conditionalFormatting sqref="AQ123">
    <cfRule type="cellIs" dxfId="1979" priority="279" operator="between">
      <formula>80</formula>
      <formula>120</formula>
    </cfRule>
  </conditionalFormatting>
  <conditionalFormatting sqref="AJ123 AJ120 AJ117">
    <cfRule type="cellIs" dxfId="1978" priority="278" operator="greaterThan">
      <formula>20</formula>
    </cfRule>
  </conditionalFormatting>
  <conditionalFormatting sqref="AT123 AT120 AT117">
    <cfRule type="cellIs" dxfId="1977" priority="276" operator="greaterThan">
      <formula>20</formula>
    </cfRule>
  </conditionalFormatting>
  <conditionalFormatting sqref="AY123 AY120 AY117">
    <cfRule type="cellIs" dxfId="1976" priority="275" operator="greaterThan">
      <formula>20</formula>
    </cfRule>
  </conditionalFormatting>
  <conditionalFormatting sqref="AT115">
    <cfRule type="cellIs" dxfId="1975" priority="274" operator="greaterThan">
      <formula>20</formula>
    </cfRule>
  </conditionalFormatting>
  <conditionalFormatting sqref="AT115">
    <cfRule type="cellIs" dxfId="1974" priority="273" operator="greaterThan">
      <formula>20</formula>
    </cfRule>
  </conditionalFormatting>
  <conditionalFormatting sqref="AY115">
    <cfRule type="cellIs" dxfId="1973" priority="271" operator="greaterThan">
      <formula>20</formula>
    </cfRule>
  </conditionalFormatting>
  <conditionalFormatting sqref="AO115">
    <cfRule type="cellIs" dxfId="1972" priority="270" operator="greaterThan">
      <formula>20</formula>
    </cfRule>
  </conditionalFormatting>
  <conditionalFormatting sqref="AJ121 AJ118">
    <cfRule type="cellIs" dxfId="1971" priority="269" operator="greaterThan">
      <formula>20</formula>
    </cfRule>
  </conditionalFormatting>
  <conditionalFormatting sqref="AT121 AT118">
    <cfRule type="cellIs" dxfId="1970" priority="267" operator="greaterThan">
      <formula>20</formula>
    </cfRule>
  </conditionalFormatting>
  <conditionalFormatting sqref="AW116 AR116 AU116 AZ116">
    <cfRule type="cellIs" dxfId="1969" priority="265" operator="greaterThan">
      <formula>20</formula>
    </cfRule>
  </conditionalFormatting>
  <conditionalFormatting sqref="AV116 BA116">
    <cfRule type="cellIs" dxfId="1968" priority="264" operator="between">
      <formula>80</formula>
      <formula>120</formula>
    </cfRule>
  </conditionalFormatting>
  <conditionalFormatting sqref="AW116 AR116 AJ116:AK116 AT116:AU116 AY116:AZ116">
    <cfRule type="cellIs" dxfId="1967" priority="263" operator="greaterThan">
      <formula>20</formula>
    </cfRule>
  </conditionalFormatting>
  <conditionalFormatting sqref="AV116 BA116 AL116:AM116">
    <cfRule type="cellIs" dxfId="1966" priority="262" operator="between">
      <formula>80</formula>
      <formula>120</formula>
    </cfRule>
  </conditionalFormatting>
  <conditionalFormatting sqref="AP116">
    <cfRule type="cellIs" dxfId="1965" priority="261" operator="greaterThan">
      <formula>20</formula>
    </cfRule>
  </conditionalFormatting>
  <conditionalFormatting sqref="AQ116">
    <cfRule type="cellIs" dxfId="1964" priority="260" operator="between">
      <formula>80</formula>
      <formula>120</formula>
    </cfRule>
  </conditionalFormatting>
  <conditionalFormatting sqref="AO116:AP116">
    <cfRule type="cellIs" dxfId="1963" priority="259" operator="greaterThan">
      <formula>20</formula>
    </cfRule>
  </conditionalFormatting>
  <conditionalFormatting sqref="AQ116">
    <cfRule type="cellIs" dxfId="1962" priority="258" operator="between">
      <formula>80</formula>
      <formula>120</formula>
    </cfRule>
  </conditionalFormatting>
  <conditionalFormatting sqref="AK116">
    <cfRule type="cellIs" dxfId="1961" priority="257" operator="greaterThan">
      <formula>20</formula>
    </cfRule>
  </conditionalFormatting>
  <conditionalFormatting sqref="AL116:AM116">
    <cfRule type="cellIs" dxfId="1960" priority="256" operator="between">
      <formula>80</formula>
      <formula>120</formula>
    </cfRule>
  </conditionalFormatting>
  <conditionalFormatting sqref="AJ116">
    <cfRule type="cellIs" dxfId="1959" priority="255" operator="greaterThan">
      <formula>20</formula>
    </cfRule>
  </conditionalFormatting>
  <conditionalFormatting sqref="AT116">
    <cfRule type="cellIs" dxfId="1958" priority="253" operator="greaterThan">
      <formula>20</formula>
    </cfRule>
  </conditionalFormatting>
  <conditionalFormatting sqref="AY116">
    <cfRule type="cellIs" dxfId="1957" priority="252" operator="greaterThan">
      <formula>20</formula>
    </cfRule>
  </conditionalFormatting>
  <conditionalFormatting sqref="AP119">
    <cfRule type="cellIs" dxfId="1956" priority="247" operator="greaterThan">
      <formula>20</formula>
    </cfRule>
  </conditionalFormatting>
  <conditionalFormatting sqref="AQ119">
    <cfRule type="cellIs" dxfId="1955" priority="246" operator="between">
      <formula>80</formula>
      <formula>120</formula>
    </cfRule>
  </conditionalFormatting>
  <conditionalFormatting sqref="AO119:AP119">
    <cfRule type="cellIs" dxfId="1954" priority="245" operator="greaterThan">
      <formula>20</formula>
    </cfRule>
  </conditionalFormatting>
  <conditionalFormatting sqref="AQ119">
    <cfRule type="cellIs" dxfId="1953" priority="244" operator="between">
      <formula>80</formula>
      <formula>120</formula>
    </cfRule>
  </conditionalFormatting>
  <conditionalFormatting sqref="AK119">
    <cfRule type="cellIs" dxfId="1952" priority="243" operator="greaterThan">
      <formula>20</formula>
    </cfRule>
  </conditionalFormatting>
  <conditionalFormatting sqref="AL119:AM119">
    <cfRule type="cellIs" dxfId="1951" priority="242" operator="between">
      <formula>80</formula>
      <formula>120</formula>
    </cfRule>
  </conditionalFormatting>
  <conditionalFormatting sqref="AJ119">
    <cfRule type="cellIs" dxfId="1950" priority="241" operator="greaterThan">
      <formula>20</formula>
    </cfRule>
  </conditionalFormatting>
  <conditionalFormatting sqref="AO119">
    <cfRule type="cellIs" dxfId="1949" priority="240" operator="greaterThan">
      <formula>20</formula>
    </cfRule>
  </conditionalFormatting>
  <conditionalFormatting sqref="AT119">
    <cfRule type="cellIs" dxfId="1948" priority="239" operator="greaterThan">
      <formula>20</formula>
    </cfRule>
  </conditionalFormatting>
  <conditionalFormatting sqref="AR34 AW34 AJ34:AK34 AT34:AU34 AY34:AZ34">
    <cfRule type="cellIs" dxfId="1947" priority="237" operator="greaterThan">
      <formula>20</formula>
    </cfRule>
  </conditionalFormatting>
  <conditionalFormatting sqref="AL34:AM34 BA34 AV34">
    <cfRule type="cellIs" dxfId="1946" priority="236" operator="between">
      <formula>80</formula>
      <formula>120</formula>
    </cfRule>
  </conditionalFormatting>
  <conditionalFormatting sqref="AO34:AP34">
    <cfRule type="cellIs" dxfId="1945" priority="235" operator="greaterThan">
      <formula>20</formula>
    </cfRule>
  </conditionalFormatting>
  <conditionalFormatting sqref="AQ34">
    <cfRule type="cellIs" dxfId="1944" priority="234" operator="between">
      <formula>80</formula>
      <formula>120</formula>
    </cfRule>
  </conditionalFormatting>
  <conditionalFormatting sqref="AJ33">
    <cfRule type="cellIs" dxfId="1943" priority="233" operator="greaterThan">
      <formula>20</formula>
    </cfRule>
  </conditionalFormatting>
  <conditionalFormatting sqref="AO33">
    <cfRule type="cellIs" dxfId="1942" priority="232" operator="greaterThan">
      <formula>20</formula>
    </cfRule>
  </conditionalFormatting>
  <conditionalFormatting sqref="AT33">
    <cfRule type="cellIs" dxfId="1941" priority="231" operator="greaterThan">
      <formula>20</formula>
    </cfRule>
  </conditionalFormatting>
  <conditionalFormatting sqref="AY33">
    <cfRule type="cellIs" dxfId="1940" priority="230" operator="greaterThan">
      <formula>20</formula>
    </cfRule>
  </conditionalFormatting>
  <conditionalFormatting sqref="AW115 AK115 AR115:AU115 AY115:AZ115">
    <cfRule type="cellIs" dxfId="1939" priority="229" operator="greaterThan">
      <formula>20</formula>
    </cfRule>
  </conditionalFormatting>
  <conditionalFormatting sqref="AL115:AM115 AV115 BA115">
    <cfRule type="cellIs" dxfId="1938" priority="228" operator="between">
      <formula>80</formula>
      <formula>120</formula>
    </cfRule>
  </conditionalFormatting>
  <conditionalFormatting sqref="AL115:AM115 AV115 BA115">
    <cfRule type="cellIs" dxfId="1937" priority="218" operator="between">
      <formula>80</formula>
      <formula>120</formula>
    </cfRule>
  </conditionalFormatting>
  <conditionalFormatting sqref="AK115 AR115:AU115 AW115 AY115:AZ115">
    <cfRule type="cellIs" dxfId="1936" priority="227" operator="greaterThan">
      <formula>20</formula>
    </cfRule>
  </conditionalFormatting>
  <conditionalFormatting sqref="AL115:AM115 AV115 BA115">
    <cfRule type="cellIs" dxfId="1935" priority="226" operator="between">
      <formula>80</formula>
      <formula>120</formula>
    </cfRule>
  </conditionalFormatting>
  <conditionalFormatting sqref="AL115:AM115 AV115 BA115">
    <cfRule type="cellIs" dxfId="1934" priority="216" operator="between">
      <formula>80</formula>
      <formula>120</formula>
    </cfRule>
  </conditionalFormatting>
  <conditionalFormatting sqref="AK115 AR115:AU115 AW115 AY115:AZ115">
    <cfRule type="cellIs" dxfId="1933" priority="225" operator="greaterThan">
      <formula>20</formula>
    </cfRule>
  </conditionalFormatting>
  <conditionalFormatting sqref="AL115:AM115 AV115 BA115">
    <cfRule type="cellIs" dxfId="1932" priority="224" operator="between">
      <formula>80</formula>
      <formula>120</formula>
    </cfRule>
  </conditionalFormatting>
  <conditionalFormatting sqref="AN115:AP115">
    <cfRule type="cellIs" dxfId="1931" priority="204" operator="greaterThan">
      <formula>20</formula>
    </cfRule>
  </conditionalFormatting>
  <conditionalFormatting sqref="AQ115">
    <cfRule type="cellIs" dxfId="1930" priority="203" operator="between">
      <formula>80</formula>
      <formula>120</formula>
    </cfRule>
  </conditionalFormatting>
  <conditionalFormatting sqref="AL115:AM115 AV115 BA115">
    <cfRule type="cellIs" dxfId="1929" priority="212" operator="between">
      <formula>80</formula>
      <formula>120</formula>
    </cfRule>
  </conditionalFormatting>
  <conditionalFormatting sqref="AK115 AR115:AU115 AW115 AY115:AZ115">
    <cfRule type="cellIs" dxfId="1928" priority="223" operator="greaterThan">
      <formula>20</formula>
    </cfRule>
  </conditionalFormatting>
  <conditionalFormatting sqref="AL115:AM115 AV115 BA115">
    <cfRule type="cellIs" dxfId="1927" priority="222" operator="between">
      <formula>80</formula>
      <formula>120</formula>
    </cfRule>
  </conditionalFormatting>
  <conditionalFormatting sqref="AK115 AR115:AU115 AW115 AY115:AZ115">
    <cfRule type="cellIs" dxfId="1926" priority="221" operator="greaterThan">
      <formula>20</formula>
    </cfRule>
  </conditionalFormatting>
  <conditionalFormatting sqref="AL115:AM115 AV115 BA115">
    <cfRule type="cellIs" dxfId="1925" priority="220" operator="between">
      <formula>80</formula>
      <formula>120</formula>
    </cfRule>
  </conditionalFormatting>
  <conditionalFormatting sqref="AK115 AR115:AU115 AW115 AY115:AZ115">
    <cfRule type="cellIs" dxfId="1924" priority="219" operator="greaterThan">
      <formula>20</formula>
    </cfRule>
  </conditionalFormatting>
  <conditionalFormatting sqref="AN115:AP115">
    <cfRule type="cellIs" dxfId="1923" priority="198" operator="greaterThan">
      <formula>20</formula>
    </cfRule>
  </conditionalFormatting>
  <conditionalFormatting sqref="AQ115">
    <cfRule type="cellIs" dxfId="1922" priority="197" operator="between">
      <formula>80</formula>
      <formula>120</formula>
    </cfRule>
  </conditionalFormatting>
  <conditionalFormatting sqref="AN115:AP115">
    <cfRule type="cellIs" dxfId="1921" priority="196" operator="greaterThan">
      <formula>20</formula>
    </cfRule>
  </conditionalFormatting>
  <conditionalFormatting sqref="AQ115">
    <cfRule type="cellIs" dxfId="1920" priority="195" operator="between">
      <formula>80</formula>
      <formula>120</formula>
    </cfRule>
  </conditionalFormatting>
  <conditionalFormatting sqref="AK115 AR115:AU115 AW115 AY115:AZ115">
    <cfRule type="cellIs" dxfId="1919" priority="217" operator="greaterThan">
      <formula>20</formula>
    </cfRule>
  </conditionalFormatting>
  <conditionalFormatting sqref="AK115 AR115:AU115 AW115 AY115:AZ115">
    <cfRule type="cellIs" dxfId="1918" priority="215" operator="greaterThan">
      <formula>20</formula>
    </cfRule>
  </conditionalFormatting>
  <conditionalFormatting sqref="AL115:AM115 AV115 BA115">
    <cfRule type="cellIs" dxfId="1917" priority="214" operator="between">
      <formula>80</formula>
      <formula>120</formula>
    </cfRule>
  </conditionalFormatting>
  <conditionalFormatting sqref="AK115 AR115:AU115 AW115 AY115:AZ115">
    <cfRule type="cellIs" dxfId="1916" priority="213" operator="greaterThan">
      <formula>20</formula>
    </cfRule>
  </conditionalFormatting>
  <conditionalFormatting sqref="AJ77 AJ74 AJ71">
    <cfRule type="cellIs" dxfId="1915" priority="192" operator="greaterThan">
      <formula>20</formula>
    </cfRule>
  </conditionalFormatting>
  <conditionalFormatting sqref="AJ115">
    <cfRule type="cellIs" dxfId="1914" priority="211" operator="greaterThan">
      <formula>20</formula>
    </cfRule>
  </conditionalFormatting>
  <conditionalFormatting sqref="AY77 AY74 AY71">
    <cfRule type="cellIs" dxfId="1913" priority="189" operator="greaterThan">
      <formula>20</formula>
    </cfRule>
  </conditionalFormatting>
  <conditionalFormatting sqref="AN115:AP115">
    <cfRule type="cellIs" dxfId="1912" priority="210" operator="greaterThan">
      <formula>20</formula>
    </cfRule>
  </conditionalFormatting>
  <conditionalFormatting sqref="AQ115">
    <cfRule type="cellIs" dxfId="1911" priority="209" operator="between">
      <formula>80</formula>
      <formula>120</formula>
    </cfRule>
  </conditionalFormatting>
  <conditionalFormatting sqref="AN115:AP115">
    <cfRule type="cellIs" dxfId="1910" priority="208" operator="greaterThan">
      <formula>20</formula>
    </cfRule>
  </conditionalFormatting>
  <conditionalFormatting sqref="AQ115">
    <cfRule type="cellIs" dxfId="1909" priority="207" operator="between">
      <formula>80</formula>
      <formula>120</formula>
    </cfRule>
  </conditionalFormatting>
  <conditionalFormatting sqref="AN115:AP115">
    <cfRule type="cellIs" dxfId="1908" priority="206" operator="greaterThan">
      <formula>20</formula>
    </cfRule>
  </conditionalFormatting>
  <conditionalFormatting sqref="AQ115">
    <cfRule type="cellIs" dxfId="1907" priority="205" operator="between">
      <formula>80</formula>
      <formula>120</formula>
    </cfRule>
  </conditionalFormatting>
  <conditionalFormatting sqref="AN115:AP115">
    <cfRule type="cellIs" dxfId="1906" priority="202" operator="greaterThan">
      <formula>20</formula>
    </cfRule>
  </conditionalFormatting>
  <conditionalFormatting sqref="AQ115">
    <cfRule type="cellIs" dxfId="1905" priority="201" operator="between">
      <formula>80</formula>
      <formula>120</formula>
    </cfRule>
  </conditionalFormatting>
  <conditionalFormatting sqref="AN115:AP115">
    <cfRule type="cellIs" dxfId="1904" priority="200" operator="greaterThan">
      <formula>20</formula>
    </cfRule>
  </conditionalFormatting>
  <conditionalFormatting sqref="AQ115">
    <cfRule type="cellIs" dxfId="1903" priority="199" operator="between">
      <formula>80</formula>
      <formula>120</formula>
    </cfRule>
  </conditionalFormatting>
  <conditionalFormatting sqref="AN115:AP115">
    <cfRule type="cellIs" dxfId="1902" priority="194" operator="greaterThan">
      <formula>20</formula>
    </cfRule>
  </conditionalFormatting>
  <conditionalFormatting sqref="AQ115">
    <cfRule type="cellIs" dxfId="1901" priority="193" operator="between">
      <formula>80</formula>
      <formula>120</formula>
    </cfRule>
  </conditionalFormatting>
  <conditionalFormatting sqref="AO77 AO74 AO71">
    <cfRule type="cellIs" dxfId="1900" priority="191" operator="greaterThan">
      <formula>20</formula>
    </cfRule>
  </conditionalFormatting>
  <conditionalFormatting sqref="AT77 AT74 AT71">
    <cfRule type="cellIs" dxfId="1899" priority="190" operator="greaterThan">
      <formula>20</formula>
    </cfRule>
  </conditionalFormatting>
  <conditionalFormatting sqref="AK100">
    <cfRule type="cellIs" dxfId="1898" priority="184" operator="greaterThan">
      <formula>20</formula>
    </cfRule>
  </conditionalFormatting>
  <conditionalFormatting sqref="AL100:AM100">
    <cfRule type="cellIs" dxfId="1897" priority="183" operator="between">
      <formula>80</formula>
      <formula>120</formula>
    </cfRule>
  </conditionalFormatting>
  <conditionalFormatting sqref="AK103">
    <cfRule type="cellIs" dxfId="1896" priority="182" operator="greaterThan">
      <formula>20</formula>
    </cfRule>
  </conditionalFormatting>
  <conditionalFormatting sqref="AL103:AM103">
    <cfRule type="cellIs" dxfId="1895" priority="181" operator="between">
      <formula>80</formula>
      <formula>120</formula>
    </cfRule>
  </conditionalFormatting>
  <conditionalFormatting sqref="AZ94">
    <cfRule type="cellIs" dxfId="1894" priority="178" operator="greaterThan">
      <formula>20</formula>
    </cfRule>
  </conditionalFormatting>
  <conditionalFormatting sqref="AV94">
    <cfRule type="cellIs" dxfId="1893" priority="175" operator="between">
      <formula>80</formula>
      <formula>120</formula>
    </cfRule>
  </conditionalFormatting>
  <conditionalFormatting sqref="BA94">
    <cfRule type="cellIs" dxfId="1892" priority="173" operator="between">
      <formula>80</formula>
      <formula>120</formula>
    </cfRule>
  </conditionalFormatting>
  <conditionalFormatting sqref="BA109">
    <cfRule type="cellIs" dxfId="1891" priority="166" operator="between">
      <formula>80</formula>
      <formula>120</formula>
    </cfRule>
  </conditionalFormatting>
  <conditionalFormatting sqref="AQ109">
    <cfRule type="cellIs" dxfId="1890" priority="161" operator="between">
      <formula>80</formula>
      <formula>120</formula>
    </cfRule>
  </conditionalFormatting>
  <conditionalFormatting sqref="AP97">
    <cfRule type="cellIs" dxfId="1889" priority="162" operator="greaterThan">
      <formula>20</formula>
    </cfRule>
  </conditionalFormatting>
  <conditionalFormatting sqref="AU95">
    <cfRule type="cellIs" dxfId="1888" priority="146" operator="greaterThan">
      <formula>20</formula>
    </cfRule>
  </conditionalFormatting>
  <conditionalFormatting sqref="AW98">
    <cfRule type="cellIs" dxfId="1887" priority="147" operator="greaterThan">
      <formula>20</formula>
    </cfRule>
  </conditionalFormatting>
  <conditionalFormatting sqref="AZ95">
    <cfRule type="cellIs" dxfId="1886" priority="145" operator="greaterThan">
      <formula>20</formula>
    </cfRule>
  </conditionalFormatting>
  <conditionalFormatting sqref="BA110">
    <cfRule type="cellIs" dxfId="1885" priority="130" operator="between">
      <formula>80</formula>
      <formula>120</formula>
    </cfRule>
  </conditionalFormatting>
  <conditionalFormatting sqref="AQ95">
    <cfRule type="cellIs" dxfId="1884" priority="128" operator="between">
      <formula>80</formula>
      <formula>120</formula>
    </cfRule>
  </conditionalFormatting>
  <conditionalFormatting sqref="AO113 AO110 AO107 AO104 AO101 AO98 AO95 AO92 AO89 AO86 AO83 AO80">
    <cfRule type="cellIs" dxfId="1883" priority="120" operator="greaterThan">
      <formula>20</formula>
    </cfRule>
  </conditionalFormatting>
  <conditionalFormatting sqref="AV70 BA70 AL70:AM70">
    <cfRule type="cellIs" dxfId="1882" priority="114" operator="between">
      <formula>80</formula>
      <formula>120</formula>
    </cfRule>
  </conditionalFormatting>
  <conditionalFormatting sqref="AP70">
    <cfRule type="cellIs" dxfId="1881" priority="113" operator="greaterThan">
      <formula>20</formula>
    </cfRule>
  </conditionalFormatting>
  <conditionalFormatting sqref="AK70">
    <cfRule type="cellIs" dxfId="1880" priority="109" operator="greaterThan">
      <formula>20</formula>
    </cfRule>
  </conditionalFormatting>
  <conditionalFormatting sqref="AL70:AM70">
    <cfRule type="cellIs" dxfId="1879" priority="108" operator="between">
      <formula>80</formula>
      <formula>120</formula>
    </cfRule>
  </conditionalFormatting>
  <conditionalFormatting sqref="AJ70">
    <cfRule type="cellIs" dxfId="1878" priority="107" operator="greaterThan">
      <formula>20</formula>
    </cfRule>
  </conditionalFormatting>
  <conditionalFormatting sqref="AW73 AR73 AJ73:AK73 AT73:AU73 AY73:AZ73">
    <cfRule type="cellIs" dxfId="1877" priority="101" operator="greaterThan">
      <formula>20</formula>
    </cfRule>
  </conditionalFormatting>
  <conditionalFormatting sqref="AV73 BA73 AL73:AM73">
    <cfRule type="cellIs" dxfId="1876" priority="100" operator="between">
      <formula>80</formula>
      <formula>120</formula>
    </cfRule>
  </conditionalFormatting>
  <conditionalFormatting sqref="AP73">
    <cfRule type="cellIs" dxfId="1875" priority="99" operator="greaterThan">
      <formula>20</formula>
    </cfRule>
  </conditionalFormatting>
  <conditionalFormatting sqref="AQ73">
    <cfRule type="cellIs" dxfId="1874" priority="98" operator="between">
      <formula>80</formula>
      <formula>120</formula>
    </cfRule>
  </conditionalFormatting>
  <conditionalFormatting sqref="AK73">
    <cfRule type="cellIs" dxfId="1873" priority="95" operator="greaterThan">
      <formula>20</formula>
    </cfRule>
  </conditionalFormatting>
  <conditionalFormatting sqref="AL73:AM73">
    <cfRule type="cellIs" dxfId="1872" priority="94" operator="between">
      <formula>80</formula>
      <formula>120</formula>
    </cfRule>
  </conditionalFormatting>
  <conditionalFormatting sqref="AJ73">
    <cfRule type="cellIs" dxfId="1871" priority="93" operator="greaterThan">
      <formula>20</formula>
    </cfRule>
  </conditionalFormatting>
  <conditionalFormatting sqref="AK76">
    <cfRule type="cellIs" dxfId="1870" priority="81" operator="greaterThan">
      <formula>20</formula>
    </cfRule>
  </conditionalFormatting>
  <conditionalFormatting sqref="AL76:AM76">
    <cfRule type="cellIs" dxfId="1869" priority="80" operator="between">
      <formula>80</formula>
      <formula>120</formula>
    </cfRule>
  </conditionalFormatting>
  <conditionalFormatting sqref="AW76 AR76 AU76 AZ76">
    <cfRule type="cellIs" dxfId="1868" priority="89" operator="greaterThan">
      <formula>20</formula>
    </cfRule>
  </conditionalFormatting>
  <conditionalFormatting sqref="AV76 BA76">
    <cfRule type="cellIs" dxfId="1867" priority="88" operator="between">
      <formula>80</formula>
      <formula>120</formula>
    </cfRule>
  </conditionalFormatting>
  <conditionalFormatting sqref="AW76 AR76 AJ76:AK76 AT76:AU76 AY76:AZ76">
    <cfRule type="cellIs" dxfId="1866" priority="87" operator="greaterThan">
      <formula>20</formula>
    </cfRule>
  </conditionalFormatting>
  <conditionalFormatting sqref="AV76 BA76 AL76:AM76">
    <cfRule type="cellIs" dxfId="1865" priority="86" operator="between">
      <formula>80</formula>
      <formula>120</formula>
    </cfRule>
  </conditionalFormatting>
  <conditionalFormatting sqref="AP76">
    <cfRule type="cellIs" dxfId="1864" priority="85" operator="greaterThan">
      <formula>20</formula>
    </cfRule>
  </conditionalFormatting>
  <conditionalFormatting sqref="AQ76">
    <cfRule type="cellIs" dxfId="1863" priority="84" operator="between">
      <formula>80</formula>
      <formula>120</formula>
    </cfRule>
  </conditionalFormatting>
  <conditionalFormatting sqref="AJ76">
    <cfRule type="cellIs" dxfId="1862" priority="79" operator="greaterThan">
      <formula>20</formula>
    </cfRule>
  </conditionalFormatting>
  <conditionalFormatting sqref="AY78 AY72">
    <cfRule type="cellIs" dxfId="1861" priority="185" operator="greaterThan">
      <formula>20</formula>
    </cfRule>
  </conditionalFormatting>
  <conditionalFormatting sqref="AK124 AR124">
    <cfRule type="cellIs" dxfId="1860" priority="71" operator="greaterThan">
      <formula>20</formula>
    </cfRule>
  </conditionalFormatting>
  <conditionalFormatting sqref="AL124:AM124">
    <cfRule type="cellIs" dxfId="1859" priority="70" operator="between">
      <formula>80</formula>
      <formula>120</formula>
    </cfRule>
  </conditionalFormatting>
  <conditionalFormatting sqref="AO124 AO121 AO118">
    <cfRule type="cellIs" dxfId="1858" priority="62" operator="greaterThan">
      <formula>20</formula>
    </cfRule>
  </conditionalFormatting>
  <conditionalFormatting sqref="AY119">
    <cfRule type="cellIs" dxfId="1857" priority="51" operator="greaterThan">
      <formula>20</formula>
    </cfRule>
  </conditionalFormatting>
  <conditionalFormatting sqref="AY116">
    <cfRule type="cellIs" dxfId="1856" priority="57" operator="greaterThan">
      <formula>20</formula>
    </cfRule>
  </conditionalFormatting>
  <conditionalFormatting sqref="AV94">
    <cfRule type="cellIs" dxfId="1855" priority="176" operator="between">
      <formula>80</formula>
      <formula>120</formula>
    </cfRule>
  </conditionalFormatting>
  <conditionalFormatting sqref="AO119">
    <cfRule type="cellIs" dxfId="1854" priority="53" operator="greaterThan">
      <formula>20</formula>
    </cfRule>
  </conditionalFormatting>
  <conditionalFormatting sqref="AV109">
    <cfRule type="cellIs" dxfId="1853" priority="168" operator="between">
      <formula>80</formula>
      <formula>120</formula>
    </cfRule>
  </conditionalFormatting>
  <conditionalFormatting sqref="AW120 AR120 AU120 AZ120">
    <cfRule type="cellIs" dxfId="1852" priority="36" operator="greaterThan">
      <formula>20</formula>
    </cfRule>
  </conditionalFormatting>
  <conditionalFormatting sqref="AV120 BA120">
    <cfRule type="cellIs" dxfId="1851" priority="35" operator="between">
      <formula>80</formula>
      <formula>120</formula>
    </cfRule>
  </conditionalFormatting>
  <conditionalFormatting sqref="AJ78 AJ72">
    <cfRule type="cellIs" dxfId="1850" priority="188" operator="greaterThan">
      <formula>20</formula>
    </cfRule>
  </conditionalFormatting>
  <conditionalFormatting sqref="AY120">
    <cfRule type="cellIs" dxfId="1849" priority="23" operator="greaterThan">
      <formula>20</formula>
    </cfRule>
  </conditionalFormatting>
  <conditionalFormatting sqref="AO78 AO72">
    <cfRule type="cellIs" dxfId="1848" priority="187" operator="greaterThan">
      <formula>20</formula>
    </cfRule>
  </conditionalFormatting>
  <conditionalFormatting sqref="AQ123">
    <cfRule type="cellIs" dxfId="1847" priority="17" operator="between">
      <formula>80</formula>
      <formula>120</formula>
    </cfRule>
  </conditionalFormatting>
  <conditionalFormatting sqref="AT78 AT72">
    <cfRule type="cellIs" dxfId="1846" priority="186" operator="greaterThan">
      <formula>20</formula>
    </cfRule>
  </conditionalFormatting>
  <conditionalFormatting sqref="AK123">
    <cfRule type="cellIs" dxfId="1845" priority="14" operator="greaterThan">
      <formula>20</formula>
    </cfRule>
  </conditionalFormatting>
  <conditionalFormatting sqref="AL123:AM123">
    <cfRule type="cellIs" dxfId="1844" priority="13" operator="between">
      <formula>80</formula>
      <formula>120</formula>
    </cfRule>
  </conditionalFormatting>
  <conditionalFormatting sqref="AX123">
    <cfRule type="cellIs" dxfId="1843" priority="5" operator="lessThan">
      <formula>20</formula>
    </cfRule>
  </conditionalFormatting>
  <conditionalFormatting sqref="AW97">
    <cfRule type="cellIs" dxfId="1842" priority="180" operator="greaterThan">
      <formula>20</formula>
    </cfRule>
  </conditionalFormatting>
  <conditionalFormatting sqref="AU94">
    <cfRule type="cellIs" dxfId="1841" priority="179" operator="greaterThan">
      <formula>20</formula>
    </cfRule>
  </conditionalFormatting>
  <conditionalFormatting sqref="AL94:AM94">
    <cfRule type="cellIs" dxfId="1840" priority="177" operator="between">
      <formula>80</formula>
      <formula>120</formula>
    </cfRule>
  </conditionalFormatting>
  <conditionalFormatting sqref="BA94">
    <cfRule type="cellIs" dxfId="1839" priority="174" operator="between">
      <formula>80</formula>
      <formula>120</formula>
    </cfRule>
  </conditionalFormatting>
  <conditionalFormatting sqref="AU97">
    <cfRule type="cellIs" dxfId="1838" priority="172" operator="greaterThan">
      <formula>20</formula>
    </cfRule>
  </conditionalFormatting>
  <conditionalFormatting sqref="AZ97">
    <cfRule type="cellIs" dxfId="1837" priority="171" operator="greaterThan">
      <formula>20</formula>
    </cfRule>
  </conditionalFormatting>
  <conditionalFormatting sqref="AL109:AM109">
    <cfRule type="cellIs" dxfId="1836" priority="170" operator="between">
      <formula>80</formula>
      <formula>120</formula>
    </cfRule>
  </conditionalFormatting>
  <conditionalFormatting sqref="AV109">
    <cfRule type="cellIs" dxfId="1835" priority="169" operator="between">
      <formula>80</formula>
      <formula>120</formula>
    </cfRule>
  </conditionalFormatting>
  <conditionalFormatting sqref="BA109">
    <cfRule type="cellIs" dxfId="1834" priority="167" operator="between">
      <formula>80</formula>
      <formula>120</formula>
    </cfRule>
  </conditionalFormatting>
  <conditionalFormatting sqref="AP94">
    <cfRule type="cellIs" dxfId="1833" priority="165" operator="greaterThan">
      <formula>20</formula>
    </cfRule>
  </conditionalFormatting>
  <conditionalFormatting sqref="AQ94">
    <cfRule type="cellIs" dxfId="1832" priority="164" operator="between">
      <formula>80</formula>
      <formula>120</formula>
    </cfRule>
  </conditionalFormatting>
  <conditionalFormatting sqref="AQ94">
    <cfRule type="cellIs" dxfId="1831" priority="163" operator="between">
      <formula>80</formula>
      <formula>120</formula>
    </cfRule>
  </conditionalFormatting>
  <conditionalFormatting sqref="AQ109">
    <cfRule type="cellIs" dxfId="1830" priority="160" operator="between">
      <formula>80</formula>
      <formula>120</formula>
    </cfRule>
  </conditionalFormatting>
  <conditionalFormatting sqref="AJ109 AJ106 AJ103 AJ100 AJ97 AJ94 AJ91 AJ88 AJ85 AJ82 AJ79">
    <cfRule type="cellIs" dxfId="1829" priority="159" operator="greaterThan">
      <formula>20</formula>
    </cfRule>
  </conditionalFormatting>
  <conditionalFormatting sqref="AO109 AO106 AO103 AO100 AO97 AO94 AO91 AO88 AO85 AO82 AO79">
    <cfRule type="cellIs" dxfId="1828" priority="158" operator="greaterThan">
      <formula>20</formula>
    </cfRule>
  </conditionalFormatting>
  <conditionalFormatting sqref="AT109 AT106 AT103 AT100 AT97 AT94 AT91 AT88 AT85 AT82 AT79">
    <cfRule type="cellIs" dxfId="1827" priority="157" operator="greaterThan">
      <formula>20</formula>
    </cfRule>
  </conditionalFormatting>
  <conditionalFormatting sqref="AY109 AY106 AY103 AY100 AY97 AY94 AY91 AY88 AY85 AY82 AY79">
    <cfRule type="cellIs" dxfId="1826" priority="156" operator="greaterThan">
      <formula>20</formula>
    </cfRule>
  </conditionalFormatting>
  <conditionalFormatting sqref="AR79 AW79 AJ79:AK79 AT79:AU79 AY79:AZ79">
    <cfRule type="cellIs" dxfId="1825" priority="155" operator="greaterThan">
      <formula>20</formula>
    </cfRule>
  </conditionalFormatting>
  <conditionalFormatting sqref="AL79:AM79 BA79 AV79">
    <cfRule type="cellIs" dxfId="1824" priority="154" operator="between">
      <formula>80</formula>
      <formula>120</formula>
    </cfRule>
  </conditionalFormatting>
  <conditionalFormatting sqref="AO79:AP79">
    <cfRule type="cellIs" dxfId="1823" priority="153" operator="greaterThan">
      <formula>20</formula>
    </cfRule>
  </conditionalFormatting>
  <conditionalFormatting sqref="AQ79">
    <cfRule type="cellIs" dxfId="1822" priority="152" operator="between">
      <formula>80</formula>
      <formula>120</formula>
    </cfRule>
  </conditionalFormatting>
  <conditionalFormatting sqref="AK101">
    <cfRule type="cellIs" dxfId="1821" priority="151" operator="greaterThan">
      <formula>20</formula>
    </cfRule>
  </conditionalFormatting>
  <conditionalFormatting sqref="AL101:AM101">
    <cfRule type="cellIs" dxfId="1820" priority="150" operator="between">
      <formula>80</formula>
      <formula>120</formula>
    </cfRule>
  </conditionalFormatting>
  <conditionalFormatting sqref="AK104">
    <cfRule type="cellIs" dxfId="1819" priority="149" operator="greaterThan">
      <formula>20</formula>
    </cfRule>
  </conditionalFormatting>
  <conditionalFormatting sqref="AL104:AM104">
    <cfRule type="cellIs" dxfId="1818" priority="148" operator="between">
      <formula>80</formula>
      <formula>120</formula>
    </cfRule>
  </conditionalFormatting>
  <conditionalFormatting sqref="AL95:AM95">
    <cfRule type="cellIs" dxfId="1817" priority="144" operator="between">
      <formula>80</formula>
      <formula>120</formula>
    </cfRule>
  </conditionalFormatting>
  <conditionalFormatting sqref="AV95">
    <cfRule type="cellIs" dxfId="1816" priority="143" operator="between">
      <formula>80</formula>
      <formula>120</formula>
    </cfRule>
  </conditionalFormatting>
  <conditionalFormatting sqref="AV95">
    <cfRule type="cellIs" dxfId="1815" priority="142" operator="between">
      <formula>80</formula>
      <formula>120</formula>
    </cfRule>
  </conditionalFormatting>
  <conditionalFormatting sqref="BA95">
    <cfRule type="cellIs" dxfId="1814" priority="141" operator="between">
      <formula>80</formula>
      <formula>120</formula>
    </cfRule>
  </conditionalFormatting>
  <conditionalFormatting sqref="BA95">
    <cfRule type="cellIs" dxfId="1813" priority="140" operator="between">
      <formula>80</formula>
      <formula>120</formula>
    </cfRule>
  </conditionalFormatting>
  <conditionalFormatting sqref="AU98">
    <cfRule type="cellIs" dxfId="1812" priority="139" operator="greaterThan">
      <formula>20</formula>
    </cfRule>
  </conditionalFormatting>
  <conditionalFormatting sqref="AZ98">
    <cfRule type="cellIs" dxfId="1811" priority="138" operator="greaterThan">
      <formula>20</formula>
    </cfRule>
  </conditionalFormatting>
  <conditionalFormatting sqref="AL110:AM110">
    <cfRule type="cellIs" dxfId="1810" priority="137" operator="between">
      <formula>80</formula>
      <formula>120</formula>
    </cfRule>
  </conditionalFormatting>
  <conditionalFormatting sqref="AK113">
    <cfRule type="cellIs" dxfId="1809" priority="136" operator="greaterThan">
      <formula>20</formula>
    </cfRule>
  </conditionalFormatting>
  <conditionalFormatting sqref="AU113">
    <cfRule type="cellIs" dxfId="1808" priority="135" operator="greaterThan">
      <formula>20</formula>
    </cfRule>
  </conditionalFormatting>
  <conditionalFormatting sqref="AV110">
    <cfRule type="cellIs" dxfId="1807" priority="134" operator="between">
      <formula>80</formula>
      <formula>120</formula>
    </cfRule>
  </conditionalFormatting>
  <conditionalFormatting sqref="AV110">
    <cfRule type="cellIs" dxfId="1806" priority="133" operator="between">
      <formula>80</formula>
      <formula>120</formula>
    </cfRule>
  </conditionalFormatting>
  <conditionalFormatting sqref="AZ113">
    <cfRule type="cellIs" dxfId="1805" priority="132" operator="greaterThan">
      <formula>20</formula>
    </cfRule>
  </conditionalFormatting>
  <conditionalFormatting sqref="BA110">
    <cfRule type="cellIs" dxfId="1804" priority="131" operator="between">
      <formula>80</formula>
      <formula>120</formula>
    </cfRule>
  </conditionalFormatting>
  <conditionalFormatting sqref="AP95">
    <cfRule type="cellIs" dxfId="1803" priority="129" operator="greaterThan">
      <formula>20</formula>
    </cfRule>
  </conditionalFormatting>
  <conditionalFormatting sqref="AQ95">
    <cfRule type="cellIs" dxfId="1802" priority="127" operator="between">
      <formula>80</formula>
      <formula>120</formula>
    </cfRule>
  </conditionalFormatting>
  <conditionalFormatting sqref="AP98">
    <cfRule type="cellIs" dxfId="1801" priority="126" operator="greaterThan">
      <formula>20</formula>
    </cfRule>
  </conditionalFormatting>
  <conditionalFormatting sqref="AP113">
    <cfRule type="cellIs" dxfId="1800" priority="125" operator="greaterThan">
      <formula>20</formula>
    </cfRule>
  </conditionalFormatting>
  <conditionalFormatting sqref="AQ110">
    <cfRule type="cellIs" dxfId="1799" priority="124" operator="between">
      <formula>80</formula>
      <formula>120</formula>
    </cfRule>
  </conditionalFormatting>
  <conditionalFormatting sqref="AQ110">
    <cfRule type="cellIs" dxfId="1798" priority="123" operator="between">
      <formula>80</formula>
      <formula>120</formula>
    </cfRule>
  </conditionalFormatting>
  <conditionalFormatting sqref="AK113 AP113 AU113 AZ113">
    <cfRule type="cellIs" dxfId="1797" priority="122" operator="lessThan">
      <formula>20</formula>
    </cfRule>
  </conditionalFormatting>
  <conditionalFormatting sqref="AJ113 AJ110 AJ107 AJ104 AJ101 AJ98 AJ95 AJ92 AJ89 AJ86 AJ83 AJ80">
    <cfRule type="cellIs" dxfId="1796" priority="121" operator="greaterThan">
      <formula>20</formula>
    </cfRule>
  </conditionalFormatting>
  <conditionalFormatting sqref="AT113 AT110 AT107 AT104 AT101 AT98 AT95 AT92 AT89 AT86 AT83 AT80">
    <cfRule type="cellIs" dxfId="1795" priority="119" operator="greaterThan">
      <formula>20</formula>
    </cfRule>
  </conditionalFormatting>
  <conditionalFormatting sqref="AY113 AY110 AY107 AY104 AY101 AY98 AY95 AY92 AY89 AY86 AY83 AY80">
    <cfRule type="cellIs" dxfId="1794" priority="118" operator="greaterThan">
      <formula>20</formula>
    </cfRule>
  </conditionalFormatting>
  <conditionalFormatting sqref="AO117">
    <cfRule type="cellIs" dxfId="1793" priority="39" operator="greaterThan">
      <formula>20</formula>
    </cfRule>
  </conditionalFormatting>
  <conditionalFormatting sqref="AW120 AR120 AJ120:AK120 AT120:AU120 AY120:AZ120">
    <cfRule type="cellIs" dxfId="1792" priority="34" operator="greaterThan">
      <formula>20</formula>
    </cfRule>
  </conditionalFormatting>
  <conditionalFormatting sqref="AV120 BA120 AL120:AM120">
    <cfRule type="cellIs" dxfId="1791" priority="33" operator="between">
      <formula>80</formula>
      <formula>120</formula>
    </cfRule>
  </conditionalFormatting>
  <conditionalFormatting sqref="AW70 AR70 AU70 AZ70">
    <cfRule type="cellIs" dxfId="1790" priority="117" operator="greaterThan">
      <formula>20</formula>
    </cfRule>
  </conditionalFormatting>
  <conditionalFormatting sqref="AV70 BA70">
    <cfRule type="cellIs" dxfId="1789" priority="116" operator="between">
      <formula>80</formula>
      <formula>120</formula>
    </cfRule>
  </conditionalFormatting>
  <conditionalFormatting sqref="AW70 AR70 AJ70:AK70 AT70:AU70 AY70:AZ70">
    <cfRule type="cellIs" dxfId="1788" priority="115" operator="greaterThan">
      <formula>20</formula>
    </cfRule>
  </conditionalFormatting>
  <conditionalFormatting sqref="AQ70">
    <cfRule type="cellIs" dxfId="1787" priority="112" operator="between">
      <formula>80</formula>
      <formula>120</formula>
    </cfRule>
  </conditionalFormatting>
  <conditionalFormatting sqref="AO70:AP70">
    <cfRule type="cellIs" dxfId="1786" priority="111" operator="greaterThan">
      <formula>20</formula>
    </cfRule>
  </conditionalFormatting>
  <conditionalFormatting sqref="AQ70">
    <cfRule type="cellIs" dxfId="1785" priority="110" operator="between">
      <formula>80</formula>
      <formula>120</formula>
    </cfRule>
  </conditionalFormatting>
  <conditionalFormatting sqref="AO70">
    <cfRule type="cellIs" dxfId="1784" priority="106" operator="greaterThan">
      <formula>20</formula>
    </cfRule>
  </conditionalFormatting>
  <conditionalFormatting sqref="AT70">
    <cfRule type="cellIs" dxfId="1783" priority="105" operator="greaterThan">
      <formula>20</formula>
    </cfRule>
  </conditionalFormatting>
  <conditionalFormatting sqref="AY70">
    <cfRule type="cellIs" dxfId="1782" priority="104" operator="greaterThan">
      <formula>20</formula>
    </cfRule>
  </conditionalFormatting>
  <conditionalFormatting sqref="AW73 AR73 AU73 AZ73">
    <cfRule type="cellIs" dxfId="1781" priority="103" operator="greaterThan">
      <formula>20</formula>
    </cfRule>
  </conditionalFormatting>
  <conditionalFormatting sqref="AV73 BA73">
    <cfRule type="cellIs" dxfId="1780" priority="102" operator="between">
      <formula>80</formula>
      <formula>120</formula>
    </cfRule>
  </conditionalFormatting>
  <conditionalFormatting sqref="AO73:AP73">
    <cfRule type="cellIs" dxfId="1779" priority="97" operator="greaterThan">
      <formula>20</formula>
    </cfRule>
  </conditionalFormatting>
  <conditionalFormatting sqref="AQ73">
    <cfRule type="cellIs" dxfId="1778" priority="96" operator="between">
      <formula>80</formula>
      <formula>120</formula>
    </cfRule>
  </conditionalFormatting>
  <conditionalFormatting sqref="AO73">
    <cfRule type="cellIs" dxfId="1777" priority="92" operator="greaterThan">
      <formula>20</formula>
    </cfRule>
  </conditionalFormatting>
  <conditionalFormatting sqref="AT73">
    <cfRule type="cellIs" dxfId="1776" priority="91" operator="greaterThan">
      <formula>20</formula>
    </cfRule>
  </conditionalFormatting>
  <conditionalFormatting sqref="AY73">
    <cfRule type="cellIs" dxfId="1775" priority="90" operator="greaterThan">
      <formula>20</formula>
    </cfRule>
  </conditionalFormatting>
  <conditionalFormatting sqref="AO76:AP76">
    <cfRule type="cellIs" dxfId="1774" priority="83" operator="greaterThan">
      <formula>20</formula>
    </cfRule>
  </conditionalFormatting>
  <conditionalFormatting sqref="AQ76">
    <cfRule type="cellIs" dxfId="1773" priority="82" operator="between">
      <formula>80</formula>
      <formula>120</formula>
    </cfRule>
  </conditionalFormatting>
  <conditionalFormatting sqref="AO76">
    <cfRule type="cellIs" dxfId="1772" priority="78" operator="greaterThan">
      <formula>20</formula>
    </cfRule>
  </conditionalFormatting>
  <conditionalFormatting sqref="AT76">
    <cfRule type="cellIs" dxfId="1771" priority="77" operator="greaterThan">
      <formula>20</formula>
    </cfRule>
  </conditionalFormatting>
  <conditionalFormatting sqref="AY76">
    <cfRule type="cellIs" dxfId="1770" priority="76" operator="greaterThan">
      <formula>20</formula>
    </cfRule>
  </conditionalFormatting>
  <conditionalFormatting sqref="AI76">
    <cfRule type="cellIs" dxfId="1769" priority="75" operator="lessThan">
      <formula>20</formula>
    </cfRule>
  </conditionalFormatting>
  <conditionalFormatting sqref="AN76">
    <cfRule type="cellIs" dxfId="1768" priority="74" operator="lessThan">
      <formula>20</formula>
    </cfRule>
  </conditionalFormatting>
  <conditionalFormatting sqref="AS76">
    <cfRule type="cellIs" dxfId="1767" priority="73" operator="lessThan">
      <formula>20</formula>
    </cfRule>
  </conditionalFormatting>
  <conditionalFormatting sqref="AX76">
    <cfRule type="cellIs" dxfId="1766" priority="72" operator="lessThan">
      <formula>20</formula>
    </cfRule>
  </conditionalFormatting>
  <conditionalFormatting sqref="AU124">
    <cfRule type="cellIs" dxfId="1765" priority="69" operator="greaterThan">
      <formula>20</formula>
    </cfRule>
  </conditionalFormatting>
  <conditionalFormatting sqref="AV124">
    <cfRule type="cellIs" dxfId="1764" priority="68" operator="between">
      <formula>80</formula>
      <formula>120</formula>
    </cfRule>
  </conditionalFormatting>
  <conditionalFormatting sqref="AZ124">
    <cfRule type="cellIs" dxfId="1763" priority="67" operator="greaterThan">
      <formula>20</formula>
    </cfRule>
  </conditionalFormatting>
  <conditionalFormatting sqref="BA124">
    <cfRule type="cellIs" dxfId="1762" priority="66" operator="between">
      <formula>80</formula>
      <formula>120</formula>
    </cfRule>
  </conditionalFormatting>
  <conditionalFormatting sqref="AP124">
    <cfRule type="cellIs" dxfId="1761" priority="65" operator="greaterThan">
      <formula>20</formula>
    </cfRule>
  </conditionalFormatting>
  <conditionalFormatting sqref="AQ124">
    <cfRule type="cellIs" dxfId="1760" priority="64" operator="between">
      <formula>80</formula>
      <formula>120</formula>
    </cfRule>
  </conditionalFormatting>
  <conditionalFormatting sqref="AJ124 AJ121 AJ118">
    <cfRule type="cellIs" dxfId="1759" priority="63" operator="greaterThan">
      <formula>20</formula>
    </cfRule>
  </conditionalFormatting>
  <conditionalFormatting sqref="AT124 AT121 AT118">
    <cfRule type="cellIs" dxfId="1758" priority="61" operator="greaterThan">
      <formula>20</formula>
    </cfRule>
  </conditionalFormatting>
  <conditionalFormatting sqref="AY124 AY121 AY118">
    <cfRule type="cellIs" dxfId="1757" priority="60" operator="greaterThan">
      <formula>20</formula>
    </cfRule>
  </conditionalFormatting>
  <conditionalFormatting sqref="AT116">
    <cfRule type="cellIs" dxfId="1756" priority="59" operator="greaterThan">
      <formula>20</formula>
    </cfRule>
  </conditionalFormatting>
  <conditionalFormatting sqref="AT116">
    <cfRule type="cellIs" dxfId="1755" priority="58" operator="greaterThan">
      <formula>20</formula>
    </cfRule>
  </conditionalFormatting>
  <conditionalFormatting sqref="AY116">
    <cfRule type="cellIs" dxfId="1754" priority="56" operator="greaterThan">
      <formula>20</formula>
    </cfRule>
  </conditionalFormatting>
  <conditionalFormatting sqref="AO116">
    <cfRule type="cellIs" dxfId="1753" priority="55" operator="greaterThan">
      <formula>20</formula>
    </cfRule>
  </conditionalFormatting>
  <conditionalFormatting sqref="AJ119">
    <cfRule type="cellIs" dxfId="1752" priority="54" operator="greaterThan">
      <formula>20</formula>
    </cfRule>
  </conditionalFormatting>
  <conditionalFormatting sqref="AT119">
    <cfRule type="cellIs" dxfId="1751" priority="52" operator="greaterThan">
      <formula>20</formula>
    </cfRule>
  </conditionalFormatting>
  <conditionalFormatting sqref="AW117 AR117 AU117 AZ117">
    <cfRule type="cellIs" dxfId="1750" priority="50" operator="greaterThan">
      <formula>20</formula>
    </cfRule>
  </conditionalFormatting>
  <conditionalFormatting sqref="AV117 BA117">
    <cfRule type="cellIs" dxfId="1749" priority="49" operator="between">
      <formula>80</formula>
      <formula>120</formula>
    </cfRule>
  </conditionalFormatting>
  <conditionalFormatting sqref="AW117 AR117 AJ117:AK117 AT117:AU117 AY117:AZ117">
    <cfRule type="cellIs" dxfId="1748" priority="48" operator="greaterThan">
      <formula>20</formula>
    </cfRule>
  </conditionalFormatting>
  <conditionalFormatting sqref="AV117 BA117 AL117:AM117">
    <cfRule type="cellIs" dxfId="1747" priority="47" operator="between">
      <formula>80</formula>
      <formula>120</formula>
    </cfRule>
  </conditionalFormatting>
  <conditionalFormatting sqref="AP117">
    <cfRule type="cellIs" dxfId="1746" priority="46" operator="greaterThan">
      <formula>20</formula>
    </cfRule>
  </conditionalFormatting>
  <conditionalFormatting sqref="AQ117">
    <cfRule type="cellIs" dxfId="1745" priority="45" operator="between">
      <formula>80</formula>
      <formula>120</formula>
    </cfRule>
  </conditionalFormatting>
  <conditionalFormatting sqref="AO117:AP117">
    <cfRule type="cellIs" dxfId="1744" priority="44" operator="greaterThan">
      <formula>20</formula>
    </cfRule>
  </conditionalFormatting>
  <conditionalFormatting sqref="AQ117">
    <cfRule type="cellIs" dxfId="1743" priority="43" operator="between">
      <formula>80</formula>
      <formula>120</formula>
    </cfRule>
  </conditionalFormatting>
  <conditionalFormatting sqref="AK117">
    <cfRule type="cellIs" dxfId="1742" priority="42" operator="greaterThan">
      <formula>20</formula>
    </cfRule>
  </conditionalFormatting>
  <conditionalFormatting sqref="AL117:AM117">
    <cfRule type="cellIs" dxfId="1741" priority="41" operator="between">
      <formula>80</formula>
      <formula>120</formula>
    </cfRule>
  </conditionalFormatting>
  <conditionalFormatting sqref="AJ117">
    <cfRule type="cellIs" dxfId="1740" priority="40" operator="greaterThan">
      <formula>20</formula>
    </cfRule>
  </conditionalFormatting>
  <conditionalFormatting sqref="AT117">
    <cfRule type="cellIs" dxfId="1739" priority="38" operator="greaterThan">
      <formula>20</formula>
    </cfRule>
  </conditionalFormatting>
  <conditionalFormatting sqref="AY117">
    <cfRule type="cellIs" dxfId="1738" priority="37" operator="greaterThan">
      <formula>20</formula>
    </cfRule>
  </conditionalFormatting>
  <conditionalFormatting sqref="AP120">
    <cfRule type="cellIs" dxfId="1737" priority="32" operator="greaterThan">
      <formula>20</formula>
    </cfRule>
  </conditionalFormatting>
  <conditionalFormatting sqref="AQ120">
    <cfRule type="cellIs" dxfId="1736" priority="31" operator="between">
      <formula>80</formula>
      <formula>120</formula>
    </cfRule>
  </conditionalFormatting>
  <conditionalFormatting sqref="AO120:AP120">
    <cfRule type="cellIs" dxfId="1735" priority="30" operator="greaterThan">
      <formula>20</formula>
    </cfRule>
  </conditionalFormatting>
  <conditionalFormatting sqref="AQ120">
    <cfRule type="cellIs" dxfId="1734" priority="29" operator="between">
      <formula>80</formula>
      <formula>120</formula>
    </cfRule>
  </conditionalFormatting>
  <conditionalFormatting sqref="AK120">
    <cfRule type="cellIs" dxfId="1733" priority="28" operator="greaterThan">
      <formula>20</formula>
    </cfRule>
  </conditionalFormatting>
  <conditionalFormatting sqref="AL120:AM120">
    <cfRule type="cellIs" dxfId="1732" priority="27" operator="between">
      <formula>80</formula>
      <formula>120</formula>
    </cfRule>
  </conditionalFormatting>
  <conditionalFormatting sqref="AJ120">
    <cfRule type="cellIs" dxfId="1731" priority="26" operator="greaterThan">
      <formula>20</formula>
    </cfRule>
  </conditionalFormatting>
  <conditionalFormatting sqref="AO120">
    <cfRule type="cellIs" dxfId="1730" priority="25" operator="greaterThan">
      <formula>20</formula>
    </cfRule>
  </conditionalFormatting>
  <conditionalFormatting sqref="AT120">
    <cfRule type="cellIs" dxfId="1729" priority="24" operator="greaterThan">
      <formula>20</formula>
    </cfRule>
  </conditionalFormatting>
  <conditionalFormatting sqref="AW123 AR123 AU123 AZ123">
    <cfRule type="cellIs" dxfId="1728" priority="22" operator="greaterThan">
      <formula>20</formula>
    </cfRule>
  </conditionalFormatting>
  <conditionalFormatting sqref="AV123 BA123">
    <cfRule type="cellIs" dxfId="1727" priority="21" operator="between">
      <formula>80</formula>
      <formula>120</formula>
    </cfRule>
  </conditionalFormatting>
  <conditionalFormatting sqref="AW123 AR123 AJ123:AK123 AT123:AU123 AY123:AZ123">
    <cfRule type="cellIs" dxfId="1726" priority="20" operator="greaterThan">
      <formula>20</formula>
    </cfRule>
  </conditionalFormatting>
  <conditionalFormatting sqref="AV123 BA123 AL123:AM123">
    <cfRule type="cellIs" dxfId="1725" priority="19" operator="between">
      <formula>80</formula>
      <formula>120</formula>
    </cfRule>
  </conditionalFormatting>
  <conditionalFormatting sqref="AP123">
    <cfRule type="cellIs" dxfId="1724" priority="18" operator="greaterThan">
      <formula>20</formula>
    </cfRule>
  </conditionalFormatting>
  <conditionalFormatting sqref="AO123:AP123">
    <cfRule type="cellIs" dxfId="1723" priority="16" operator="greaterThan">
      <formula>20</formula>
    </cfRule>
  </conditionalFormatting>
  <conditionalFormatting sqref="AQ123">
    <cfRule type="cellIs" dxfId="1722" priority="15" operator="between">
      <formula>80</formula>
      <formula>120</formula>
    </cfRule>
  </conditionalFormatting>
  <conditionalFormatting sqref="AJ123">
    <cfRule type="cellIs" dxfId="1721" priority="12" operator="greaterThan">
      <formula>20</formula>
    </cfRule>
  </conditionalFormatting>
  <conditionalFormatting sqref="AO123">
    <cfRule type="cellIs" dxfId="1720" priority="11" operator="greaterThan">
      <formula>20</formula>
    </cfRule>
  </conditionalFormatting>
  <conditionalFormatting sqref="AT123">
    <cfRule type="cellIs" dxfId="1719" priority="10" operator="greaterThan">
      <formula>20</formula>
    </cfRule>
  </conditionalFormatting>
  <conditionalFormatting sqref="AY123">
    <cfRule type="cellIs" dxfId="1718" priority="9" operator="greaterThan">
      <formula>20</formula>
    </cfRule>
  </conditionalFormatting>
  <conditionalFormatting sqref="AI123">
    <cfRule type="cellIs" dxfId="1717" priority="8" operator="lessThan">
      <formula>20</formula>
    </cfRule>
  </conditionalFormatting>
  <conditionalFormatting sqref="AN123">
    <cfRule type="cellIs" dxfId="1716" priority="7" operator="lessThan">
      <formula>20</formula>
    </cfRule>
  </conditionalFormatting>
  <conditionalFormatting sqref="AS123">
    <cfRule type="cellIs" dxfId="1715" priority="6" operator="lessThan">
      <formula>20</formula>
    </cfRule>
  </conditionalFormatting>
  <conditionalFormatting sqref="AJ30">
    <cfRule type="cellIs" dxfId="1714" priority="4" operator="greaterThan">
      <formula>20</formula>
    </cfRule>
  </conditionalFormatting>
  <conditionalFormatting sqref="AO30">
    <cfRule type="cellIs" dxfId="1713" priority="3" operator="greaterThan">
      <formula>20</formula>
    </cfRule>
  </conditionalFormatting>
  <conditionalFormatting sqref="AT30">
    <cfRule type="cellIs" dxfId="1712" priority="2" operator="greaterThan">
      <formula>20</formula>
    </cfRule>
  </conditionalFormatting>
  <conditionalFormatting sqref="AY30">
    <cfRule type="cellIs" dxfId="1711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47"/>
  <sheetViews>
    <sheetView topLeftCell="AW12" zoomScale="156" workbookViewId="0">
      <selection activeCell="BC33" sqref="BC33:BF36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  <col min="30" max="30" width="16.5" bestFit="1" customWidth="1"/>
  </cols>
  <sheetData>
    <row r="1" spans="1:58" ht="16" x14ac:dyDescent="0.2">
      <c r="A1" t="s">
        <v>31</v>
      </c>
      <c r="C1" t="s">
        <v>151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C2" t="s">
        <v>152</v>
      </c>
      <c r="D2">
        <v>0</v>
      </c>
      <c r="E2">
        <f>I18</f>
        <v>83</v>
      </c>
      <c r="F2">
        <v>0</v>
      </c>
      <c r="G2" s="3">
        <f>J18</f>
        <v>218</v>
      </c>
      <c r="H2">
        <v>0</v>
      </c>
      <c r="I2" s="3">
        <f>L18</f>
        <v>0</v>
      </c>
    </row>
    <row r="3" spans="1:58" x14ac:dyDescent="0.2">
      <c r="D3">
        <v>0</v>
      </c>
      <c r="E3">
        <f>I19</f>
        <v>35</v>
      </c>
      <c r="F3">
        <v>0</v>
      </c>
      <c r="G3" s="3">
        <f>J19</f>
        <v>194</v>
      </c>
      <c r="H3">
        <v>0</v>
      </c>
      <c r="I3" s="3">
        <f>L19</f>
        <v>0</v>
      </c>
    </row>
    <row r="4" spans="1:58" x14ac:dyDescent="0.2">
      <c r="C4">
        <f>(-0.00000000008097*E4^2)+(0.0000013462*E4)+0.00002048</f>
        <v>6.8850860031999998E-4</v>
      </c>
      <c r="D4">
        <f>3*G21/1000</f>
        <v>6.0000000000000006E-4</v>
      </c>
      <c r="E4">
        <f>I21</f>
        <v>512</v>
      </c>
      <c r="F4">
        <f>6*H21/1000</f>
        <v>1.2000000000000001E-3</v>
      </c>
      <c r="G4" s="3">
        <f t="shared" ref="G4" si="0">J21</f>
        <v>2548</v>
      </c>
      <c r="H4">
        <f>0.3*H21/1000</f>
        <v>5.9999999999999995E-5</v>
      </c>
      <c r="I4" s="3">
        <f t="shared" ref="I4" si="1">L21</f>
        <v>1490</v>
      </c>
    </row>
    <row r="5" spans="1:58" x14ac:dyDescent="0.2">
      <c r="C5">
        <f t="shared" ref="C5:C8" si="2">(-0.00000000008097*E5^2)+(0.0000013462*E5)+0.00002048</f>
        <v>2.0363592908799999E-3</v>
      </c>
      <c r="D5">
        <f t="shared" ref="D5" si="3">3*G23/1000</f>
        <v>1.7999999999999997E-3</v>
      </c>
      <c r="E5">
        <f>I23</f>
        <v>1664</v>
      </c>
      <c r="F5">
        <f t="shared" ref="F5" si="4">6*H23/1000</f>
        <v>3.5999999999999995E-3</v>
      </c>
      <c r="G5" s="3">
        <f>J23</f>
        <v>7830</v>
      </c>
      <c r="H5">
        <f t="shared" ref="H5" si="5">0.3*H23/1000</f>
        <v>1.7999999999999998E-4</v>
      </c>
      <c r="I5" s="3">
        <f>L23</f>
        <v>4041</v>
      </c>
    </row>
    <row r="6" spans="1:58" x14ac:dyDescent="0.2">
      <c r="C6">
        <f t="shared" si="2"/>
        <v>3.1755260308699998E-3</v>
      </c>
      <c r="D6">
        <f>3*G25/1000</f>
        <v>3.0000000000000001E-3</v>
      </c>
      <c r="E6">
        <f>I25</f>
        <v>2823</v>
      </c>
      <c r="F6">
        <f>6*H25/1000</f>
        <v>6.0000000000000001E-3</v>
      </c>
      <c r="G6" s="3">
        <f>J25</f>
        <v>12581</v>
      </c>
      <c r="H6">
        <f>0.3*H25/1000</f>
        <v>2.9999999999999997E-4</v>
      </c>
      <c r="I6" s="3">
        <f>L25</f>
        <v>6694</v>
      </c>
    </row>
    <row r="7" spans="1:58" x14ac:dyDescent="0.2">
      <c r="C7">
        <f t="shared" si="2"/>
        <v>4.0226268848699998E-3</v>
      </c>
      <c r="D7">
        <f>3*G26/1000</f>
        <v>4.1999999999999989E-3</v>
      </c>
      <c r="E7">
        <f>I26</f>
        <v>3877</v>
      </c>
      <c r="F7">
        <f>6*H26/1000</f>
        <v>8.3999999999999977E-3</v>
      </c>
      <c r="G7" s="3">
        <f>J26</f>
        <v>15410</v>
      </c>
      <c r="H7">
        <f>0.3*H26/1000</f>
        <v>4.1999999999999996E-4</v>
      </c>
      <c r="I7" s="3">
        <f>L26</f>
        <v>8527</v>
      </c>
    </row>
    <row r="8" spans="1:58" x14ac:dyDescent="0.2">
      <c r="C8">
        <f t="shared" si="2"/>
        <v>5.5912623926299993E-3</v>
      </c>
      <c r="D8">
        <f>3*G27/1000</f>
        <v>5.4000000000000003E-3</v>
      </c>
      <c r="E8">
        <f>I27</f>
        <v>7761</v>
      </c>
      <c r="F8">
        <f>6*H27/1000</f>
        <v>1.0800000000000001E-2</v>
      </c>
      <c r="G8" s="3">
        <f>J27</f>
        <v>20204</v>
      </c>
      <c r="H8">
        <f>0.3*H27/1000</f>
        <v>5.4000000000000001E-4</v>
      </c>
      <c r="I8" s="3">
        <f>L27</f>
        <v>12676</v>
      </c>
    </row>
    <row r="9" spans="1:58" x14ac:dyDescent="0.2">
      <c r="C9" t="s">
        <v>35</v>
      </c>
      <c r="E9" s="6">
        <f>SLOPE(D2:D8,E2:E8)</f>
        <v>7.3774695075739208E-7</v>
      </c>
      <c r="F9" s="6"/>
      <c r="G9" s="6">
        <f>SLOPE(F2:F8,G2:G8)</f>
        <v>5.3784254851393177E-7</v>
      </c>
      <c r="H9" s="6"/>
      <c r="I9" s="6">
        <f>SLOPE(H2:H8,I2:I8)</f>
        <v>4.440159056127699E-8</v>
      </c>
    </row>
    <row r="10" spans="1:58" x14ac:dyDescent="0.2">
      <c r="C10" t="s">
        <v>36</v>
      </c>
      <c r="E10" s="6">
        <f>INTERCEPT(D2:D8,E2:E8)</f>
        <v>3.7700712000855664E-4</v>
      </c>
      <c r="F10" s="6"/>
      <c r="G10" s="6">
        <f>INTERCEPT(F2:F8,G2:G8)</f>
        <v>-2.4637753201346615E-4</v>
      </c>
      <c r="H10" s="6"/>
      <c r="I10" s="6">
        <f>INTERCEPT(H2:H8,I2:I8)</f>
        <v>2.2490901025189907E-6</v>
      </c>
    </row>
    <row r="11" spans="1:58" x14ac:dyDescent="0.2">
      <c r="C11" t="s">
        <v>37</v>
      </c>
      <c r="E11" s="7">
        <f>RSQ(D2:D8,E2:E8)</f>
        <v>0.92189137361719453</v>
      </c>
      <c r="F11" s="7"/>
      <c r="G11" s="7">
        <f>RSQ(F2:F8,G2:G8)</f>
        <v>0.99443197164057484</v>
      </c>
      <c r="H11" s="7"/>
      <c r="I11" s="7">
        <f>RSQ(H2:H8,I2:I8)</f>
        <v>0.9917639799669985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150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3542</v>
      </c>
      <c r="J13">
        <v>12395</v>
      </c>
      <c r="L13">
        <v>8444</v>
      </c>
      <c r="M13">
        <v>3.1320000000000001</v>
      </c>
      <c r="N13">
        <v>10.779</v>
      </c>
      <c r="O13">
        <v>7.6470000000000002</v>
      </c>
      <c r="Q13">
        <v>0.76700000000000002</v>
      </c>
      <c r="R13">
        <v>1</v>
      </c>
      <c r="S13">
        <v>0</v>
      </c>
      <c r="T13">
        <v>0</v>
      </c>
      <c r="V13">
        <v>0</v>
      </c>
      <c r="Y13" s="1">
        <v>44147</v>
      </c>
      <c r="Z13" s="2">
        <v>0.55127314814814821</v>
      </c>
      <c r="AB13">
        <v>1</v>
      </c>
      <c r="AD13">
        <f>((-0.00000000008097*I13^2)+(0.0000013462*I13)+0.00002048)*1000/G13</f>
        <v>7.54577977784</v>
      </c>
      <c r="AE13" s="4">
        <f>((J13*$G$9)+$G$10)*1000/H13</f>
        <v>12.840361713633436</v>
      </c>
      <c r="AF13" s="4">
        <f>AE13-AD13</f>
        <v>5.2945819357934365</v>
      </c>
      <c r="AG13" s="4">
        <f>((L13*$I$9)+$I$10)*1000/H13</f>
        <v>0.75435224160388381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4874</v>
      </c>
      <c r="J14">
        <v>12415</v>
      </c>
      <c r="L14">
        <v>8500</v>
      </c>
      <c r="M14">
        <v>4.1539999999999999</v>
      </c>
      <c r="N14">
        <v>10.797000000000001</v>
      </c>
      <c r="O14">
        <v>6.6429999999999998</v>
      </c>
      <c r="Q14">
        <v>0.77300000000000002</v>
      </c>
      <c r="R14">
        <v>1</v>
      </c>
      <c r="S14">
        <v>0</v>
      </c>
      <c r="T14">
        <v>0</v>
      </c>
      <c r="V14">
        <v>0</v>
      </c>
      <c r="Y14" s="1">
        <v>44147</v>
      </c>
      <c r="Z14" s="2">
        <v>0.55706018518518519</v>
      </c>
      <c r="AB14">
        <v>1</v>
      </c>
      <c r="AD14">
        <f t="shared" ref="AD14:AD77" si="6">((-0.00000000008097*I14^2)+(0.0000013462*I14)+0.00002048)*1000/G14</f>
        <v>9.3166910405599985</v>
      </c>
      <c r="AE14" s="4">
        <f t="shared" ref="AE14:AE77" si="7">((J14*$G$9)+$G$10)*1000/H14</f>
        <v>12.861875415573994</v>
      </c>
      <c r="AF14" s="4">
        <f t="shared" ref="AF14:AF77" si="8">AE14-AD14</f>
        <v>3.5451843750139957</v>
      </c>
      <c r="AG14" s="4">
        <f t="shared" ref="AG14:AG77" si="9">((L14*$I$9)+$I$10)*1000/H14</f>
        <v>0.75932521974674683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4989</v>
      </c>
      <c r="J15">
        <v>12307</v>
      </c>
      <c r="L15">
        <v>8481</v>
      </c>
      <c r="M15">
        <v>4.242</v>
      </c>
      <c r="N15">
        <v>10.705</v>
      </c>
      <c r="O15">
        <v>6.4630000000000001</v>
      </c>
      <c r="Q15">
        <v>0.77100000000000002</v>
      </c>
      <c r="R15">
        <v>1</v>
      </c>
      <c r="S15">
        <v>0</v>
      </c>
      <c r="T15">
        <v>0</v>
      </c>
      <c r="V15">
        <v>0</v>
      </c>
      <c r="Y15" s="1">
        <v>44147</v>
      </c>
      <c r="Z15" s="2">
        <v>0.56327546296296294</v>
      </c>
      <c r="AB15">
        <v>1</v>
      </c>
      <c r="AD15">
        <f t="shared" si="6"/>
        <v>9.4426374052599975</v>
      </c>
      <c r="AE15" s="4">
        <f t="shared" si="7"/>
        <v>12.745701425094985</v>
      </c>
      <c r="AF15" s="4">
        <f t="shared" si="8"/>
        <v>3.3030640198349879</v>
      </c>
      <c r="AG15" s="4">
        <f t="shared" si="9"/>
        <v>0.75763795930541833</v>
      </c>
    </row>
    <row r="16" spans="1:58" x14ac:dyDescent="0.2">
      <c r="A16">
        <v>4</v>
      </c>
      <c r="B16">
        <v>2</v>
      </c>
      <c r="D16" t="s">
        <v>28</v>
      </c>
      <c r="Y16" s="1">
        <v>44147</v>
      </c>
      <c r="Z16" s="2">
        <v>0.56740740740740747</v>
      </c>
      <c r="AB16">
        <v>1</v>
      </c>
      <c r="AD16" t="e">
        <f t="shared" si="6"/>
        <v>#DIV/0!</v>
      </c>
      <c r="AE16" s="4" t="e">
        <f t="shared" si="7"/>
        <v>#DIV/0!</v>
      </c>
      <c r="AF16" s="4" t="e">
        <f t="shared" si="8"/>
        <v>#DIV/0!</v>
      </c>
      <c r="AG16" s="4" t="e">
        <f t="shared" si="9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248</v>
      </c>
      <c r="J17">
        <v>257</v>
      </c>
      <c r="L17">
        <v>45</v>
      </c>
      <c r="M17">
        <v>0.60499999999999998</v>
      </c>
      <c r="N17">
        <v>0.496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44147</v>
      </c>
      <c r="Z17" s="2">
        <v>0.57690972222222225</v>
      </c>
      <c r="AB17">
        <v>1</v>
      </c>
      <c r="AD17">
        <f t="shared" si="6"/>
        <v>0.69871524224000003</v>
      </c>
      <c r="AE17" s="4">
        <f t="shared" si="7"/>
        <v>-0.21630399409077139</v>
      </c>
      <c r="AF17" s="4">
        <f t="shared" si="8"/>
        <v>-0.91501923633077142</v>
      </c>
      <c r="AG17" s="4">
        <f t="shared" si="9"/>
        <v>8.4943233555529098E-3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83</v>
      </c>
      <c r="J18">
        <v>218</v>
      </c>
      <c r="L18">
        <v>0</v>
      </c>
      <c r="M18">
        <v>0.47899999999999998</v>
      </c>
      <c r="N18">
        <v>0.46300000000000002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44147</v>
      </c>
      <c r="Z18" s="2">
        <v>0.5819212962962963</v>
      </c>
      <c r="AB18">
        <v>1</v>
      </c>
      <c r="AD18">
        <f t="shared" si="6"/>
        <v>0.26331359533999998</v>
      </c>
      <c r="AE18" s="4">
        <f t="shared" si="7"/>
        <v>-0.25825571287485805</v>
      </c>
      <c r="AF18" s="4">
        <f t="shared" si="8"/>
        <v>-0.52156930821485803</v>
      </c>
      <c r="AG18" s="4">
        <f t="shared" si="9"/>
        <v>4.4981802050379814E-3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35</v>
      </c>
      <c r="J19">
        <v>194</v>
      </c>
      <c r="L19">
        <v>0</v>
      </c>
      <c r="M19">
        <v>0.442</v>
      </c>
      <c r="N19">
        <v>0.443</v>
      </c>
      <c r="O19">
        <v>1E-3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44147</v>
      </c>
      <c r="Z19" s="2">
        <v>0.5873032407407407</v>
      </c>
      <c r="AB19">
        <v>1</v>
      </c>
      <c r="AD19">
        <f t="shared" si="6"/>
        <v>0.13499562349999999</v>
      </c>
      <c r="AE19" s="4">
        <f t="shared" si="7"/>
        <v>-0.2840721552035268</v>
      </c>
      <c r="AF19" s="4">
        <f t="shared" si="8"/>
        <v>-0.41906777870352679</v>
      </c>
      <c r="AG19" s="4">
        <f t="shared" si="9"/>
        <v>4.4981802050379814E-3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214</v>
      </c>
      <c r="J20">
        <v>2575</v>
      </c>
      <c r="L20">
        <v>1452</v>
      </c>
      <c r="M20">
        <v>1.4470000000000001</v>
      </c>
      <c r="N20">
        <v>6.1509999999999998</v>
      </c>
      <c r="O20">
        <v>4.7039999999999997</v>
      </c>
      <c r="Q20">
        <v>0.09</v>
      </c>
      <c r="R20">
        <v>1</v>
      </c>
      <c r="S20">
        <v>0</v>
      </c>
      <c r="T20">
        <v>0</v>
      </c>
      <c r="V20">
        <v>0</v>
      </c>
      <c r="Y20" s="1">
        <v>44147</v>
      </c>
      <c r="Z20" s="2">
        <v>0.59709490740740734</v>
      </c>
      <c r="AB20">
        <v>1</v>
      </c>
      <c r="AD20">
        <f t="shared" si="6"/>
        <v>1.5242934894</v>
      </c>
      <c r="AE20" s="4">
        <f t="shared" si="7"/>
        <v>5.6928351520495406</v>
      </c>
      <c r="AF20" s="4">
        <f t="shared" si="8"/>
        <v>4.1685416626495408</v>
      </c>
      <c r="AG20" s="4">
        <f t="shared" si="9"/>
        <v>0.3336009979874659</v>
      </c>
      <c r="AI20">
        <f>ABS(100*(AD20-3)/3)</f>
        <v>49.190217019999999</v>
      </c>
      <c r="AN20">
        <f t="shared" ref="AN20:AN27" si="10">ABS(100*(AE20-6)/6)</f>
        <v>5.1194141325076563</v>
      </c>
      <c r="AS20">
        <f t="shared" ref="AS20:AS27" si="11">ABS(100*(AF20-3)/3)</f>
        <v>38.951388754984698</v>
      </c>
      <c r="AX20">
        <f t="shared" ref="AX20:AX27" si="12">ABS(100*(AG20-0.3)/0.3)</f>
        <v>11.200332662488636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512</v>
      </c>
      <c r="J21">
        <v>2548</v>
      </c>
      <c r="L21">
        <v>1490</v>
      </c>
      <c r="M21">
        <v>2.02</v>
      </c>
      <c r="N21">
        <v>6.0919999999999996</v>
      </c>
      <c r="O21">
        <v>4.0720000000000001</v>
      </c>
      <c r="Q21">
        <v>0.1</v>
      </c>
      <c r="R21">
        <v>1</v>
      </c>
      <c r="S21">
        <v>0</v>
      </c>
      <c r="T21">
        <v>0</v>
      </c>
      <c r="V21">
        <v>0</v>
      </c>
      <c r="Y21" s="1">
        <v>44147</v>
      </c>
      <c r="Z21" s="2">
        <v>0.60256944444444438</v>
      </c>
      <c r="AB21">
        <v>1</v>
      </c>
      <c r="AD21">
        <f t="shared" si="6"/>
        <v>3.4425430015999994</v>
      </c>
      <c r="AE21" s="4">
        <f t="shared" si="7"/>
        <v>5.6202264080001605</v>
      </c>
      <c r="AF21" s="4">
        <f t="shared" si="8"/>
        <v>2.1776834064001611</v>
      </c>
      <c r="AG21" s="4">
        <f t="shared" si="9"/>
        <v>0.3420373001941085</v>
      </c>
      <c r="AI21">
        <f t="shared" ref="AI21:AI27" si="13">ABS(100*(AD21-3)/3)</f>
        <v>14.751433386666646</v>
      </c>
      <c r="AN21">
        <f t="shared" si="10"/>
        <v>6.3295598666639918</v>
      </c>
      <c r="AS21">
        <f t="shared" si="11"/>
        <v>27.410553119994631</v>
      </c>
      <c r="AX21">
        <f t="shared" si="12"/>
        <v>14.012433398036171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1637</v>
      </c>
      <c r="J22">
        <v>7724</v>
      </c>
      <c r="L22">
        <v>3886</v>
      </c>
      <c r="M22">
        <v>1.3919999999999999</v>
      </c>
      <c r="N22">
        <v>5.6849999999999996</v>
      </c>
      <c r="O22">
        <v>4.2930000000000001</v>
      </c>
      <c r="Q22">
        <v>0.24199999999999999</v>
      </c>
      <c r="R22">
        <v>1</v>
      </c>
      <c r="S22">
        <v>0</v>
      </c>
      <c r="T22">
        <v>0</v>
      </c>
      <c r="V22">
        <v>0</v>
      </c>
      <c r="Y22" s="1">
        <v>44147</v>
      </c>
      <c r="Z22" s="2">
        <v>0.61328703703703702</v>
      </c>
      <c r="AB22">
        <v>1</v>
      </c>
      <c r="AD22">
        <f t="shared" si="6"/>
        <v>3.345380840116666</v>
      </c>
      <c r="AE22" s="4">
        <f t="shared" si="7"/>
        <v>6.513197187846905</v>
      </c>
      <c r="AF22" s="4">
        <f t="shared" si="8"/>
        <v>3.167816347730239</v>
      </c>
      <c r="AG22" s="4">
        <f t="shared" si="9"/>
        <v>0.29132278503940229</v>
      </c>
      <c r="AI22">
        <f t="shared" si="13"/>
        <v>11.512694670555534</v>
      </c>
      <c r="AN22">
        <f t="shared" si="10"/>
        <v>8.5532864641150841</v>
      </c>
      <c r="AS22">
        <f t="shared" si="11"/>
        <v>5.5938782576746346</v>
      </c>
      <c r="AX22">
        <f t="shared" si="12"/>
        <v>2.8924049868659005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1664</v>
      </c>
      <c r="J23">
        <v>7830</v>
      </c>
      <c r="L23">
        <v>4041</v>
      </c>
      <c r="M23">
        <v>1.409</v>
      </c>
      <c r="N23">
        <v>5.76</v>
      </c>
      <c r="O23">
        <v>4.351</v>
      </c>
      <c r="Q23">
        <v>0.25600000000000001</v>
      </c>
      <c r="R23">
        <v>1</v>
      </c>
      <c r="S23">
        <v>0</v>
      </c>
      <c r="T23">
        <v>0</v>
      </c>
      <c r="V23">
        <v>0</v>
      </c>
      <c r="Y23" s="1">
        <v>44147</v>
      </c>
      <c r="Z23" s="2">
        <v>0.61968750000000006</v>
      </c>
      <c r="AB23">
        <v>1</v>
      </c>
      <c r="AD23">
        <f t="shared" si="6"/>
        <v>3.3939321514666672</v>
      </c>
      <c r="AE23" s="4">
        <f t="shared" si="7"/>
        <v>6.6082160380843664</v>
      </c>
      <c r="AF23" s="4">
        <f t="shared" si="8"/>
        <v>3.2142838866176993</v>
      </c>
      <c r="AG23" s="4">
        <f t="shared" si="9"/>
        <v>0.30279319593439885</v>
      </c>
      <c r="AI23">
        <f t="shared" si="13"/>
        <v>13.131071715555573</v>
      </c>
      <c r="AN23">
        <f t="shared" si="10"/>
        <v>10.136933968072773</v>
      </c>
      <c r="AS23">
        <f t="shared" si="11"/>
        <v>7.1427962205899753</v>
      </c>
      <c r="AX23">
        <f t="shared" si="12"/>
        <v>0.93106531146628746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2726</v>
      </c>
      <c r="J24">
        <v>12654</v>
      </c>
      <c r="L24">
        <v>6721</v>
      </c>
      <c r="M24">
        <v>1.2529999999999999</v>
      </c>
      <c r="N24">
        <v>5.5</v>
      </c>
      <c r="O24">
        <v>4.2469999999999999</v>
      </c>
      <c r="Q24">
        <v>0.29299999999999998</v>
      </c>
      <c r="R24">
        <v>1</v>
      </c>
      <c r="S24">
        <v>0</v>
      </c>
      <c r="T24">
        <v>0</v>
      </c>
      <c r="V24">
        <v>0</v>
      </c>
      <c r="Y24" s="1">
        <v>44147</v>
      </c>
      <c r="Z24" s="2">
        <v>0.63096064814814812</v>
      </c>
      <c r="AB24">
        <v>1</v>
      </c>
      <c r="AD24">
        <f t="shared" si="6"/>
        <v>3.0885269762799998</v>
      </c>
      <c r="AE24" s="4">
        <f t="shared" si="7"/>
        <v>6.5594820768818263</v>
      </c>
      <c r="AF24" s="4">
        <f t="shared" si="8"/>
        <v>3.4709551006018264</v>
      </c>
      <c r="AG24" s="4">
        <f t="shared" si="9"/>
        <v>0.30067218026486159</v>
      </c>
      <c r="AI24">
        <f t="shared" si="13"/>
        <v>2.9508992093333277</v>
      </c>
      <c r="AN24">
        <f t="shared" si="10"/>
        <v>9.3247012813637706</v>
      </c>
      <c r="AS24">
        <f t="shared" si="11"/>
        <v>15.698503353394216</v>
      </c>
      <c r="AX24">
        <f t="shared" si="12"/>
        <v>0.22406008828719978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2823</v>
      </c>
      <c r="J25">
        <v>12581</v>
      </c>
      <c r="L25">
        <v>6694</v>
      </c>
      <c r="M25">
        <v>1.29</v>
      </c>
      <c r="N25">
        <v>5.4690000000000003</v>
      </c>
      <c r="O25">
        <v>4.1779999999999999</v>
      </c>
      <c r="Q25">
        <v>0.29199999999999998</v>
      </c>
      <c r="R25">
        <v>1</v>
      </c>
      <c r="S25">
        <v>0</v>
      </c>
      <c r="T25">
        <v>0</v>
      </c>
      <c r="V25">
        <v>0</v>
      </c>
      <c r="Y25" s="1">
        <v>44147</v>
      </c>
      <c r="Z25" s="2">
        <v>0.63780092592592597</v>
      </c>
      <c r="AB25">
        <v>1</v>
      </c>
      <c r="AD25">
        <f t="shared" si="6"/>
        <v>3.17552603087</v>
      </c>
      <c r="AE25" s="4">
        <f t="shared" si="7"/>
        <v>6.5202195708403101</v>
      </c>
      <c r="AF25" s="4">
        <f t="shared" si="8"/>
        <v>3.3446935399703102</v>
      </c>
      <c r="AG25" s="4">
        <f t="shared" si="9"/>
        <v>0.29947333731970721</v>
      </c>
      <c r="AI25">
        <f t="shared" si="13"/>
        <v>5.8508676956666648</v>
      </c>
      <c r="AN25">
        <f t="shared" si="10"/>
        <v>8.6703261806718359</v>
      </c>
      <c r="AS25">
        <f t="shared" si="11"/>
        <v>11.489784665677005</v>
      </c>
      <c r="AX25">
        <f t="shared" si="12"/>
        <v>0.17555422676425922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3877</v>
      </c>
      <c r="J26">
        <v>15410</v>
      </c>
      <c r="L26">
        <v>8527</v>
      </c>
      <c r="M26">
        <v>1.2110000000000001</v>
      </c>
      <c r="N26">
        <v>4.7619999999999996</v>
      </c>
      <c r="O26">
        <v>3.5510000000000002</v>
      </c>
      <c r="Q26">
        <v>0.27700000000000002</v>
      </c>
      <c r="R26">
        <v>1</v>
      </c>
      <c r="S26">
        <v>0</v>
      </c>
      <c r="T26">
        <v>0</v>
      </c>
      <c r="V26">
        <v>0</v>
      </c>
      <c r="Y26" s="1">
        <v>44147</v>
      </c>
      <c r="Z26" s="2">
        <v>0.64996527777777779</v>
      </c>
      <c r="AB26">
        <v>1</v>
      </c>
      <c r="AD26">
        <f t="shared" si="6"/>
        <v>2.873304917764286</v>
      </c>
      <c r="AE26" s="4">
        <f t="shared" si="7"/>
        <v>5.7441258147044465</v>
      </c>
      <c r="AF26" s="4">
        <f t="shared" si="8"/>
        <v>2.8708208969401605</v>
      </c>
      <c r="AG26" s="4">
        <f t="shared" si="9"/>
        <v>0.27204389487037706</v>
      </c>
      <c r="AI26">
        <f t="shared" si="13"/>
        <v>4.2231694078571342</v>
      </c>
      <c r="AN26">
        <f t="shared" si="10"/>
        <v>4.2645697549258914</v>
      </c>
      <c r="AS26">
        <f t="shared" si="11"/>
        <v>4.3059701019946495</v>
      </c>
      <c r="AX26">
        <f t="shared" si="12"/>
        <v>9.3187017098743112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7761</v>
      </c>
      <c r="J27">
        <v>20204</v>
      </c>
      <c r="L27">
        <v>12676</v>
      </c>
      <c r="M27">
        <v>1.7689999999999999</v>
      </c>
      <c r="N27">
        <v>4.8319999999999999</v>
      </c>
      <c r="O27">
        <v>3.0630000000000002</v>
      </c>
      <c r="Q27">
        <v>0.33600000000000002</v>
      </c>
      <c r="R27">
        <v>1</v>
      </c>
      <c r="S27">
        <v>0</v>
      </c>
      <c r="T27">
        <v>0</v>
      </c>
      <c r="V27">
        <v>0</v>
      </c>
      <c r="Y27" s="1">
        <v>44147</v>
      </c>
      <c r="Z27" s="2">
        <v>0.66156249999999994</v>
      </c>
      <c r="AB27">
        <v>1</v>
      </c>
      <c r="AD27">
        <f t="shared" si="6"/>
        <v>3.1062568847944441</v>
      </c>
      <c r="AE27" s="4">
        <f t="shared" si="7"/>
        <v>5.9001073989788946</v>
      </c>
      <c r="AF27" s="4">
        <f t="shared" si="8"/>
        <v>2.7938505141844505</v>
      </c>
      <c r="AG27" s="4">
        <f t="shared" si="9"/>
        <v>0.31393536225403668</v>
      </c>
      <c r="AI27">
        <f t="shared" si="13"/>
        <v>3.5418961598148022</v>
      </c>
      <c r="AN27">
        <f t="shared" si="10"/>
        <v>1.6648766836850903</v>
      </c>
      <c r="AS27">
        <f t="shared" si="11"/>
        <v>6.8716495271849825</v>
      </c>
      <c r="AX27">
        <f t="shared" si="12"/>
        <v>4.645120751345563</v>
      </c>
    </row>
    <row r="28" spans="1:58" x14ac:dyDescent="0.2">
      <c r="A28">
        <v>16</v>
      </c>
      <c r="B28">
        <v>2</v>
      </c>
      <c r="D28" t="s">
        <v>28</v>
      </c>
      <c r="Y28" s="1">
        <v>44147</v>
      </c>
      <c r="Z28" s="2">
        <v>0.66594907407407411</v>
      </c>
      <c r="AB28">
        <v>1</v>
      </c>
      <c r="AD28" t="e">
        <f t="shared" si="6"/>
        <v>#DIV/0!</v>
      </c>
      <c r="AE28" s="4" t="e">
        <f t="shared" si="7"/>
        <v>#DIV/0!</v>
      </c>
      <c r="AF28" s="4" t="e">
        <f t="shared" si="8"/>
        <v>#DIV/0!</v>
      </c>
      <c r="AG28" s="4" t="e">
        <f t="shared" si="9"/>
        <v>#DIV/0!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5546</v>
      </c>
      <c r="J29">
        <v>11165</v>
      </c>
      <c r="L29">
        <v>8317</v>
      </c>
      <c r="M29">
        <v>4.6689999999999996</v>
      </c>
      <c r="N29">
        <v>9.7370000000000001</v>
      </c>
      <c r="O29">
        <v>5.0679999999999996</v>
      </c>
      <c r="Q29">
        <v>0.754</v>
      </c>
      <c r="R29">
        <v>1</v>
      </c>
      <c r="S29">
        <v>0</v>
      </c>
      <c r="T29">
        <v>0</v>
      </c>
      <c r="V29">
        <v>0</v>
      </c>
      <c r="Y29" s="1">
        <v>44147</v>
      </c>
      <c r="Z29" s="2">
        <v>0.67650462962962965</v>
      </c>
      <c r="AB29">
        <v>1</v>
      </c>
      <c r="AD29">
        <f t="shared" si="6"/>
        <v>9.9920410949599976</v>
      </c>
      <c r="AE29" s="4">
        <f t="shared" si="7"/>
        <v>11.517269044289165</v>
      </c>
      <c r="AF29" s="4">
        <f t="shared" si="8"/>
        <v>1.5252279493291674</v>
      </c>
      <c r="AG29" s="4">
        <f t="shared" si="9"/>
        <v>0.74307423760131941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7437</v>
      </c>
      <c r="J30">
        <v>11127</v>
      </c>
      <c r="L30">
        <v>8107</v>
      </c>
      <c r="M30">
        <v>6.12</v>
      </c>
      <c r="N30">
        <v>9.7050000000000001</v>
      </c>
      <c r="O30">
        <v>3.585</v>
      </c>
      <c r="Q30">
        <v>0.73199999999999998</v>
      </c>
      <c r="R30">
        <v>1</v>
      </c>
      <c r="S30">
        <v>0</v>
      </c>
      <c r="T30">
        <v>0</v>
      </c>
      <c r="V30">
        <v>0</v>
      </c>
      <c r="Y30" s="1">
        <v>44147</v>
      </c>
      <c r="Z30" s="2">
        <v>0.68228009259259259</v>
      </c>
      <c r="AB30">
        <v>1</v>
      </c>
      <c r="AD30">
        <f t="shared" si="6"/>
        <v>11.107604360139998</v>
      </c>
      <c r="AE30" s="4">
        <f t="shared" si="7"/>
        <v>11.476393010602106</v>
      </c>
      <c r="AF30" s="4">
        <f t="shared" si="8"/>
        <v>0.36878865046210763</v>
      </c>
      <c r="AG30" s="4">
        <f t="shared" si="9"/>
        <v>0.72442556956558302</v>
      </c>
      <c r="AJ30">
        <f>ABS(100*(AD30-AD31)/(AVERAGE(AD30:AD31)))</f>
        <v>0.27848929910681236</v>
      </c>
      <c r="AO30">
        <f>ABS(100*(AE30-AE31)/(AVERAGE(AE30:AE31)))</f>
        <v>0.10315644530618386</v>
      </c>
      <c r="AT30">
        <f>ABS(100*(AF30-AF31)/(AVERAGE(AF30:AF31)))</f>
        <v>12.323293570082207</v>
      </c>
      <c r="AY30">
        <f>ABS(100*(AG30-AG31)/(AVERAGE(AG30:AG31)))</f>
        <v>2.4339581870814126</v>
      </c>
      <c r="BC30" s="4">
        <f>AVERAGE(AD30:AD31)</f>
        <v>11.123092671549998</v>
      </c>
      <c r="BD30" s="4">
        <f>AVERAGE(AE30:AE31)</f>
        <v>11.470476742568453</v>
      </c>
      <c r="BE30" s="4">
        <f>AVERAGE(AF30:AF31)</f>
        <v>0.34738407101845414</v>
      </c>
      <c r="BF30" s="4">
        <f>AVERAGE(AG30:AG31)</f>
        <v>0.73335028926839974</v>
      </c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7554</v>
      </c>
      <c r="J31">
        <v>11116</v>
      </c>
      <c r="L31">
        <v>8308</v>
      </c>
      <c r="M31">
        <v>6.21</v>
      </c>
      <c r="N31">
        <v>9.6959999999999997</v>
      </c>
      <c r="O31">
        <v>3.4849999999999999</v>
      </c>
      <c r="Q31">
        <v>0.753</v>
      </c>
      <c r="R31">
        <v>1</v>
      </c>
      <c r="S31">
        <v>0</v>
      </c>
      <c r="T31">
        <v>0</v>
      </c>
      <c r="V31">
        <v>0</v>
      </c>
      <c r="Y31" s="1">
        <v>44147</v>
      </c>
      <c r="Z31" s="2">
        <v>0.6884837962962963</v>
      </c>
      <c r="AB31">
        <v>1</v>
      </c>
      <c r="AD31">
        <f t="shared" si="6"/>
        <v>11.138580982959999</v>
      </c>
      <c r="AE31" s="4">
        <f t="shared" si="7"/>
        <v>11.4645604745348</v>
      </c>
      <c r="AF31" s="4">
        <f t="shared" si="8"/>
        <v>0.32597949157480066</v>
      </c>
      <c r="AG31" s="4">
        <f t="shared" si="9"/>
        <v>0.74227500897121645</v>
      </c>
    </row>
    <row r="32" spans="1:58" x14ac:dyDescent="0.2">
      <c r="A32">
        <v>20</v>
      </c>
      <c r="B32">
        <v>9</v>
      </c>
      <c r="C32" t="s">
        <v>130</v>
      </c>
      <c r="D32" t="s">
        <v>27</v>
      </c>
      <c r="G32">
        <v>0.5</v>
      </c>
      <c r="H32">
        <v>0.5</v>
      </c>
      <c r="I32">
        <v>3084</v>
      </c>
      <c r="J32">
        <v>2511</v>
      </c>
      <c r="L32">
        <v>1185</v>
      </c>
      <c r="M32">
        <v>2.7810000000000001</v>
      </c>
      <c r="N32">
        <v>2.4049999999999998</v>
      </c>
      <c r="O32">
        <v>0</v>
      </c>
      <c r="Q32">
        <v>8.0000000000000002E-3</v>
      </c>
      <c r="R32">
        <v>1</v>
      </c>
      <c r="S32">
        <v>0</v>
      </c>
      <c r="T32">
        <v>0</v>
      </c>
      <c r="V32">
        <v>0</v>
      </c>
      <c r="Y32" s="1">
        <v>44147</v>
      </c>
      <c r="Z32" s="2">
        <v>0.69871527777777775</v>
      </c>
      <c r="AB32">
        <v>1</v>
      </c>
      <c r="AD32">
        <f t="shared" si="6"/>
        <v>6.8041011913599991</v>
      </c>
      <c r="AE32" s="4">
        <f t="shared" si="7"/>
        <v>2.2082902146100332</v>
      </c>
      <c r="AF32" s="4">
        <f t="shared" si="8"/>
        <v>-4.5958109767499664</v>
      </c>
      <c r="AG32" s="4">
        <f t="shared" si="9"/>
        <v>0.10972994983526445</v>
      </c>
      <c r="BC32" s="20"/>
      <c r="BD32" s="20"/>
      <c r="BE32" s="20"/>
      <c r="BF32" s="20"/>
    </row>
    <row r="33" spans="1:58" x14ac:dyDescent="0.2">
      <c r="A33">
        <v>21</v>
      </c>
      <c r="B33">
        <v>9</v>
      </c>
      <c r="C33" t="s">
        <v>130</v>
      </c>
      <c r="D33" t="s">
        <v>27</v>
      </c>
      <c r="G33">
        <v>0.5</v>
      </c>
      <c r="H33">
        <v>0.5</v>
      </c>
      <c r="I33">
        <v>1390</v>
      </c>
      <c r="J33">
        <v>2575</v>
      </c>
      <c r="L33">
        <v>1061</v>
      </c>
      <c r="M33">
        <v>1.4810000000000001</v>
      </c>
      <c r="N33">
        <v>2.46</v>
      </c>
      <c r="O33">
        <v>0.97899999999999998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44147</v>
      </c>
      <c r="Z33" s="2">
        <v>0.70414351851851853</v>
      </c>
      <c r="AB33">
        <v>1</v>
      </c>
      <c r="AC33" t="s">
        <v>200</v>
      </c>
      <c r="AD33" s="19">
        <f>(((-0.00000000008097*I33^2)+(0.0000013462*I33)+0.00002048)*1000/G33)*3</f>
        <v>10.411535177999999</v>
      </c>
      <c r="AE33" s="18">
        <f>(((J33*$G$9)+$G$10)*1000/H33)*3</f>
        <v>6.8314021824594491</v>
      </c>
      <c r="AF33" s="18">
        <f>AE33-AD33</f>
        <v>-3.5801329955405503</v>
      </c>
      <c r="AG33" s="18">
        <f>(((L33*$I$9)+$I$10)*1000/H33)*3</f>
        <v>0.29615506612820325</v>
      </c>
      <c r="AJ33">
        <f>ABS(100*(AD33-AD34)/(AVERAGE(AD33:AD34)))</f>
        <v>1.961471054347067</v>
      </c>
      <c r="AO33">
        <f>ABS(100*(AE33-AE34)/(AVERAGE(AE33:AE34)))</f>
        <v>2.2451351978411442</v>
      </c>
      <c r="AT33">
        <f>ABS(100*(AF33-AF34)/(AVERAGE(AF33:AF34)))</f>
        <v>1.4224014781459784</v>
      </c>
      <c r="AY33">
        <f>ABS(100*(AG33-AG34)/(AVERAGE(AG33:AG34)))</f>
        <v>2.6432038444383901</v>
      </c>
      <c r="BC33" s="20">
        <f>AVERAGE(AD33:AD34)</f>
        <v>10.310417252999999</v>
      </c>
      <c r="BD33" s="20">
        <f>AVERAGE(AE33:AE34)</f>
        <v>6.7555663831189854</v>
      </c>
      <c r="BE33" s="20">
        <f>AVERAGE(AF33:AF34)</f>
        <v>-3.554850869881014</v>
      </c>
      <c r="BF33" s="20">
        <f>AVERAGE(AG33:AG34)</f>
        <v>0.29229212774937219</v>
      </c>
    </row>
    <row r="34" spans="1:58" x14ac:dyDescent="0.2">
      <c r="A34">
        <v>22</v>
      </c>
      <c r="B34">
        <v>9</v>
      </c>
      <c r="C34" t="s">
        <v>130</v>
      </c>
      <c r="D34" t="s">
        <v>27</v>
      </c>
      <c r="G34">
        <v>0.5</v>
      </c>
      <c r="H34">
        <v>0.5</v>
      </c>
      <c r="I34">
        <v>1360</v>
      </c>
      <c r="J34">
        <v>2528</v>
      </c>
      <c r="L34">
        <v>1032</v>
      </c>
      <c r="M34">
        <v>1.458</v>
      </c>
      <c r="N34">
        <v>2.4209999999999998</v>
      </c>
      <c r="O34">
        <v>0.96199999999999997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44147</v>
      </c>
      <c r="Z34" s="2">
        <v>0.71006944444444453</v>
      </c>
      <c r="AB34">
        <v>1</v>
      </c>
      <c r="AC34" t="s">
        <v>200</v>
      </c>
      <c r="AD34" s="19">
        <f>(((-0.00000000008097*I34^2)+(0.0000013462*I34)+0.00002048)*1000/G34)*3</f>
        <v>10.209299327999998</v>
      </c>
      <c r="AE34" s="18">
        <f>(((J34*$G$9)+$G$10)*1000/H34)*3</f>
        <v>6.6797305837785208</v>
      </c>
      <c r="AF34" s="18">
        <f>AE34-AD34</f>
        <v>-3.5295687442214776</v>
      </c>
      <c r="AG34" s="18">
        <f>(((L34*$I$9)+$I$10)*1000/H34)*3</f>
        <v>0.28842918937054107</v>
      </c>
      <c r="BC34" s="5"/>
      <c r="BD34" s="5"/>
      <c r="BE34" s="5"/>
      <c r="BF34" s="5"/>
    </row>
    <row r="35" spans="1:58" x14ac:dyDescent="0.2">
      <c r="A35">
        <v>23</v>
      </c>
      <c r="B35">
        <v>10</v>
      </c>
      <c r="C35" t="s">
        <v>131</v>
      </c>
      <c r="D35" t="s">
        <v>27</v>
      </c>
      <c r="G35">
        <v>0.5</v>
      </c>
      <c r="H35">
        <v>0.5</v>
      </c>
      <c r="I35">
        <v>1105</v>
      </c>
      <c r="J35">
        <v>2349</v>
      </c>
      <c r="L35">
        <v>908</v>
      </c>
      <c r="M35">
        <v>1.2629999999999999</v>
      </c>
      <c r="N35">
        <v>2.2690000000000001</v>
      </c>
      <c r="O35">
        <v>1.006</v>
      </c>
      <c r="Q35">
        <v>0</v>
      </c>
      <c r="R35">
        <v>1</v>
      </c>
      <c r="S35">
        <v>0</v>
      </c>
      <c r="T35">
        <v>0</v>
      </c>
      <c r="V35">
        <v>0</v>
      </c>
      <c r="Y35" s="1">
        <v>44147</v>
      </c>
      <c r="Z35" s="2">
        <v>0.72023148148148142</v>
      </c>
      <c r="AB35">
        <v>1</v>
      </c>
      <c r="AD35">
        <f t="shared" si="6"/>
        <v>2.8183292115</v>
      </c>
      <c r="AE35" s="4">
        <f t="shared" si="7"/>
        <v>2.0340292288915189</v>
      </c>
      <c r="AF35" s="4">
        <f t="shared" si="8"/>
        <v>-0.78429998260848111</v>
      </c>
      <c r="AG35" s="4">
        <f t="shared" si="9"/>
        <v>8.5131468664317006E-2</v>
      </c>
      <c r="BC35" s="20"/>
      <c r="BD35" s="20"/>
      <c r="BE35" s="20"/>
      <c r="BF35" s="20"/>
    </row>
    <row r="36" spans="1:58" x14ac:dyDescent="0.2">
      <c r="A36">
        <v>24</v>
      </c>
      <c r="B36">
        <v>10</v>
      </c>
      <c r="C36" t="s">
        <v>131</v>
      </c>
      <c r="D36" t="s">
        <v>27</v>
      </c>
      <c r="G36">
        <v>0.5</v>
      </c>
      <c r="H36">
        <v>0.5</v>
      </c>
      <c r="I36">
        <v>1054</v>
      </c>
      <c r="J36">
        <v>2347</v>
      </c>
      <c r="L36">
        <v>805</v>
      </c>
      <c r="M36">
        <v>1.224</v>
      </c>
      <c r="N36">
        <v>2.2669999999999999</v>
      </c>
      <c r="O36">
        <v>1.0429999999999999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44147</v>
      </c>
      <c r="Z36" s="2">
        <v>0.72572916666666665</v>
      </c>
      <c r="AB36">
        <v>1</v>
      </c>
      <c r="AC36" t="s">
        <v>200</v>
      </c>
      <c r="AD36" s="19">
        <f>(((-0.00000000008097*I36^2)+(0.0000013462*I36)+0.00002048)*1000/G36)*3</f>
        <v>8.0965435888799995</v>
      </c>
      <c r="AE36" s="18">
        <f>(((J36*$G$9)+$G$10)*1000/H36)*3</f>
        <v>6.095633576092391</v>
      </c>
      <c r="AF36" s="18">
        <f t="shared" si="8"/>
        <v>-2.0009100127876085</v>
      </c>
      <c r="AG36" s="18">
        <f>(((L36*$I$9)+$I$10)*1000/H36)*3</f>
        <v>0.22795422302608179</v>
      </c>
      <c r="AJ36">
        <f>ABS(100*(AD36-AD37)/(AVERAGE(AD36:AD37)))</f>
        <v>2.1163126169921727</v>
      </c>
      <c r="AO36">
        <f>ABS(100*(AE36-AE37)/(AVERAGE(AE36:AE37)))</f>
        <v>0.10593696530479009</v>
      </c>
      <c r="AT36">
        <f>ABS(100*(AF36-AF37)/(AVERAGE(AF36:AF37)))</f>
        <v>8.4976196052247666</v>
      </c>
      <c r="AY36">
        <f>ABS(100*(AG36-AG37)/(AVERAGE(AG36:AG37)))</f>
        <v>6.7746594970383898</v>
      </c>
      <c r="BC36" s="20">
        <f>AVERAGE(AD36:AD37)</f>
        <v>8.0117665754399994</v>
      </c>
      <c r="BD36" s="20">
        <f>AVERAGE(AE36:AE37)</f>
        <v>6.0924065208013065</v>
      </c>
      <c r="BE36" s="20">
        <f>AVERAGE(AF36:AF37)</f>
        <v>-1.9193600546386933</v>
      </c>
      <c r="BF36" s="20">
        <f>AVERAGE(AG36:AG37)</f>
        <v>0.23594650932711164</v>
      </c>
    </row>
    <row r="37" spans="1:58" x14ac:dyDescent="0.2">
      <c r="A37">
        <v>25</v>
      </c>
      <c r="B37">
        <v>10</v>
      </c>
      <c r="C37" t="s">
        <v>131</v>
      </c>
      <c r="D37" t="s">
        <v>27</v>
      </c>
      <c r="G37">
        <v>0.5</v>
      </c>
      <c r="H37">
        <v>0.5</v>
      </c>
      <c r="I37">
        <v>1030</v>
      </c>
      <c r="J37">
        <v>2345</v>
      </c>
      <c r="L37">
        <v>865</v>
      </c>
      <c r="M37">
        <v>1.2050000000000001</v>
      </c>
      <c r="N37">
        <v>2.2650000000000001</v>
      </c>
      <c r="O37">
        <v>1.06</v>
      </c>
      <c r="Q37">
        <v>0</v>
      </c>
      <c r="R37">
        <v>1</v>
      </c>
      <c r="S37">
        <v>0</v>
      </c>
      <c r="T37">
        <v>0</v>
      </c>
      <c r="V37">
        <v>0</v>
      </c>
      <c r="Y37" s="1">
        <v>44147</v>
      </c>
      <c r="Z37" s="2">
        <v>0.73162037037037031</v>
      </c>
      <c r="AB37">
        <v>1</v>
      </c>
      <c r="AC37" t="s">
        <v>200</v>
      </c>
      <c r="AD37" s="19">
        <f>(((-0.00000000008097*I37^2)+(0.0000013462*I37)+0.00002048)*1000/G37)*3</f>
        <v>7.926989562000001</v>
      </c>
      <c r="AE37" s="18">
        <f>(((J37*$G$9)+$G$10)*1000/H37)*3</f>
        <v>6.0891794655102229</v>
      </c>
      <c r="AF37" s="18">
        <f t="shared" si="8"/>
        <v>-1.8378100964897781</v>
      </c>
      <c r="AG37" s="18">
        <f>(((L37*$I$9)+$I$10)*1000/H37)*3</f>
        <v>0.24393879562814152</v>
      </c>
    </row>
    <row r="38" spans="1:58" x14ac:dyDescent="0.2">
      <c r="A38">
        <v>26</v>
      </c>
      <c r="B38">
        <v>11</v>
      </c>
      <c r="C38" t="s">
        <v>109</v>
      </c>
      <c r="D38" t="s">
        <v>27</v>
      </c>
      <c r="G38">
        <v>0.5</v>
      </c>
      <c r="H38">
        <v>0.5</v>
      </c>
      <c r="I38">
        <v>1594</v>
      </c>
      <c r="J38">
        <v>5310</v>
      </c>
      <c r="L38">
        <v>2287</v>
      </c>
      <c r="M38">
        <v>1.6379999999999999</v>
      </c>
      <c r="N38">
        <v>4.7770000000000001</v>
      </c>
      <c r="O38">
        <v>3.1389999999999998</v>
      </c>
      <c r="Q38">
        <v>0.123</v>
      </c>
      <c r="R38">
        <v>1</v>
      </c>
      <c r="S38">
        <v>0</v>
      </c>
      <c r="T38">
        <v>0</v>
      </c>
      <c r="V38">
        <v>0</v>
      </c>
      <c r="Y38" s="1">
        <v>44147</v>
      </c>
      <c r="Z38" s="2">
        <v>0.74206018518518524</v>
      </c>
      <c r="AB38">
        <v>1</v>
      </c>
      <c r="AD38">
        <f t="shared" si="6"/>
        <v>3.92118261816</v>
      </c>
      <c r="AE38" s="4">
        <f t="shared" si="7"/>
        <v>5.219132801191023</v>
      </c>
      <c r="AF38" s="4">
        <f t="shared" si="8"/>
        <v>1.2979501830310229</v>
      </c>
      <c r="AG38" s="4">
        <f t="shared" si="9"/>
        <v>0.20759105543231895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109</v>
      </c>
      <c r="D39" t="s">
        <v>27</v>
      </c>
      <c r="G39">
        <v>0.5</v>
      </c>
      <c r="H39">
        <v>0.5</v>
      </c>
      <c r="I39">
        <v>1767</v>
      </c>
      <c r="J39">
        <v>5281</v>
      </c>
      <c r="L39">
        <v>2300</v>
      </c>
      <c r="M39">
        <v>1.7709999999999999</v>
      </c>
      <c r="N39">
        <v>4.7530000000000001</v>
      </c>
      <c r="O39">
        <v>2.9820000000000002</v>
      </c>
      <c r="Q39">
        <v>0.125</v>
      </c>
      <c r="R39">
        <v>1</v>
      </c>
      <c r="S39">
        <v>0</v>
      </c>
      <c r="T39">
        <v>0</v>
      </c>
      <c r="V39">
        <v>0</v>
      </c>
      <c r="Y39" s="1">
        <v>44147</v>
      </c>
      <c r="Z39" s="2">
        <v>0.74762731481481481</v>
      </c>
      <c r="AB39">
        <v>1</v>
      </c>
      <c r="AD39">
        <f t="shared" si="6"/>
        <v>4.2928073193399996</v>
      </c>
      <c r="AE39" s="4">
        <f t="shared" si="7"/>
        <v>5.1879379333772153</v>
      </c>
      <c r="AF39" s="4">
        <f t="shared" si="8"/>
        <v>0.89513061403721572</v>
      </c>
      <c r="AG39" s="4">
        <f t="shared" si="9"/>
        <v>0.20874549678691212</v>
      </c>
      <c r="AJ39">
        <f>ABS(100*(AD39-AD40)/(AVERAGE(AD39:AD40)))</f>
        <v>9.8710879644356112E-2</v>
      </c>
      <c r="AO39">
        <f>ABS(100*(AE39-AE40)/(AVERAGE(AE39:AE40)))</f>
        <v>0.18643517806191817</v>
      </c>
      <c r="AT39">
        <f>ABS(100*(AF39-AF40)/(AVERAGE(AF39:AF40)))</f>
        <v>0.60606971836841406</v>
      </c>
      <c r="AY39">
        <f>ABS(100*(AG39-AG40)/(AVERAGE(AG39:AG40)))</f>
        <v>2.7165085703994114</v>
      </c>
      <c r="BC39" s="4">
        <f>AVERAGE(AD39:AD40)</f>
        <v>4.2949270994999997</v>
      </c>
      <c r="BD39" s="4">
        <f>AVERAGE(AE39:AE40)</f>
        <v>5.1927785163138402</v>
      </c>
      <c r="BE39" s="4">
        <f>AVERAGE(AF39:AF40)</f>
        <v>0.89785141681384095</v>
      </c>
      <c r="BF39" s="4">
        <f>AVERAGE(AG39:AG40)</f>
        <v>0.20594819658155167</v>
      </c>
    </row>
    <row r="40" spans="1:58" x14ac:dyDescent="0.2">
      <c r="A40">
        <v>28</v>
      </c>
      <c r="B40">
        <v>11</v>
      </c>
      <c r="C40" t="s">
        <v>109</v>
      </c>
      <c r="D40" t="s">
        <v>27</v>
      </c>
      <c r="G40">
        <v>0.5</v>
      </c>
      <c r="H40">
        <v>0.5</v>
      </c>
      <c r="I40">
        <v>1769</v>
      </c>
      <c r="J40">
        <v>5290</v>
      </c>
      <c r="L40">
        <v>2237</v>
      </c>
      <c r="M40">
        <v>1.772</v>
      </c>
      <c r="N40">
        <v>4.76</v>
      </c>
      <c r="O40">
        <v>2.988</v>
      </c>
      <c r="Q40">
        <v>0.11799999999999999</v>
      </c>
      <c r="R40">
        <v>1</v>
      </c>
      <c r="S40">
        <v>0</v>
      </c>
      <c r="T40">
        <v>0</v>
      </c>
      <c r="V40">
        <v>0</v>
      </c>
      <c r="Y40" s="1">
        <v>44147</v>
      </c>
      <c r="Z40" s="2">
        <v>0.75363425925925931</v>
      </c>
      <c r="AB40">
        <v>1</v>
      </c>
      <c r="AD40">
        <f t="shared" si="6"/>
        <v>4.2970468796599999</v>
      </c>
      <c r="AE40" s="4">
        <f t="shared" si="7"/>
        <v>5.1976190992504661</v>
      </c>
      <c r="AF40" s="4">
        <f t="shared" si="8"/>
        <v>0.90057221959046618</v>
      </c>
      <c r="AG40" s="4">
        <f t="shared" si="9"/>
        <v>0.20315089637619124</v>
      </c>
    </row>
    <row r="41" spans="1:58" x14ac:dyDescent="0.2">
      <c r="A41">
        <v>29</v>
      </c>
      <c r="B41">
        <v>12</v>
      </c>
      <c r="C41" t="s">
        <v>101</v>
      </c>
      <c r="D41" t="s">
        <v>27</v>
      </c>
      <c r="G41">
        <v>0.5</v>
      </c>
      <c r="H41">
        <v>0.5</v>
      </c>
      <c r="I41">
        <v>2575</v>
      </c>
      <c r="J41">
        <v>5887</v>
      </c>
      <c r="L41">
        <v>8106</v>
      </c>
      <c r="M41">
        <v>2.391</v>
      </c>
      <c r="N41">
        <v>5.266</v>
      </c>
      <c r="O41">
        <v>2.875</v>
      </c>
      <c r="Q41">
        <v>0.73199999999999998</v>
      </c>
      <c r="R41">
        <v>1</v>
      </c>
      <c r="S41">
        <v>0</v>
      </c>
      <c r="T41">
        <v>0</v>
      </c>
      <c r="V41">
        <v>0</v>
      </c>
      <c r="Y41" s="1">
        <v>44147</v>
      </c>
      <c r="Z41" s="2">
        <v>0.76391203703703703</v>
      </c>
      <c r="AB41">
        <v>1</v>
      </c>
      <c r="AD41">
        <f t="shared" si="6"/>
        <v>5.9001265874999991</v>
      </c>
      <c r="AE41" s="4">
        <f t="shared" si="7"/>
        <v>5.8398031021761003</v>
      </c>
      <c r="AF41" s="4">
        <f t="shared" si="8"/>
        <v>-6.0323485323898751E-2</v>
      </c>
      <c r="AG41" s="4">
        <f t="shared" si="9"/>
        <v>0.72433676638446054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101</v>
      </c>
      <c r="D42" t="s">
        <v>27</v>
      </c>
      <c r="G42">
        <v>0.5</v>
      </c>
      <c r="H42">
        <v>0.5</v>
      </c>
      <c r="I42">
        <v>2859</v>
      </c>
      <c r="J42">
        <v>5896</v>
      </c>
      <c r="L42">
        <v>8273</v>
      </c>
      <c r="M42">
        <v>2.609</v>
      </c>
      <c r="N42">
        <v>5.2729999999999997</v>
      </c>
      <c r="O42">
        <v>2.665</v>
      </c>
      <c r="Q42">
        <v>0.749</v>
      </c>
      <c r="R42">
        <v>1</v>
      </c>
      <c r="S42">
        <v>0</v>
      </c>
      <c r="T42">
        <v>0</v>
      </c>
      <c r="V42">
        <v>0</v>
      </c>
      <c r="Y42" s="1">
        <v>44147</v>
      </c>
      <c r="Z42" s="2">
        <v>0.76956018518518521</v>
      </c>
      <c r="AB42">
        <v>1</v>
      </c>
      <c r="AD42">
        <f t="shared" si="6"/>
        <v>6.414853310859999</v>
      </c>
      <c r="AE42" s="4">
        <f t="shared" si="7"/>
        <v>5.8494842680493511</v>
      </c>
      <c r="AF42" s="4">
        <f t="shared" si="8"/>
        <v>-0.56536904281064793</v>
      </c>
      <c r="AG42" s="4">
        <f t="shared" si="9"/>
        <v>0.73916689763192711</v>
      </c>
      <c r="AJ42">
        <f>ABS(100*(AD42-AD43)/(AVERAGE(AD42:AD43)))</f>
        <v>0.38427666076867728</v>
      </c>
      <c r="AO42">
        <f>ABS(100*(AE42-AE43)/(AVERAGE(AE42:AE43)))</f>
        <v>0.12880870945614922</v>
      </c>
      <c r="AT42">
        <f>ABS(100*(AF42-AF43)/(AVERAGE(AF42:AF43)))</f>
        <v>5.5423858012636975</v>
      </c>
      <c r="AY42">
        <f>ABS(100*(AG42-AG43)/(AVERAGE(AG42:AG43)))</f>
        <v>0.89300223762899233</v>
      </c>
      <c r="BC42" s="4">
        <f>AVERAGE(AD42:AD43)</f>
        <v>6.4272024302999995</v>
      </c>
      <c r="BD42" s="4">
        <f>AVERAGE(AE42:AE43)</f>
        <v>5.8457193702097534</v>
      </c>
      <c r="BE42" s="4">
        <f>AVERAGE(AF42:AF43)</f>
        <v>-0.58148306009024564</v>
      </c>
      <c r="BF42" s="4">
        <f>AVERAGE(AG42:AG43)</f>
        <v>0.73588117993039259</v>
      </c>
    </row>
    <row r="43" spans="1:58" x14ac:dyDescent="0.2">
      <c r="A43">
        <v>31</v>
      </c>
      <c r="B43">
        <v>12</v>
      </c>
      <c r="C43" t="s">
        <v>101</v>
      </c>
      <c r="D43" t="s">
        <v>27</v>
      </c>
      <c r="G43">
        <v>0.5</v>
      </c>
      <c r="H43">
        <v>0.5</v>
      </c>
      <c r="I43">
        <v>2873</v>
      </c>
      <c r="J43">
        <v>5889</v>
      </c>
      <c r="L43">
        <v>8199</v>
      </c>
      <c r="M43">
        <v>2.6190000000000002</v>
      </c>
      <c r="N43">
        <v>5.2679999999999998</v>
      </c>
      <c r="O43">
        <v>2.649</v>
      </c>
      <c r="Q43">
        <v>0.74199999999999999</v>
      </c>
      <c r="R43">
        <v>1</v>
      </c>
      <c r="S43">
        <v>0</v>
      </c>
      <c r="T43">
        <v>0</v>
      </c>
      <c r="V43">
        <v>0</v>
      </c>
      <c r="Y43" s="1">
        <v>44147</v>
      </c>
      <c r="Z43" s="2">
        <v>0.77559027777777778</v>
      </c>
      <c r="AB43">
        <v>1</v>
      </c>
      <c r="AD43">
        <f t="shared" si="6"/>
        <v>6.4395515497399991</v>
      </c>
      <c r="AE43" s="4">
        <f t="shared" si="7"/>
        <v>5.8419544723701557</v>
      </c>
      <c r="AF43" s="4">
        <f t="shared" si="8"/>
        <v>-0.59759707736984335</v>
      </c>
      <c r="AG43" s="4">
        <f t="shared" si="9"/>
        <v>0.73259546222885807</v>
      </c>
    </row>
    <row r="44" spans="1:58" x14ac:dyDescent="0.2">
      <c r="A44">
        <v>32</v>
      </c>
      <c r="B44">
        <v>13</v>
      </c>
      <c r="C44" t="s">
        <v>132</v>
      </c>
      <c r="D44" t="s">
        <v>27</v>
      </c>
      <c r="G44">
        <v>0.5</v>
      </c>
      <c r="H44">
        <v>0.5</v>
      </c>
      <c r="I44">
        <v>2341</v>
      </c>
      <c r="J44">
        <v>4739</v>
      </c>
      <c r="L44">
        <v>1173</v>
      </c>
      <c r="M44">
        <v>2.21</v>
      </c>
      <c r="N44">
        <v>4.2930000000000001</v>
      </c>
      <c r="O44">
        <v>2.0830000000000002</v>
      </c>
      <c r="Q44">
        <v>7.0000000000000001E-3</v>
      </c>
      <c r="R44">
        <v>1</v>
      </c>
      <c r="S44">
        <v>0</v>
      </c>
      <c r="T44">
        <v>0</v>
      </c>
      <c r="V44">
        <v>0</v>
      </c>
      <c r="Y44" s="1">
        <v>44147</v>
      </c>
      <c r="Z44" s="2">
        <v>0.78590277777777784</v>
      </c>
      <c r="AB44">
        <v>1</v>
      </c>
      <c r="AD44">
        <f t="shared" si="6"/>
        <v>5.4563916948599989</v>
      </c>
      <c r="AE44" s="4">
        <f t="shared" si="7"/>
        <v>4.6049166107881137</v>
      </c>
      <c r="AF44" s="4">
        <f t="shared" si="8"/>
        <v>-0.85147508407188521</v>
      </c>
      <c r="AG44" s="4">
        <f t="shared" si="9"/>
        <v>0.1086643116617938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132</v>
      </c>
      <c r="D45" t="s">
        <v>27</v>
      </c>
      <c r="G45">
        <v>0.5</v>
      </c>
      <c r="H45">
        <v>0.5</v>
      </c>
      <c r="I45">
        <v>2132</v>
      </c>
      <c r="J45">
        <v>4742</v>
      </c>
      <c r="L45">
        <v>1132</v>
      </c>
      <c r="M45">
        <v>2.0499999999999998</v>
      </c>
      <c r="N45">
        <v>4.2960000000000003</v>
      </c>
      <c r="O45">
        <v>2.2450000000000001</v>
      </c>
      <c r="Q45">
        <v>2E-3</v>
      </c>
      <c r="R45">
        <v>1</v>
      </c>
      <c r="S45">
        <v>0</v>
      </c>
      <c r="T45">
        <v>0</v>
      </c>
      <c r="V45">
        <v>0</v>
      </c>
      <c r="Y45" s="1">
        <v>44147</v>
      </c>
      <c r="Z45" s="2">
        <v>0.79138888888888881</v>
      </c>
      <c r="AB45">
        <v>1</v>
      </c>
      <c r="AD45">
        <f t="shared" si="6"/>
        <v>5.04507083744</v>
      </c>
      <c r="AE45" s="4">
        <f t="shared" si="7"/>
        <v>4.6081436660791963</v>
      </c>
      <c r="AF45" s="4">
        <f t="shared" si="8"/>
        <v>-0.43692717136080361</v>
      </c>
      <c r="AG45" s="4">
        <f t="shared" si="9"/>
        <v>0.10502338123576908</v>
      </c>
      <c r="AJ45">
        <f>ABS(100*(AD45-AD46)/(AVERAGE(AD45:AD46)))</f>
        <v>1.9180441547151617</v>
      </c>
      <c r="AO45">
        <f>ABS(100*(AE45-AE46)/(AVERAGE(AE45:AE46)))</f>
        <v>0.2805104735697474</v>
      </c>
      <c r="AT45">
        <f>ABS(100*(AF45-AF46)/(AVERAGE(AF45:AF46)))</f>
        <v>22.47144731928195</v>
      </c>
      <c r="AY45">
        <f>ABS(100*(AG45-AG46)/(AVERAGE(AG45:AG46)))</f>
        <v>2.2228807878733727</v>
      </c>
      <c r="BC45" s="4">
        <f>AVERAGE(AD45:AD46)</f>
        <v>5.0939226805499995</v>
      </c>
      <c r="BD45" s="4">
        <f>AVERAGE(AE45:AE46)</f>
        <v>4.6016895554970292</v>
      </c>
      <c r="BE45" s="4">
        <f>AVERAGE(AF45:AF46)</f>
        <v>-0.49223312505297034</v>
      </c>
      <c r="BF45" s="4">
        <f>AVERAGE(AG45:AG46)</f>
        <v>0.10386893988117588</v>
      </c>
    </row>
    <row r="46" spans="1:58" x14ac:dyDescent="0.2">
      <c r="A46">
        <v>34</v>
      </c>
      <c r="B46">
        <v>13</v>
      </c>
      <c r="C46" t="s">
        <v>132</v>
      </c>
      <c r="D46" t="s">
        <v>27</v>
      </c>
      <c r="G46">
        <v>0.5</v>
      </c>
      <c r="H46">
        <v>0.5</v>
      </c>
      <c r="I46">
        <v>2181</v>
      </c>
      <c r="J46">
        <v>4730</v>
      </c>
      <c r="L46">
        <v>1106</v>
      </c>
      <c r="M46">
        <v>2.0880000000000001</v>
      </c>
      <c r="N46">
        <v>4.2859999999999996</v>
      </c>
      <c r="O46">
        <v>2.198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44147</v>
      </c>
      <c r="Z46" s="2">
        <v>0.79738425925925915</v>
      </c>
      <c r="AB46">
        <v>1</v>
      </c>
      <c r="AD46">
        <f t="shared" si="6"/>
        <v>5.1427745236599991</v>
      </c>
      <c r="AE46" s="4">
        <f t="shared" si="7"/>
        <v>4.595235444914862</v>
      </c>
      <c r="AF46" s="4">
        <f t="shared" si="8"/>
        <v>-0.54753907874513708</v>
      </c>
      <c r="AG46" s="4">
        <f t="shared" si="9"/>
        <v>0.10271449852658268</v>
      </c>
    </row>
    <row r="47" spans="1:58" x14ac:dyDescent="0.2">
      <c r="A47">
        <v>35</v>
      </c>
      <c r="B47">
        <v>14</v>
      </c>
      <c r="C47" t="s">
        <v>103</v>
      </c>
      <c r="D47" t="s">
        <v>27</v>
      </c>
      <c r="G47">
        <v>0.5</v>
      </c>
      <c r="H47">
        <v>0.5</v>
      </c>
      <c r="I47">
        <v>2630</v>
      </c>
      <c r="J47">
        <v>6012</v>
      </c>
      <c r="L47">
        <v>1197</v>
      </c>
      <c r="M47">
        <v>2.4329999999999998</v>
      </c>
      <c r="N47">
        <v>5.3719999999999999</v>
      </c>
      <c r="O47">
        <v>2.9390000000000001</v>
      </c>
      <c r="Q47">
        <v>8.9999999999999993E-3</v>
      </c>
      <c r="R47">
        <v>1</v>
      </c>
      <c r="S47">
        <v>0</v>
      </c>
      <c r="T47">
        <v>0</v>
      </c>
      <c r="V47">
        <v>0</v>
      </c>
      <c r="Y47" s="1">
        <v>44147</v>
      </c>
      <c r="Z47" s="2">
        <v>0.80774305555555559</v>
      </c>
      <c r="AB47">
        <v>1</v>
      </c>
      <c r="AD47">
        <f t="shared" si="6"/>
        <v>6.001849213999999</v>
      </c>
      <c r="AE47" s="4">
        <f t="shared" si="7"/>
        <v>5.9742637393045834</v>
      </c>
      <c r="AF47" s="4">
        <f t="shared" si="8"/>
        <v>-2.7585474695415613E-2</v>
      </c>
      <c r="AG47" s="4">
        <f t="shared" si="9"/>
        <v>0.1107955880087351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103</v>
      </c>
      <c r="D48" t="s">
        <v>27</v>
      </c>
      <c r="G48">
        <v>0.5</v>
      </c>
      <c r="H48">
        <v>0.5</v>
      </c>
      <c r="I48">
        <v>2760</v>
      </c>
      <c r="J48">
        <v>5959</v>
      </c>
      <c r="L48">
        <v>1249</v>
      </c>
      <c r="M48">
        <v>2.532</v>
      </c>
      <c r="N48">
        <v>5.327</v>
      </c>
      <c r="O48">
        <v>2.7949999999999999</v>
      </c>
      <c r="Q48">
        <v>1.4999999999999999E-2</v>
      </c>
      <c r="R48">
        <v>1</v>
      </c>
      <c r="S48">
        <v>0</v>
      </c>
      <c r="T48">
        <v>0</v>
      </c>
      <c r="V48">
        <v>0</v>
      </c>
      <c r="Y48" s="1">
        <v>44147</v>
      </c>
      <c r="Z48" s="2">
        <v>0.81339120370370377</v>
      </c>
      <c r="AB48">
        <v>1</v>
      </c>
      <c r="AD48">
        <f t="shared" si="6"/>
        <v>6.2383898559999986</v>
      </c>
      <c r="AE48" s="4">
        <f t="shared" si="7"/>
        <v>5.9172524291621063</v>
      </c>
      <c r="AF48" s="4">
        <f t="shared" si="8"/>
        <v>-0.32113742683789237</v>
      </c>
      <c r="AG48" s="4">
        <f t="shared" si="9"/>
        <v>0.1154133534271079</v>
      </c>
      <c r="AJ48">
        <f>ABS(100*(AD48-AD49)/(AVERAGE(AD48:AD49)))</f>
        <v>0.488155429480579</v>
      </c>
      <c r="AO48">
        <f>ABS(100*(AE48-AE49)/(AVERAGE(AE48:AE49)))</f>
        <v>0.30856269836182881</v>
      </c>
      <c r="AT48">
        <f>ABS(100*(AF48-AF49)/(AVERAGE(AF48:AF49)))</f>
        <v>3.7404456543580342</v>
      </c>
      <c r="AY48">
        <f>ABS(100*(AG48-AG49)/(AVERAGE(AG48:AG49)))</f>
        <v>5.5351135557126669</v>
      </c>
      <c r="BC48" s="4">
        <f>AVERAGE(AD48:AD49)</f>
        <v>6.2536536308699997</v>
      </c>
      <c r="BD48" s="4">
        <f>AVERAGE(AE48:AE49)</f>
        <v>5.9263957524868438</v>
      </c>
      <c r="BE48" s="4">
        <f>AVERAGE(AF48:AF49)</f>
        <v>-0.3272578783831559</v>
      </c>
      <c r="BF48" s="4">
        <f>AVERAGE(AG48:AG49)</f>
        <v>0.11230524208781852</v>
      </c>
    </row>
    <row r="49" spans="1:58" x14ac:dyDescent="0.2">
      <c r="A49">
        <v>37</v>
      </c>
      <c r="B49">
        <v>14</v>
      </c>
      <c r="C49" t="s">
        <v>103</v>
      </c>
      <c r="D49" t="s">
        <v>27</v>
      </c>
      <c r="G49">
        <v>0.5</v>
      </c>
      <c r="H49">
        <v>0.5</v>
      </c>
      <c r="I49">
        <v>2777</v>
      </c>
      <c r="J49">
        <v>5976</v>
      </c>
      <c r="L49">
        <v>1179</v>
      </c>
      <c r="M49">
        <v>2.5449999999999999</v>
      </c>
      <c r="N49">
        <v>5.3419999999999996</v>
      </c>
      <c r="O49">
        <v>2.7959999999999998</v>
      </c>
      <c r="Q49">
        <v>7.0000000000000001E-3</v>
      </c>
      <c r="R49">
        <v>1</v>
      </c>
      <c r="S49">
        <v>0</v>
      </c>
      <c r="T49">
        <v>0</v>
      </c>
      <c r="V49">
        <v>0</v>
      </c>
      <c r="Y49" s="1">
        <v>44147</v>
      </c>
      <c r="Z49" s="2">
        <v>0.81940972222222219</v>
      </c>
      <c r="AB49">
        <v>1</v>
      </c>
      <c r="AD49">
        <f t="shared" si="6"/>
        <v>6.2689174057399999</v>
      </c>
      <c r="AE49" s="4">
        <f t="shared" si="7"/>
        <v>5.9355390758115805</v>
      </c>
      <c r="AF49" s="4">
        <f t="shared" si="8"/>
        <v>-0.33337832992841943</v>
      </c>
      <c r="AG49" s="4">
        <f t="shared" si="9"/>
        <v>0.10919713074852913</v>
      </c>
    </row>
    <row r="50" spans="1:58" x14ac:dyDescent="0.2">
      <c r="A50">
        <v>38</v>
      </c>
      <c r="B50">
        <v>15</v>
      </c>
      <c r="C50" t="s">
        <v>98</v>
      </c>
      <c r="D50" t="s">
        <v>27</v>
      </c>
      <c r="G50">
        <v>0.5</v>
      </c>
      <c r="H50">
        <v>0.5</v>
      </c>
      <c r="I50">
        <v>2108</v>
      </c>
      <c r="J50">
        <v>6488</v>
      </c>
      <c r="L50">
        <v>3746</v>
      </c>
      <c r="M50">
        <v>2.032</v>
      </c>
      <c r="N50">
        <v>5.7750000000000004</v>
      </c>
      <c r="O50">
        <v>3.7429999999999999</v>
      </c>
      <c r="Q50">
        <v>0.27600000000000002</v>
      </c>
      <c r="R50">
        <v>1</v>
      </c>
      <c r="S50">
        <v>0</v>
      </c>
      <c r="T50">
        <v>0</v>
      </c>
      <c r="V50">
        <v>0</v>
      </c>
      <c r="Y50" s="1">
        <v>44147</v>
      </c>
      <c r="Z50" s="2">
        <v>0.82980324074074074</v>
      </c>
      <c r="AB50">
        <v>1</v>
      </c>
      <c r="AD50">
        <f t="shared" si="6"/>
        <v>4.9969322518399988</v>
      </c>
      <c r="AE50" s="4">
        <f t="shared" si="7"/>
        <v>6.4862898454898463</v>
      </c>
      <c r="AF50" s="4">
        <f t="shared" si="8"/>
        <v>1.4893575936498475</v>
      </c>
      <c r="AG50" s="4">
        <f t="shared" si="9"/>
        <v>0.33715489669012522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98</v>
      </c>
      <c r="D51" t="s">
        <v>27</v>
      </c>
      <c r="G51">
        <v>0.5</v>
      </c>
      <c r="H51">
        <v>0.5</v>
      </c>
      <c r="I51">
        <v>1863</v>
      </c>
      <c r="J51">
        <v>6479</v>
      </c>
      <c r="L51">
        <v>3756</v>
      </c>
      <c r="M51">
        <v>1.8440000000000001</v>
      </c>
      <c r="N51">
        <v>5.7679999999999998</v>
      </c>
      <c r="O51">
        <v>3.9239999999999999</v>
      </c>
      <c r="Q51">
        <v>0.27700000000000002</v>
      </c>
      <c r="R51">
        <v>1</v>
      </c>
      <c r="S51">
        <v>0</v>
      </c>
      <c r="T51">
        <v>0</v>
      </c>
      <c r="V51">
        <v>0</v>
      </c>
      <c r="Y51" s="1">
        <v>44147</v>
      </c>
      <c r="Z51" s="2">
        <v>0.83537037037037043</v>
      </c>
      <c r="AB51">
        <v>1</v>
      </c>
      <c r="AD51">
        <f t="shared" si="6"/>
        <v>4.4948448681399986</v>
      </c>
      <c r="AE51" s="4">
        <f t="shared" si="7"/>
        <v>6.4766086796165956</v>
      </c>
      <c r="AF51" s="4">
        <f t="shared" si="8"/>
        <v>1.981763811476597</v>
      </c>
      <c r="AG51" s="4">
        <f t="shared" si="9"/>
        <v>0.3380429285013507</v>
      </c>
      <c r="AJ51">
        <f>ABS(100*(AD51-AD52)/(AVERAGE(AD51:AD52)))</f>
        <v>0</v>
      </c>
      <c r="AO51">
        <f>ABS(100*(AE51-AE52)/(AVERAGE(AE51:AE52)))</f>
        <v>4.8308232649903067</v>
      </c>
      <c r="AT51">
        <f>ABS(100*(AF51-AF52)/(AVERAGE(AF51:AF52)))</f>
        <v>16.702668506790491</v>
      </c>
      <c r="AY51">
        <f>ABS(100*(AG51-AG52)/(AVERAGE(AG51:AG52)))</f>
        <v>2.3118908929375621</v>
      </c>
      <c r="BC51" s="4">
        <f>AVERAGE(AD51:AD52)</f>
        <v>4.4948448681399986</v>
      </c>
      <c r="BD51" s="4">
        <f>AVERAGE(AE51:AE52)</f>
        <v>6.3238613958386392</v>
      </c>
      <c r="BE51" s="4">
        <f>AVERAGE(AF51:AF52)</f>
        <v>1.8290165276986401</v>
      </c>
      <c r="BF51" s="4">
        <f>AVERAGE(AG51:AG52)</f>
        <v>0.33417999012251964</v>
      </c>
    </row>
    <row r="52" spans="1:58" x14ac:dyDescent="0.2">
      <c r="A52">
        <v>40</v>
      </c>
      <c r="B52">
        <v>15</v>
      </c>
      <c r="C52" t="s">
        <v>98</v>
      </c>
      <c r="D52" t="s">
        <v>27</v>
      </c>
      <c r="G52">
        <v>0.5</v>
      </c>
      <c r="H52">
        <v>0.5</v>
      </c>
      <c r="I52">
        <v>1863</v>
      </c>
      <c r="J52">
        <v>6195</v>
      </c>
      <c r="L52">
        <v>3669</v>
      </c>
      <c r="M52">
        <v>1.8440000000000001</v>
      </c>
      <c r="N52">
        <v>5.5259999999999998</v>
      </c>
      <c r="O52">
        <v>3.6819999999999999</v>
      </c>
      <c r="Q52">
        <v>0.26800000000000002</v>
      </c>
      <c r="R52">
        <v>1</v>
      </c>
      <c r="S52">
        <v>0</v>
      </c>
      <c r="T52">
        <v>0</v>
      </c>
      <c r="V52">
        <v>0</v>
      </c>
      <c r="Y52" s="1">
        <v>44147</v>
      </c>
      <c r="Z52" s="2">
        <v>0.84130787037037036</v>
      </c>
      <c r="AB52">
        <v>1</v>
      </c>
      <c r="AD52">
        <f t="shared" si="6"/>
        <v>4.4948448681399986</v>
      </c>
      <c r="AE52" s="4">
        <f t="shared" si="7"/>
        <v>6.1711141120606818</v>
      </c>
      <c r="AF52" s="4">
        <f t="shared" si="8"/>
        <v>1.6762692439206832</v>
      </c>
      <c r="AG52" s="4">
        <f t="shared" si="9"/>
        <v>0.33031705174368853</v>
      </c>
    </row>
    <row r="53" spans="1:58" x14ac:dyDescent="0.2">
      <c r="A53">
        <v>41</v>
      </c>
      <c r="B53">
        <v>16</v>
      </c>
      <c r="C53" t="s">
        <v>88</v>
      </c>
      <c r="D53" t="s">
        <v>27</v>
      </c>
      <c r="G53">
        <v>0.5</v>
      </c>
      <c r="H53">
        <v>0.5</v>
      </c>
      <c r="I53">
        <v>1803</v>
      </c>
      <c r="J53">
        <v>4771</v>
      </c>
      <c r="L53">
        <v>1526</v>
      </c>
      <c r="M53">
        <v>1.798</v>
      </c>
      <c r="N53">
        <v>4.3209999999999997</v>
      </c>
      <c r="O53">
        <v>2.5230000000000001</v>
      </c>
      <c r="Q53">
        <v>4.3999999999999997E-2</v>
      </c>
      <c r="R53">
        <v>1</v>
      </c>
      <c r="S53">
        <v>0</v>
      </c>
      <c r="T53">
        <v>0</v>
      </c>
      <c r="V53">
        <v>0</v>
      </c>
      <c r="Y53" s="1">
        <v>44147</v>
      </c>
      <c r="Z53" s="2">
        <v>0.85157407407407415</v>
      </c>
      <c r="AB53">
        <v>1</v>
      </c>
      <c r="AD53">
        <f t="shared" si="6"/>
        <v>4.3689211905399992</v>
      </c>
      <c r="AE53" s="4">
        <f t="shared" si="7"/>
        <v>4.639338533893004</v>
      </c>
      <c r="AF53" s="4">
        <f t="shared" si="8"/>
        <v>0.27041734335300482</v>
      </c>
      <c r="AG53" s="4">
        <f t="shared" si="9"/>
        <v>0.14001183459805536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88</v>
      </c>
      <c r="D54" t="s">
        <v>27</v>
      </c>
      <c r="G54">
        <v>0.5</v>
      </c>
      <c r="H54">
        <v>0.5</v>
      </c>
      <c r="I54">
        <v>1779</v>
      </c>
      <c r="J54">
        <v>4805</v>
      </c>
      <c r="L54">
        <v>1566</v>
      </c>
      <c r="M54">
        <v>1.7789999999999999</v>
      </c>
      <c r="N54">
        <v>4.3490000000000002</v>
      </c>
      <c r="O54">
        <v>2.57</v>
      </c>
      <c r="Q54">
        <v>4.8000000000000001E-2</v>
      </c>
      <c r="R54">
        <v>1</v>
      </c>
      <c r="S54">
        <v>0</v>
      </c>
      <c r="T54">
        <v>0</v>
      </c>
      <c r="V54">
        <v>0</v>
      </c>
      <c r="Y54" s="1">
        <v>44147</v>
      </c>
      <c r="Z54" s="2">
        <v>0.85715277777777776</v>
      </c>
      <c r="AB54">
        <v>1</v>
      </c>
      <c r="AD54">
        <f t="shared" si="6"/>
        <v>4.3182252484599992</v>
      </c>
      <c r="AE54" s="4">
        <f t="shared" si="7"/>
        <v>4.6759118271919515</v>
      </c>
      <c r="AF54" s="4">
        <f t="shared" si="8"/>
        <v>0.35768657873195231</v>
      </c>
      <c r="AG54" s="4">
        <f t="shared" si="9"/>
        <v>0.1435639618429575</v>
      </c>
      <c r="AJ54">
        <f>ABS(100*(AD54-AD55)/(AVERAGE(AD54:AD55)))</f>
        <v>0.78009171139618361</v>
      </c>
      <c r="AO54">
        <f>ABS(100*(AE54-AE55)/(AVERAGE(AE54:AE55)))</f>
        <v>1.3254370395685438</v>
      </c>
      <c r="AT54">
        <f>ABS(100*(AF54-AF55)/(AVERAGE(AF54:AF55)))</f>
        <v>7.6811370674921378</v>
      </c>
      <c r="AY54">
        <f>ABS(100*(AG54-AG55)/(AVERAGE(AG54:AG55)))</f>
        <v>0.80737650580878628</v>
      </c>
      <c r="BC54" s="4">
        <f>AVERAGE(AD54:AD55)</f>
        <v>4.3351342599799993</v>
      </c>
      <c r="BD54" s="4">
        <f>AVERAGE(AE54:AE55)</f>
        <v>4.7071066950057601</v>
      </c>
      <c r="BE54" s="4">
        <f>AVERAGE(AF54:AF55)</f>
        <v>0.37197243502576072</v>
      </c>
      <c r="BF54" s="4">
        <f>AVERAGE(AG54:AG55)</f>
        <v>0.1429867411656609</v>
      </c>
    </row>
    <row r="55" spans="1:58" x14ac:dyDescent="0.2">
      <c r="A55">
        <v>43</v>
      </c>
      <c r="B55">
        <v>16</v>
      </c>
      <c r="C55" t="s">
        <v>88</v>
      </c>
      <c r="D55" t="s">
        <v>27</v>
      </c>
      <c r="G55">
        <v>0.5</v>
      </c>
      <c r="H55">
        <v>0.5</v>
      </c>
      <c r="I55">
        <v>1795</v>
      </c>
      <c r="J55">
        <v>4863</v>
      </c>
      <c r="L55">
        <v>1553</v>
      </c>
      <c r="M55">
        <v>1.792</v>
      </c>
      <c r="N55">
        <v>4.3979999999999997</v>
      </c>
      <c r="O55">
        <v>2.6059999999999999</v>
      </c>
      <c r="Q55">
        <v>4.5999999999999999E-2</v>
      </c>
      <c r="R55">
        <v>1</v>
      </c>
      <c r="S55">
        <v>0</v>
      </c>
      <c r="T55">
        <v>0</v>
      </c>
      <c r="V55">
        <v>0</v>
      </c>
      <c r="Y55" s="1">
        <v>44147</v>
      </c>
      <c r="Z55" s="2">
        <v>0.86310185185185195</v>
      </c>
      <c r="AB55">
        <v>1</v>
      </c>
      <c r="AD55">
        <f t="shared" si="6"/>
        <v>4.3520432714999995</v>
      </c>
      <c r="AE55" s="4">
        <f t="shared" si="7"/>
        <v>4.7383015628195686</v>
      </c>
      <c r="AF55" s="4">
        <f t="shared" si="8"/>
        <v>0.38625829131956912</v>
      </c>
      <c r="AG55" s="4">
        <f t="shared" si="9"/>
        <v>0.14240952048836433</v>
      </c>
      <c r="BB55" s="5"/>
    </row>
    <row r="56" spans="1:58" x14ac:dyDescent="0.2">
      <c r="A56">
        <v>44</v>
      </c>
      <c r="B56">
        <v>17</v>
      </c>
      <c r="C56" t="s">
        <v>102</v>
      </c>
      <c r="D56" t="s">
        <v>27</v>
      </c>
      <c r="G56">
        <v>0.5</v>
      </c>
      <c r="H56">
        <v>0.5</v>
      </c>
      <c r="I56">
        <v>3070</v>
      </c>
      <c r="J56">
        <v>7424</v>
      </c>
      <c r="L56">
        <v>6258</v>
      </c>
      <c r="M56">
        <v>2.77</v>
      </c>
      <c r="N56">
        <v>6.5679999999999996</v>
      </c>
      <c r="O56">
        <v>3.798</v>
      </c>
      <c r="Q56">
        <v>0.53900000000000003</v>
      </c>
      <c r="R56">
        <v>1</v>
      </c>
      <c r="S56">
        <v>0</v>
      </c>
      <c r="T56">
        <v>0</v>
      </c>
      <c r="V56">
        <v>0</v>
      </c>
      <c r="Y56" s="1">
        <v>44147</v>
      </c>
      <c r="Z56" s="2">
        <v>0.87357638888888889</v>
      </c>
      <c r="AB56">
        <v>1</v>
      </c>
      <c r="AD56">
        <f t="shared" si="6"/>
        <v>6.7803596939999995</v>
      </c>
      <c r="AE56" s="4">
        <f t="shared" si="7"/>
        <v>7.493131096307927</v>
      </c>
      <c r="AF56" s="4">
        <f t="shared" si="8"/>
        <v>0.71277140230792746</v>
      </c>
      <c r="AG56" s="4">
        <f t="shared" si="9"/>
        <v>0.56022848766998079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102</v>
      </c>
      <c r="D57" t="s">
        <v>27</v>
      </c>
      <c r="G57">
        <v>0.5</v>
      </c>
      <c r="H57">
        <v>0.5</v>
      </c>
      <c r="I57">
        <v>3456</v>
      </c>
      <c r="J57">
        <v>7434</v>
      </c>
      <c r="L57">
        <v>6215</v>
      </c>
      <c r="M57">
        <v>3.0659999999999998</v>
      </c>
      <c r="N57">
        <v>6.5759999999999996</v>
      </c>
      <c r="O57">
        <v>3.51</v>
      </c>
      <c r="Q57">
        <v>0.53400000000000003</v>
      </c>
      <c r="R57">
        <v>1</v>
      </c>
      <c r="S57">
        <v>0</v>
      </c>
      <c r="T57">
        <v>0</v>
      </c>
      <c r="V57">
        <v>0</v>
      </c>
      <c r="Y57" s="1">
        <v>44147</v>
      </c>
      <c r="Z57" s="2">
        <v>0.87917824074074069</v>
      </c>
      <c r="AB57">
        <v>1</v>
      </c>
      <c r="AD57">
        <f t="shared" si="6"/>
        <v>7.4116934041599984</v>
      </c>
      <c r="AE57" s="4">
        <f t="shared" si="7"/>
        <v>7.503887947278205</v>
      </c>
      <c r="AF57" s="4">
        <f t="shared" si="8"/>
        <v>9.2194543118206518E-2</v>
      </c>
      <c r="AG57" s="4">
        <f t="shared" si="9"/>
        <v>0.55640995088171097</v>
      </c>
      <c r="AJ57">
        <f>ABS(100*(AD57-AD58)/(AVERAGE(AD57:AD58)))</f>
        <v>0.25405233780291842</v>
      </c>
      <c r="AO57">
        <f>ABS(100*(AE57-AE58)/(AVERAGE(AE57:AE58)))</f>
        <v>0.24399292526964239</v>
      </c>
      <c r="AT57">
        <f>ABS(100*(AF57-AF58)/(AVERAGE(AF57:AF58)))</f>
        <v>50.445433996156773</v>
      </c>
      <c r="AY57">
        <f>ABS(100*(AG57-AG58)/(AVERAGE(AG57:AG58)))</f>
        <v>1.2214169850617052</v>
      </c>
      <c r="BC57" s="4">
        <f>AVERAGE(AD57:AD58)</f>
        <v>7.4211201687999981</v>
      </c>
      <c r="BD57" s="4">
        <f>AVERAGE(AE57:AE58)</f>
        <v>7.4947446239534683</v>
      </c>
      <c r="BE57" s="4">
        <f>AVERAGE(AF57:AF58)</f>
        <v>7.3624455153469714E-2</v>
      </c>
      <c r="BF57" s="4">
        <f>AVERAGE(AG57:AG58)</f>
        <v>0.55982887335492926</v>
      </c>
    </row>
    <row r="58" spans="1:58" x14ac:dyDescent="0.2">
      <c r="A58">
        <v>46</v>
      </c>
      <c r="B58">
        <v>17</v>
      </c>
      <c r="C58" t="s">
        <v>102</v>
      </c>
      <c r="D58" t="s">
        <v>27</v>
      </c>
      <c r="G58">
        <v>0.5</v>
      </c>
      <c r="H58">
        <v>0.5</v>
      </c>
      <c r="I58">
        <v>3468</v>
      </c>
      <c r="J58">
        <v>7417</v>
      </c>
      <c r="L58">
        <v>6292</v>
      </c>
      <c r="M58">
        <v>3.0760000000000001</v>
      </c>
      <c r="N58">
        <v>6.5620000000000003</v>
      </c>
      <c r="O58">
        <v>3.4870000000000001</v>
      </c>
      <c r="Q58">
        <v>0.54200000000000004</v>
      </c>
      <c r="R58">
        <v>1</v>
      </c>
      <c r="S58">
        <v>0</v>
      </c>
      <c r="T58">
        <v>0</v>
      </c>
      <c r="V58">
        <v>0</v>
      </c>
      <c r="Y58" s="1">
        <v>44147</v>
      </c>
      <c r="Z58" s="2">
        <v>0.88523148148148145</v>
      </c>
      <c r="AB58">
        <v>1</v>
      </c>
      <c r="AD58">
        <f t="shared" si="6"/>
        <v>7.4305469334399987</v>
      </c>
      <c r="AE58" s="4">
        <f t="shared" si="7"/>
        <v>7.4856013006287316</v>
      </c>
      <c r="AF58" s="4">
        <f t="shared" si="8"/>
        <v>5.5054367188732911E-2</v>
      </c>
      <c r="AG58" s="4">
        <f t="shared" si="9"/>
        <v>0.56324779582814766</v>
      </c>
    </row>
    <row r="59" spans="1:58" x14ac:dyDescent="0.2">
      <c r="A59">
        <v>47</v>
      </c>
      <c r="B59">
        <v>18</v>
      </c>
      <c r="C59" t="s">
        <v>91</v>
      </c>
      <c r="D59" t="s">
        <v>27</v>
      </c>
      <c r="G59">
        <v>0.5</v>
      </c>
      <c r="H59">
        <v>0.5</v>
      </c>
      <c r="I59">
        <v>3179</v>
      </c>
      <c r="J59">
        <v>6990</v>
      </c>
      <c r="L59">
        <v>4020</v>
      </c>
      <c r="M59">
        <v>2.8540000000000001</v>
      </c>
      <c r="N59">
        <v>6.2009999999999996</v>
      </c>
      <c r="O59">
        <v>3.347</v>
      </c>
      <c r="Q59">
        <v>0.30399999999999999</v>
      </c>
      <c r="R59">
        <v>1</v>
      </c>
      <c r="S59">
        <v>0</v>
      </c>
      <c r="T59">
        <v>0</v>
      </c>
      <c r="V59">
        <v>0</v>
      </c>
      <c r="Y59" s="1">
        <v>44147</v>
      </c>
      <c r="Z59" s="2">
        <v>0.89565972222222223</v>
      </c>
      <c r="AB59">
        <v>1</v>
      </c>
      <c r="AD59">
        <f t="shared" si="6"/>
        <v>6.963527320459999</v>
      </c>
      <c r="AE59" s="4">
        <f t="shared" si="7"/>
        <v>7.0262837641978342</v>
      </c>
      <c r="AF59" s="4">
        <f t="shared" si="8"/>
        <v>6.2756443737835177E-2</v>
      </c>
      <c r="AG59" s="4">
        <f t="shared" si="9"/>
        <v>0.36148696831770499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91</v>
      </c>
      <c r="D60" t="s">
        <v>27</v>
      </c>
      <c r="G60">
        <v>0.5</v>
      </c>
      <c r="H60">
        <v>0.5</v>
      </c>
      <c r="I60">
        <v>3149</v>
      </c>
      <c r="J60">
        <v>6973</v>
      </c>
      <c r="L60">
        <v>4067</v>
      </c>
      <c r="M60">
        <v>2.83</v>
      </c>
      <c r="N60">
        <v>6.1859999999999999</v>
      </c>
      <c r="O60">
        <v>3.3559999999999999</v>
      </c>
      <c r="Q60">
        <v>0.309</v>
      </c>
      <c r="R60">
        <v>1</v>
      </c>
      <c r="S60">
        <v>0</v>
      </c>
      <c r="T60">
        <v>0</v>
      </c>
      <c r="V60">
        <v>0</v>
      </c>
      <c r="Y60" s="1">
        <v>44147</v>
      </c>
      <c r="Z60" s="2">
        <v>0.90123842592592596</v>
      </c>
      <c r="AB60">
        <v>1</v>
      </c>
      <c r="AD60">
        <f t="shared" si="6"/>
        <v>6.9134980100599996</v>
      </c>
      <c r="AE60" s="4">
        <f t="shared" si="7"/>
        <v>7.00799711754836</v>
      </c>
      <c r="AF60" s="4">
        <f t="shared" si="8"/>
        <v>9.4499107488360323E-2</v>
      </c>
      <c r="AG60" s="4">
        <f t="shared" si="9"/>
        <v>0.365660717830465</v>
      </c>
      <c r="AJ60">
        <f>ABS(100*(AD60-AD61)/(AVERAGE(AD60:AD61)))</f>
        <v>0.88793141297106093</v>
      </c>
      <c r="AO60">
        <f>ABS(100*(AE60-AE61)/(AVERAGE(AE60:AE61)))</f>
        <v>0.86327628537133183</v>
      </c>
      <c r="AT60">
        <f>ABS(100*(AF60-AF61)/(AVERAGE(AF60:AF61)))</f>
        <v>363.34157891914452</v>
      </c>
      <c r="AY60">
        <f>ABS(100*(AG60-AG61)/(AVERAGE(AG60:AG61)))</f>
        <v>9.7095547677811436E-2</v>
      </c>
      <c r="BC60" s="4">
        <f>AVERAGE(AD60:AD61)</f>
        <v>6.9443284469099993</v>
      </c>
      <c r="BD60" s="4">
        <f>AVERAGE(AE60:AE61)</f>
        <v>6.9778779348315805</v>
      </c>
      <c r="BE60" s="4">
        <f>AVERAGE(AF60:AF61)</f>
        <v>3.3549487921580745E-2</v>
      </c>
      <c r="BF60" s="4">
        <f>AVERAGE(AG60:AG61)</f>
        <v>0.36583832419271012</v>
      </c>
    </row>
    <row r="61" spans="1:58" x14ac:dyDescent="0.2">
      <c r="A61">
        <v>49</v>
      </c>
      <c r="B61">
        <v>18</v>
      </c>
      <c r="C61" t="s">
        <v>91</v>
      </c>
      <c r="D61" t="s">
        <v>27</v>
      </c>
      <c r="G61">
        <v>0.5</v>
      </c>
      <c r="H61">
        <v>0.5</v>
      </c>
      <c r="I61">
        <v>3186</v>
      </c>
      <c r="J61">
        <v>6917</v>
      </c>
      <c r="L61">
        <v>4071</v>
      </c>
      <c r="M61">
        <v>2.859</v>
      </c>
      <c r="N61">
        <v>6.1379999999999999</v>
      </c>
      <c r="O61">
        <v>3.2789999999999999</v>
      </c>
      <c r="Q61">
        <v>0.31</v>
      </c>
      <c r="R61">
        <v>1</v>
      </c>
      <c r="S61">
        <v>0</v>
      </c>
      <c r="T61">
        <v>0</v>
      </c>
      <c r="V61">
        <v>0</v>
      </c>
      <c r="Y61" s="1">
        <v>44147</v>
      </c>
      <c r="Z61" s="2">
        <v>0.90726851851851853</v>
      </c>
      <c r="AB61">
        <v>1</v>
      </c>
      <c r="AD61">
        <f t="shared" si="6"/>
        <v>6.9751588837599989</v>
      </c>
      <c r="AE61" s="4">
        <f t="shared" si="7"/>
        <v>6.9477587521148001</v>
      </c>
      <c r="AF61" s="4">
        <f t="shared" si="8"/>
        <v>-2.7400131645198833E-2</v>
      </c>
      <c r="AG61" s="4">
        <f t="shared" si="9"/>
        <v>0.36601593055495524</v>
      </c>
    </row>
    <row r="62" spans="1:58" x14ac:dyDescent="0.2">
      <c r="A62">
        <v>50</v>
      </c>
      <c r="B62">
        <v>19</v>
      </c>
      <c r="C62" t="s">
        <v>66</v>
      </c>
      <c r="D62" t="s">
        <v>27</v>
      </c>
      <c r="G62">
        <v>0.5</v>
      </c>
      <c r="H62">
        <v>0.5</v>
      </c>
      <c r="I62">
        <v>4218</v>
      </c>
      <c r="J62">
        <v>10450</v>
      </c>
      <c r="L62">
        <v>3893</v>
      </c>
      <c r="M62">
        <v>3.6509999999999998</v>
      </c>
      <c r="N62">
        <v>9.1310000000000002</v>
      </c>
      <c r="O62">
        <v>5.4809999999999999</v>
      </c>
      <c r="Q62">
        <v>0.29099999999999998</v>
      </c>
      <c r="R62">
        <v>1</v>
      </c>
      <c r="S62">
        <v>0</v>
      </c>
      <c r="T62">
        <v>0</v>
      </c>
      <c r="V62">
        <v>0</v>
      </c>
      <c r="Y62" s="1">
        <v>44147</v>
      </c>
      <c r="Z62" s="2">
        <v>0.91798611111111106</v>
      </c>
      <c r="AB62">
        <v>1</v>
      </c>
      <c r="AD62">
        <f t="shared" si="6"/>
        <v>8.5163438034399999</v>
      </c>
      <c r="AE62" s="4">
        <f t="shared" si="7"/>
        <v>10.748154199914243</v>
      </c>
      <c r="AF62" s="4">
        <f t="shared" si="8"/>
        <v>2.2318103964742431</v>
      </c>
      <c r="AG62" s="4">
        <f t="shared" si="9"/>
        <v>0.35020896431514059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66</v>
      </c>
      <c r="D63" t="s">
        <v>27</v>
      </c>
      <c r="G63">
        <v>0.5</v>
      </c>
      <c r="H63">
        <v>0.5</v>
      </c>
      <c r="I63">
        <v>4464</v>
      </c>
      <c r="J63">
        <v>10919</v>
      </c>
      <c r="L63">
        <v>4327</v>
      </c>
      <c r="M63">
        <v>3.84</v>
      </c>
      <c r="N63">
        <v>9.5289999999999999</v>
      </c>
      <c r="O63">
        <v>5.6890000000000001</v>
      </c>
      <c r="Q63">
        <v>0.33600000000000002</v>
      </c>
      <c r="R63">
        <v>1</v>
      </c>
      <c r="S63">
        <v>0</v>
      </c>
      <c r="T63">
        <v>0</v>
      </c>
      <c r="V63">
        <v>0</v>
      </c>
      <c r="Y63" s="1">
        <v>44147</v>
      </c>
      <c r="Z63" s="2">
        <v>0.9236805555555555</v>
      </c>
      <c r="AB63">
        <v>1</v>
      </c>
      <c r="AD63">
        <f t="shared" si="6"/>
        <v>8.8328072857599977</v>
      </c>
      <c r="AE63" s="4">
        <f t="shared" si="7"/>
        <v>11.25265051042031</v>
      </c>
      <c r="AF63" s="4">
        <f t="shared" si="8"/>
        <v>2.4198432246603119</v>
      </c>
      <c r="AG63" s="4">
        <f t="shared" si="9"/>
        <v>0.38874954492232905</v>
      </c>
      <c r="AJ63">
        <f>ABS(100*(AD63-AD64)/(AVERAGE(AD63:AD64)))</f>
        <v>1.4104632550879799</v>
      </c>
      <c r="AL63">
        <f>100*((AVERAGE(AD63:AD64)*50)-(AVERAGE(AD45:AD46)*50))/(1000*0.15)</f>
        <v>126.7206259003333</v>
      </c>
      <c r="AO63">
        <f>ABS(100*(AE63-AE64)/(AVERAGE(AE63:AE64)))</f>
        <v>0.79029441271035616</v>
      </c>
      <c r="AQ63">
        <f>100*((AVERAGE(AE63:AE64)*50)-(AVERAGE(AE45:AE46)*50))/(2000*0.15)</f>
        <v>111.59336477416561</v>
      </c>
      <c r="AT63">
        <f>ABS(100*(AF63-AF64)/(AVERAGE(AF63:AF64)))</f>
        <v>1.5066714180046419</v>
      </c>
      <c r="AV63">
        <f>100*((AVERAGE(AF63:AF64)*50)-(AVERAGE(AF45:AF46)*50))/(1000*0.15)</f>
        <v>96.466103647997912</v>
      </c>
      <c r="AY63">
        <f>ABS(100*(AG63-AG64)/(AVERAGE(AG63:AG64)))</f>
        <v>1.1487246002316256</v>
      </c>
      <c r="BA63">
        <f>100*((AVERAGE(AG63:AG64)*50)-(AVERAGE(AG45:AG46)*50))/(100*0.15)</f>
        <v>94.220175171029751</v>
      </c>
      <c r="BC63" s="4">
        <f>AVERAGE(AD63:AD64)</f>
        <v>8.8955414575599985</v>
      </c>
      <c r="BD63" s="4">
        <f>AVERAGE(AE63:AE64)</f>
        <v>11.297291441946966</v>
      </c>
      <c r="BE63" s="4">
        <f>AVERAGE(AF63:AF64)</f>
        <v>2.4017499843869672</v>
      </c>
      <c r="BF63" s="4">
        <f>AVERAGE(AG63:AG64)</f>
        <v>0.38652946539426519</v>
      </c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4566</v>
      </c>
      <c r="J64">
        <v>11002</v>
      </c>
      <c r="L64">
        <v>4277</v>
      </c>
      <c r="M64">
        <v>3.9180000000000001</v>
      </c>
      <c r="N64">
        <v>9.5990000000000002</v>
      </c>
      <c r="O64">
        <v>5.6820000000000004</v>
      </c>
      <c r="Q64">
        <v>0.33100000000000002</v>
      </c>
      <c r="R64">
        <v>1</v>
      </c>
      <c r="S64">
        <v>0</v>
      </c>
      <c r="T64">
        <v>0</v>
      </c>
      <c r="V64">
        <v>0</v>
      </c>
      <c r="Y64" s="1">
        <v>44147</v>
      </c>
      <c r="Z64" s="2">
        <v>0.92988425925925933</v>
      </c>
      <c r="AB64">
        <v>1</v>
      </c>
      <c r="AD64">
        <f t="shared" si="6"/>
        <v>8.9582756293599992</v>
      </c>
      <c r="AE64" s="4">
        <f t="shared" si="7"/>
        <v>11.341932373473622</v>
      </c>
      <c r="AF64" s="4">
        <f t="shared" si="8"/>
        <v>2.3836567441136225</v>
      </c>
      <c r="AG64" s="4">
        <f t="shared" si="9"/>
        <v>0.38430938586620134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3699</v>
      </c>
      <c r="J65">
        <v>7176</v>
      </c>
      <c r="L65">
        <v>3866</v>
      </c>
      <c r="M65">
        <v>3.2530000000000001</v>
      </c>
      <c r="N65">
        <v>6.3579999999999997</v>
      </c>
      <c r="O65">
        <v>3.105</v>
      </c>
      <c r="Q65">
        <v>0.28799999999999998</v>
      </c>
      <c r="R65">
        <v>1</v>
      </c>
      <c r="S65">
        <v>0</v>
      </c>
      <c r="T65">
        <v>0</v>
      </c>
      <c r="V65">
        <v>0</v>
      </c>
      <c r="Y65" s="1">
        <v>44147</v>
      </c>
      <c r="Z65" s="2">
        <v>0.94037037037037041</v>
      </c>
      <c r="AB65">
        <v>1</v>
      </c>
      <c r="AD65">
        <f t="shared" si="6"/>
        <v>7.784387194059998</v>
      </c>
      <c r="AE65" s="4">
        <f t="shared" si="7"/>
        <v>7.2263611922450162</v>
      </c>
      <c r="AF65" s="4">
        <f t="shared" si="8"/>
        <v>-0.55802600181498185</v>
      </c>
      <c r="AG65" s="4">
        <f t="shared" si="9"/>
        <v>0.34781127842483167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3312</v>
      </c>
      <c r="J66">
        <v>7185</v>
      </c>
      <c r="L66">
        <v>3902</v>
      </c>
      <c r="M66">
        <v>2.956</v>
      </c>
      <c r="N66">
        <v>6.3650000000000002</v>
      </c>
      <c r="O66">
        <v>3.41</v>
      </c>
      <c r="Q66">
        <v>0.29199999999999998</v>
      </c>
      <c r="R66">
        <v>1</v>
      </c>
      <c r="S66">
        <v>0</v>
      </c>
      <c r="T66">
        <v>0</v>
      </c>
      <c r="V66">
        <v>0</v>
      </c>
      <c r="Y66" s="1">
        <v>44147</v>
      </c>
      <c r="Z66" s="2">
        <v>0.9459953703703704</v>
      </c>
      <c r="AB66">
        <v>1</v>
      </c>
      <c r="AD66">
        <f t="shared" si="6"/>
        <v>7.1818132326399988</v>
      </c>
      <c r="AE66" s="4">
        <f t="shared" si="7"/>
        <v>7.2360423581182678</v>
      </c>
      <c r="AF66" s="4">
        <f t="shared" si="8"/>
        <v>5.4229125478268969E-2</v>
      </c>
      <c r="AG66" s="4">
        <f t="shared" si="9"/>
        <v>0.3510081929452436</v>
      </c>
      <c r="AJ66">
        <f>ABS(100*(AD66-AD67)/(AVERAGE(AD66:AD67)))</f>
        <v>0.77237766307043132</v>
      </c>
      <c r="AK66">
        <f>ABS(100*((AVERAGE(AD66:AD67)-AVERAGE(AD60:AD61))/(AVERAGE(AD60:AD61,AD66:AD67))))</f>
        <v>2.9769965622018635</v>
      </c>
      <c r="AO66">
        <f>ABS(100*(AE66-AE67)/(AVERAGE(AE66:AE67)))</f>
        <v>0.98597007406508286</v>
      </c>
      <c r="AP66">
        <f>ABS(100*((AVERAGE(AE66:AE67)-AVERAGE(AE60:AE61))/(AVERAGE(AE60:AE61,AE66:AE67))))</f>
        <v>3.1409250526054069</v>
      </c>
      <c r="AT66">
        <f>ABS(100*(AF66-AF67)/(AVERAGE(AF66:AF67)))</f>
        <v>33.947006067259068</v>
      </c>
      <c r="AU66">
        <f>ABS(100*((AVERAGE(AF66:AF67)-AVERAGE(AF60:AF61))/(AVERAGE(AF60:AF61,AF66:AF67))))</f>
        <v>32.062932148371971</v>
      </c>
      <c r="AY66">
        <f>ABS(100*(AG66-AG67)/(AVERAGE(AG66:AG67)))</f>
        <v>2.5302661787364695E-2</v>
      </c>
      <c r="AZ66">
        <f>ABS(100*((AVERAGE(AG66:AG67)-AVERAGE(AG60:AG61))/(AVERAGE(AG60:AG61,AG66:AG67))))</f>
        <v>4.1502480295189246</v>
      </c>
      <c r="BC66" s="4">
        <f>AVERAGE(AD66:AD67)</f>
        <v>7.1541845708399991</v>
      </c>
      <c r="BD66" s="4">
        <f>AVERAGE(AE66:AE67)</f>
        <v>7.2005447499163484</v>
      </c>
      <c r="BE66" s="4">
        <f>AVERAGE(AF66:AF67)</f>
        <v>4.6360179076348818E-2</v>
      </c>
      <c r="BF66" s="4">
        <f>AVERAGE(AG66:AG67)</f>
        <v>0.35096379135468231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3278</v>
      </c>
      <c r="J67">
        <v>7119</v>
      </c>
      <c r="L67">
        <v>3901</v>
      </c>
      <c r="M67">
        <v>2.93</v>
      </c>
      <c r="N67">
        <v>6.3090000000000002</v>
      </c>
      <c r="O67">
        <v>3.379</v>
      </c>
      <c r="Q67">
        <v>0.29199999999999998</v>
      </c>
      <c r="R67">
        <v>1</v>
      </c>
      <c r="S67">
        <v>0</v>
      </c>
      <c r="T67">
        <v>0</v>
      </c>
      <c r="V67">
        <v>0</v>
      </c>
      <c r="Y67" s="1">
        <v>44147</v>
      </c>
      <c r="Z67" s="2">
        <v>0.95203703703703713</v>
      </c>
      <c r="AB67">
        <v>1</v>
      </c>
      <c r="AD67">
        <f t="shared" si="6"/>
        <v>7.1265559090399995</v>
      </c>
      <c r="AE67" s="4">
        <f t="shared" si="7"/>
        <v>7.1650471417144281</v>
      </c>
      <c r="AF67" s="4">
        <f t="shared" si="8"/>
        <v>3.8491232674428666E-2</v>
      </c>
      <c r="AG67" s="4">
        <f t="shared" si="9"/>
        <v>0.35091938976412101</v>
      </c>
    </row>
    <row r="68" spans="1:58" x14ac:dyDescent="0.2">
      <c r="A68">
        <v>56</v>
      </c>
      <c r="B68">
        <v>2</v>
      </c>
      <c r="D68" t="s">
        <v>28</v>
      </c>
      <c r="Y68" s="1">
        <v>44147</v>
      </c>
      <c r="Z68" s="2">
        <v>0.95626157407407408</v>
      </c>
      <c r="AB68">
        <v>1</v>
      </c>
      <c r="AD68" t="e">
        <f t="shared" si="6"/>
        <v>#DIV/0!</v>
      </c>
      <c r="AE68" s="4" t="e">
        <f t="shared" si="7"/>
        <v>#DIV/0!</v>
      </c>
      <c r="AF68" s="4" t="e">
        <f t="shared" si="8"/>
        <v>#DIV/0!</v>
      </c>
      <c r="AG68" s="4" t="e">
        <f t="shared" si="9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175</v>
      </c>
      <c r="J69">
        <v>252</v>
      </c>
      <c r="L69">
        <v>112</v>
      </c>
      <c r="M69">
        <v>0.54900000000000004</v>
      </c>
      <c r="N69">
        <v>0.49199999999999999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44147</v>
      </c>
      <c r="Z69" s="2">
        <v>0.96592592592592597</v>
      </c>
      <c r="AB69">
        <v>1</v>
      </c>
      <c r="AD69">
        <f t="shared" si="6"/>
        <v>0.50717058749999999</v>
      </c>
      <c r="AE69" s="4">
        <f t="shared" si="7"/>
        <v>-0.2216824195759107</v>
      </c>
      <c r="AF69" s="4">
        <f t="shared" si="8"/>
        <v>-0.72885300707591072</v>
      </c>
      <c r="AG69" s="4">
        <f t="shared" si="9"/>
        <v>1.4444136490764026E-2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31</v>
      </c>
      <c r="J70">
        <v>220</v>
      </c>
      <c r="L70">
        <v>95</v>
      </c>
      <c r="M70">
        <v>0.439</v>
      </c>
      <c r="N70">
        <v>0.46500000000000002</v>
      </c>
      <c r="O70">
        <v>2.5999999999999999E-2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44147</v>
      </c>
      <c r="Z70" s="2">
        <v>0.97084490740740748</v>
      </c>
      <c r="AB70">
        <v>1</v>
      </c>
      <c r="AD70">
        <f t="shared" si="6"/>
        <v>0.12426877566000001</v>
      </c>
      <c r="AE70" s="4">
        <f t="shared" si="7"/>
        <v>-0.25610434268080229</v>
      </c>
      <c r="AF70" s="4">
        <f t="shared" si="8"/>
        <v>-0.38037311834080229</v>
      </c>
      <c r="AG70" s="4">
        <f t="shared" si="9"/>
        <v>1.293448241168061E-2</v>
      </c>
      <c r="AJ70">
        <f>ABS(100*(AD70-AD71)/(AVERAGE(AD70:AD71)))</f>
        <v>24.591151655148479</v>
      </c>
      <c r="AO70">
        <f>ABS(100*(AE70-AE71)/(AVERAGE(AE70:AE71)))</f>
        <v>0.41913806807198389</v>
      </c>
      <c r="AT70">
        <f>ABS(100*(AF70-AF71)/(AVERAGE(AF70:AF71)))</f>
        <v>9.0173368265275542</v>
      </c>
      <c r="AY70">
        <f>ABS(100*(AG70-AG71)/(AVERAGE(AG70:AG71)))</f>
        <v>11.623398862557432</v>
      </c>
      <c r="BC70" s="4">
        <f>AVERAGE(AD70:AD71)</f>
        <v>0.14169042991</v>
      </c>
      <c r="BD70" s="4">
        <f>AVERAGE(AE70:AE71)</f>
        <v>-0.25664218522931626</v>
      </c>
      <c r="BE70" s="4">
        <f>AVERAGE(AF70:AF71)</f>
        <v>-0.39833261513931617</v>
      </c>
      <c r="BF70" s="4">
        <f>AVERAGE(AG70:AG71)</f>
        <v>1.2224056962700177E-2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44</v>
      </c>
      <c r="J71">
        <v>219</v>
      </c>
      <c r="L71">
        <v>79</v>
      </c>
      <c r="M71">
        <v>0.44900000000000001</v>
      </c>
      <c r="N71">
        <v>0.46400000000000002</v>
      </c>
      <c r="O71">
        <v>1.6E-2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44147</v>
      </c>
      <c r="Z71" s="2">
        <v>0.9762615740740741</v>
      </c>
      <c r="AB71">
        <v>1</v>
      </c>
      <c r="AD71">
        <f t="shared" si="6"/>
        <v>0.15911208415999997</v>
      </c>
      <c r="AE71" s="4">
        <f t="shared" si="7"/>
        <v>-0.25718002777783017</v>
      </c>
      <c r="AF71" s="4">
        <f t="shared" si="8"/>
        <v>-0.41629211193783011</v>
      </c>
      <c r="AG71" s="4">
        <f t="shared" si="9"/>
        <v>1.1513631513719745E-2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5133</v>
      </c>
      <c r="J72">
        <v>10474</v>
      </c>
      <c r="L72">
        <v>8379</v>
      </c>
      <c r="M72">
        <v>4.3529999999999998</v>
      </c>
      <c r="N72">
        <v>9.1519999999999992</v>
      </c>
      <c r="O72">
        <v>4.7990000000000004</v>
      </c>
      <c r="Q72">
        <v>0.76</v>
      </c>
      <c r="R72">
        <v>1</v>
      </c>
      <c r="S72">
        <v>0</v>
      </c>
      <c r="T72">
        <v>0</v>
      </c>
      <c r="V72">
        <v>0</v>
      </c>
      <c r="Y72" s="1">
        <v>44147</v>
      </c>
      <c r="Z72" s="2">
        <v>0.98673611111111104</v>
      </c>
      <c r="AB72">
        <v>1</v>
      </c>
      <c r="AD72">
        <f t="shared" si="6"/>
        <v>9.5943044433399987</v>
      </c>
      <c r="AE72" s="4">
        <f t="shared" si="7"/>
        <v>10.77397064224291</v>
      </c>
      <c r="AF72" s="4">
        <f t="shared" si="8"/>
        <v>1.1796661989029111</v>
      </c>
      <c r="AG72" s="4">
        <f t="shared" si="9"/>
        <v>0.74858003483091773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7096</v>
      </c>
      <c r="J73">
        <v>10525</v>
      </c>
      <c r="L73">
        <v>8422</v>
      </c>
      <c r="M73">
        <v>5.859</v>
      </c>
      <c r="N73">
        <v>9.1950000000000003</v>
      </c>
      <c r="O73">
        <v>3.3359999999999999</v>
      </c>
      <c r="Q73">
        <v>0.76500000000000001</v>
      </c>
      <c r="R73">
        <v>1</v>
      </c>
      <c r="S73">
        <v>0</v>
      </c>
      <c r="T73">
        <v>0</v>
      </c>
      <c r="V73">
        <v>0</v>
      </c>
      <c r="Y73" s="1">
        <v>44147</v>
      </c>
      <c r="Z73" s="2">
        <v>0.99250000000000005</v>
      </c>
      <c r="AB73">
        <v>1</v>
      </c>
      <c r="AD73">
        <f t="shared" si="6"/>
        <v>10.992030600959998</v>
      </c>
      <c r="AE73" s="4">
        <f t="shared" si="7"/>
        <v>10.828830582191332</v>
      </c>
      <c r="AF73" s="4">
        <f t="shared" si="8"/>
        <v>-0.16320001876866641</v>
      </c>
      <c r="AG73" s="4">
        <f t="shared" si="9"/>
        <v>0.75239857161918755</v>
      </c>
      <c r="AJ73">
        <f>ABS(100*(AD73-AD74)/(AVERAGE(AD73:AD74)))</f>
        <v>0.48776722601858807</v>
      </c>
      <c r="AO73">
        <f>ABS(100*(AE73-AE74)/(AVERAGE(AE73:AE74)))</f>
        <v>0.53497576793151458</v>
      </c>
      <c r="AT73">
        <f>ABS(100*(AF73-AF74)/(AVERAGE(AF73:AF74)))</f>
        <v>2.6953972145853546</v>
      </c>
      <c r="AY73">
        <f>ABS(100*(AG73-AG74)/(AVERAGE(AG73:AG74)))</f>
        <v>0.72909839239171936</v>
      </c>
      <c r="BC73" s="4">
        <f>AVERAGE(AD73:AD74)</f>
        <v>11.018903901909997</v>
      </c>
      <c r="BD73" s="4">
        <f>AVERAGE(AE73:AE74)</f>
        <v>10.857874079811085</v>
      </c>
      <c r="BE73" s="4">
        <f>AVERAGE(AF73:AF74)</f>
        <v>-0.16102982209891348</v>
      </c>
      <c r="BF73" s="4">
        <f>AVERAGE(AG73:AG74)</f>
        <v>0.75515147023398677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7241</v>
      </c>
      <c r="J74">
        <v>10579</v>
      </c>
      <c r="L74">
        <v>8484</v>
      </c>
      <c r="M74">
        <v>5.97</v>
      </c>
      <c r="N74">
        <v>9.2409999999999997</v>
      </c>
      <c r="O74">
        <v>3.2709999999999999</v>
      </c>
      <c r="Q74">
        <v>0.77100000000000002</v>
      </c>
      <c r="R74">
        <v>1</v>
      </c>
      <c r="S74">
        <v>0</v>
      </c>
      <c r="T74">
        <v>0</v>
      </c>
      <c r="V74">
        <v>0</v>
      </c>
      <c r="Y74" s="1">
        <v>44147</v>
      </c>
      <c r="Z74" s="2">
        <v>0.99868055555555557</v>
      </c>
      <c r="AB74">
        <v>1</v>
      </c>
      <c r="AD74">
        <f t="shared" si="6"/>
        <v>11.045777202859998</v>
      </c>
      <c r="AE74" s="4">
        <f t="shared" si="7"/>
        <v>10.886917577430838</v>
      </c>
      <c r="AF74" s="4">
        <f t="shared" si="8"/>
        <v>-0.15885962542916054</v>
      </c>
      <c r="AG74" s="4">
        <f t="shared" si="9"/>
        <v>0.75790436884878598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4183</v>
      </c>
      <c r="J75">
        <v>6992</v>
      </c>
      <c r="L75">
        <v>3348</v>
      </c>
      <c r="M75">
        <v>3.6240000000000001</v>
      </c>
      <c r="N75">
        <v>6.202</v>
      </c>
      <c r="O75">
        <v>2.5779999999999998</v>
      </c>
      <c r="Q75">
        <v>0.23400000000000001</v>
      </c>
      <c r="R75">
        <v>1</v>
      </c>
      <c r="S75">
        <v>0</v>
      </c>
      <c r="T75">
        <v>0</v>
      </c>
      <c r="V75">
        <v>0</v>
      </c>
      <c r="Y75" s="1">
        <v>44148</v>
      </c>
      <c r="Z75" s="2">
        <v>9.4675925925925917E-3</v>
      </c>
      <c r="AB75">
        <v>1</v>
      </c>
      <c r="AD75">
        <f t="shared" si="6"/>
        <v>8.4697258313399981</v>
      </c>
      <c r="AE75" s="4">
        <f t="shared" si="7"/>
        <v>7.0284351343918896</v>
      </c>
      <c r="AF75" s="4">
        <f t="shared" si="8"/>
        <v>-1.4412906969481085</v>
      </c>
      <c r="AG75" s="4">
        <f t="shared" si="9"/>
        <v>0.30181123060334875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3045</v>
      </c>
      <c r="J76">
        <v>7050</v>
      </c>
      <c r="L76">
        <v>3374</v>
      </c>
      <c r="M76">
        <v>2.7509999999999999</v>
      </c>
      <c r="N76">
        <v>6.2510000000000003</v>
      </c>
      <c r="O76">
        <v>3.5</v>
      </c>
      <c r="Q76">
        <v>0.23699999999999999</v>
      </c>
      <c r="R76">
        <v>1</v>
      </c>
      <c r="S76">
        <v>0</v>
      </c>
      <c r="T76">
        <v>0</v>
      </c>
      <c r="V76">
        <v>0</v>
      </c>
      <c r="Y76" s="1">
        <v>44148</v>
      </c>
      <c r="Z76" s="2">
        <v>1.5092592592592593E-2</v>
      </c>
      <c r="AB76">
        <v>1</v>
      </c>
      <c r="AD76">
        <f t="shared" si="6"/>
        <v>6.7378062714999984</v>
      </c>
      <c r="AE76" s="4">
        <f t="shared" si="7"/>
        <v>7.0908248700195058</v>
      </c>
      <c r="AF76" s="4">
        <f t="shared" si="8"/>
        <v>0.35301859851950734</v>
      </c>
      <c r="AG76" s="4">
        <f t="shared" si="9"/>
        <v>0.30412011331253508</v>
      </c>
      <c r="AI76">
        <f>ABS(100*(AVERAGE(AD76:AD77)-3)/3)</f>
        <v>125.50074415399995</v>
      </c>
      <c r="AJ76">
        <f>ABS(100*(AD76-AD77)/(AVERAGE(AD76:AD77)))</f>
        <v>0.80461088859834007</v>
      </c>
      <c r="AN76">
        <f>ABS(100*(AVERAGE(AE76:AE77)-6)/6)</f>
        <v>18.296947052503103</v>
      </c>
      <c r="AO76">
        <f>ABS(100*(AE76-AE77)/(AVERAGE(AE76:AE77)))</f>
        <v>0.19701700691615182</v>
      </c>
      <c r="AS76">
        <f>ABS(100*(AVERAGE(AF76:AF77)-3)/3)</f>
        <v>88.906850048993746</v>
      </c>
      <c r="AT76">
        <f>ABS(100*(AF76-AF77)/(AVERAGE(AF76:AF77)))</f>
        <v>12.154107161411032</v>
      </c>
      <c r="AX76">
        <f>ABS(100*(AVERAGE(AG76:AG77)-0.3)/0.33)</f>
        <v>1.8943605028716406</v>
      </c>
      <c r="AY76">
        <f>ABS(100*(AG76-AG77)/(AVERAGE(AG76:AG77)))</f>
        <v>1.39184762512334</v>
      </c>
      <c r="BC76" s="4">
        <f>AVERAGE(AD76:AD77)</f>
        <v>6.7650223246199985</v>
      </c>
      <c r="BD76" s="4">
        <f>AVERAGE(AE76:AE77)</f>
        <v>7.0978168231501861</v>
      </c>
      <c r="BE76" s="4">
        <f>AVERAGE(AF76:AF77)</f>
        <v>0.33279449853018761</v>
      </c>
      <c r="BF76" s="4">
        <f>AVERAGE(AG76:AG77)</f>
        <v>0.3062513896594764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3077</v>
      </c>
      <c r="J77">
        <v>7063</v>
      </c>
      <c r="L77">
        <v>3422</v>
      </c>
      <c r="M77">
        <v>2.7749999999999999</v>
      </c>
      <c r="N77">
        <v>6.2619999999999996</v>
      </c>
      <c r="O77">
        <v>3.4870000000000001</v>
      </c>
      <c r="Q77">
        <v>0.24199999999999999</v>
      </c>
      <c r="R77">
        <v>1</v>
      </c>
      <c r="S77">
        <v>0</v>
      </c>
      <c r="T77">
        <v>0</v>
      </c>
      <c r="V77">
        <v>0</v>
      </c>
      <c r="Y77" s="1">
        <v>44148</v>
      </c>
      <c r="Z77" s="2">
        <v>2.1157407407407406E-2</v>
      </c>
      <c r="AB77">
        <v>1</v>
      </c>
      <c r="AD77">
        <f t="shared" si="6"/>
        <v>6.7922383777399995</v>
      </c>
      <c r="AE77" s="4">
        <f t="shared" si="7"/>
        <v>7.1048087762808674</v>
      </c>
      <c r="AF77" s="4">
        <f t="shared" si="8"/>
        <v>0.31257039854086788</v>
      </c>
      <c r="AG77" s="4">
        <f t="shared" si="9"/>
        <v>0.30838266600641773</v>
      </c>
    </row>
    <row r="78" spans="1:58" x14ac:dyDescent="0.2">
      <c r="A78">
        <v>66</v>
      </c>
      <c r="B78">
        <v>2</v>
      </c>
      <c r="D78" t="s">
        <v>28</v>
      </c>
      <c r="Y78" s="1">
        <v>44148</v>
      </c>
      <c r="Z78" s="2">
        <v>2.5509259259259259E-2</v>
      </c>
      <c r="AB78">
        <v>1</v>
      </c>
      <c r="AD78" t="e">
        <f t="shared" ref="AD78:AD124" si="14">((-0.00000000008097*I78^2)+(0.0000013462*I78)+0.00002048)*1000/G78</f>
        <v>#DIV/0!</v>
      </c>
      <c r="AE78" s="4" t="e">
        <f t="shared" ref="AE78:AE123" si="15">((J78*$G$9)+$G$10)*1000/H78</f>
        <v>#DIV/0!</v>
      </c>
      <c r="AF78" s="4" t="e">
        <f t="shared" ref="AF78:AF123" si="16">AE78-AD78</f>
        <v>#DIV/0!</v>
      </c>
      <c r="AG78" s="4" t="e">
        <f t="shared" ref="AG78:AG123" si="17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21</v>
      </c>
      <c r="C79" t="s">
        <v>100</v>
      </c>
      <c r="D79" t="s">
        <v>27</v>
      </c>
      <c r="G79">
        <v>0.5</v>
      </c>
      <c r="H79">
        <v>0.5</v>
      </c>
      <c r="I79">
        <v>2388</v>
      </c>
      <c r="J79">
        <v>6984</v>
      </c>
      <c r="L79">
        <v>2428</v>
      </c>
      <c r="M79">
        <v>2.2469999999999999</v>
      </c>
      <c r="N79">
        <v>6.1950000000000003</v>
      </c>
      <c r="O79">
        <v>3.948</v>
      </c>
      <c r="Q79">
        <v>0.13800000000000001</v>
      </c>
      <c r="R79">
        <v>1</v>
      </c>
      <c r="S79">
        <v>0</v>
      </c>
      <c r="T79">
        <v>0</v>
      </c>
      <c r="V79">
        <v>0</v>
      </c>
      <c r="Y79" s="1">
        <v>44148</v>
      </c>
      <c r="Z79" s="2">
        <v>3.5914351851851857E-2</v>
      </c>
      <c r="AB79">
        <v>1</v>
      </c>
      <c r="AD79">
        <f t="shared" si="14"/>
        <v>5.5469412246399994</v>
      </c>
      <c r="AE79" s="4">
        <f t="shared" si="15"/>
        <v>7.019829653615667</v>
      </c>
      <c r="AF79" s="4">
        <f t="shared" si="16"/>
        <v>1.4728884289756676</v>
      </c>
      <c r="AG79" s="4">
        <f t="shared" si="17"/>
        <v>0.22011230397059905</v>
      </c>
    </row>
    <row r="80" spans="1:58" x14ac:dyDescent="0.2">
      <c r="A80">
        <v>68</v>
      </c>
      <c r="B80">
        <v>21</v>
      </c>
      <c r="C80" t="s">
        <v>100</v>
      </c>
      <c r="D80" t="s">
        <v>27</v>
      </c>
      <c r="G80">
        <v>0.5</v>
      </c>
      <c r="H80">
        <v>0.5</v>
      </c>
      <c r="I80">
        <v>3058</v>
      </c>
      <c r="J80">
        <v>6994</v>
      </c>
      <c r="L80">
        <v>2384</v>
      </c>
      <c r="M80">
        <v>2.7610000000000001</v>
      </c>
      <c r="N80">
        <v>6.2030000000000003</v>
      </c>
      <c r="O80">
        <v>3.4420000000000002</v>
      </c>
      <c r="Q80">
        <v>0.13300000000000001</v>
      </c>
      <c r="R80">
        <v>1</v>
      </c>
      <c r="S80">
        <v>0</v>
      </c>
      <c r="T80">
        <v>0</v>
      </c>
      <c r="V80">
        <v>0</v>
      </c>
      <c r="Y80" s="1">
        <v>44148</v>
      </c>
      <c r="Z80" s="2">
        <v>4.1516203703703701E-2</v>
      </c>
      <c r="AB80">
        <v>1</v>
      </c>
      <c r="AD80">
        <f t="shared" si="14"/>
        <v>6.7599593138399996</v>
      </c>
      <c r="AE80" s="4">
        <f t="shared" si="15"/>
        <v>7.030586504585945</v>
      </c>
      <c r="AF80" s="4">
        <f t="shared" si="16"/>
        <v>0.27062719074594543</v>
      </c>
      <c r="AG80" s="4">
        <f t="shared" si="17"/>
        <v>0.21620496400120667</v>
      </c>
      <c r="AJ80">
        <f>ABS(100*(AD80-AD81)/(AVERAGE(AD80:AD81)))</f>
        <v>1.4662919999878292</v>
      </c>
      <c r="AO80">
        <f>ABS(100*(AE80-AE81)/(AVERAGE(AE80:AE81)))</f>
        <v>0.12247556553396678</v>
      </c>
      <c r="AT80">
        <f>ABS(100*(AF80-AF81)/(AVERAGE(AF80:AF81)))</f>
        <v>50.119810450032411</v>
      </c>
      <c r="AY80">
        <f>ABS(100*(AG80-AG81)/(AVERAGE(AG80:AG81)))</f>
        <v>0.24613835908682702</v>
      </c>
      <c r="BC80" s="4">
        <f>AVERAGE(AD80:AD81)</f>
        <v>6.8098857185899995</v>
      </c>
      <c r="BD80" s="4">
        <f>AVERAGE(AE80:AE81)</f>
        <v>7.0262837641978333</v>
      </c>
      <c r="BE80" s="4">
        <f>AVERAGE(AF80:AF81)</f>
        <v>0.21639804560783471</v>
      </c>
      <c r="BF80" s="4">
        <f>AVERAGE(AG80:AG81)</f>
        <v>0.21647137354457435</v>
      </c>
    </row>
    <row r="81" spans="1:58" x14ac:dyDescent="0.2">
      <c r="A81">
        <v>69</v>
      </c>
      <c r="B81">
        <v>21</v>
      </c>
      <c r="C81" t="s">
        <v>100</v>
      </c>
      <c r="D81" t="s">
        <v>27</v>
      </c>
      <c r="G81">
        <v>0.5</v>
      </c>
      <c r="H81">
        <v>0.5</v>
      </c>
      <c r="I81">
        <v>3117</v>
      </c>
      <c r="J81">
        <v>6986</v>
      </c>
      <c r="L81">
        <v>2390</v>
      </c>
      <c r="M81">
        <v>2.806</v>
      </c>
      <c r="N81">
        <v>6.1970000000000001</v>
      </c>
      <c r="O81">
        <v>3.391</v>
      </c>
      <c r="Q81">
        <v>0.13400000000000001</v>
      </c>
      <c r="R81">
        <v>1</v>
      </c>
      <c r="S81">
        <v>0</v>
      </c>
      <c r="T81">
        <v>0</v>
      </c>
      <c r="V81">
        <v>0</v>
      </c>
      <c r="Y81" s="1">
        <v>44148</v>
      </c>
      <c r="Z81" s="2">
        <v>4.7592592592592596E-2</v>
      </c>
      <c r="AB81">
        <v>1</v>
      </c>
      <c r="AD81">
        <f t="shared" si="14"/>
        <v>6.8598121233399985</v>
      </c>
      <c r="AE81" s="4">
        <f t="shared" si="15"/>
        <v>7.0219810238097224</v>
      </c>
      <c r="AF81" s="4">
        <f t="shared" si="16"/>
        <v>0.16216890046972399</v>
      </c>
      <c r="AG81" s="4">
        <f t="shared" si="17"/>
        <v>0.216737783087942</v>
      </c>
    </row>
    <row r="82" spans="1:58" x14ac:dyDescent="0.2">
      <c r="A82">
        <v>70</v>
      </c>
      <c r="B82">
        <v>22</v>
      </c>
      <c r="C82" t="s">
        <v>95</v>
      </c>
      <c r="D82" t="s">
        <v>27</v>
      </c>
      <c r="G82">
        <v>0.5</v>
      </c>
      <c r="H82">
        <v>0.5</v>
      </c>
      <c r="I82">
        <v>2785</v>
      </c>
      <c r="J82">
        <v>6959</v>
      </c>
      <c r="L82">
        <v>2322</v>
      </c>
      <c r="M82">
        <v>2.5510000000000002</v>
      </c>
      <c r="N82">
        <v>6.1740000000000004</v>
      </c>
      <c r="O82">
        <v>3.6230000000000002</v>
      </c>
      <c r="Q82">
        <v>0.127</v>
      </c>
      <c r="R82">
        <v>1</v>
      </c>
      <c r="S82">
        <v>0</v>
      </c>
      <c r="T82">
        <v>0</v>
      </c>
      <c r="V82">
        <v>0</v>
      </c>
      <c r="Y82" s="1">
        <v>44148</v>
      </c>
      <c r="Z82" s="2">
        <v>5.7974537037037033E-2</v>
      </c>
      <c r="AB82">
        <v>1</v>
      </c>
      <c r="AD82">
        <f t="shared" si="14"/>
        <v>6.2832509234999989</v>
      </c>
      <c r="AE82" s="4">
        <f t="shared" si="15"/>
        <v>6.9929375261899702</v>
      </c>
      <c r="AF82" s="4">
        <f t="shared" si="16"/>
        <v>0.7096866026899713</v>
      </c>
      <c r="AG82" s="4">
        <f t="shared" si="17"/>
        <v>0.21069916677160833</v>
      </c>
    </row>
    <row r="83" spans="1:58" x14ac:dyDescent="0.2">
      <c r="A83">
        <v>71</v>
      </c>
      <c r="B83">
        <v>22</v>
      </c>
      <c r="C83" t="s">
        <v>95</v>
      </c>
      <c r="D83" t="s">
        <v>27</v>
      </c>
      <c r="G83">
        <v>0.5</v>
      </c>
      <c r="H83">
        <v>0.5</v>
      </c>
      <c r="I83">
        <v>2609</v>
      </c>
      <c r="J83">
        <v>6997</v>
      </c>
      <c r="L83">
        <v>2346</v>
      </c>
      <c r="M83">
        <v>2.4159999999999999</v>
      </c>
      <c r="N83">
        <v>6.2060000000000004</v>
      </c>
      <c r="O83">
        <v>3.79</v>
      </c>
      <c r="Q83">
        <v>0.129</v>
      </c>
      <c r="R83">
        <v>1</v>
      </c>
      <c r="S83">
        <v>0</v>
      </c>
      <c r="T83">
        <v>0</v>
      </c>
      <c r="V83">
        <v>0</v>
      </c>
      <c r="Y83" s="1">
        <v>44148</v>
      </c>
      <c r="Z83" s="2">
        <v>6.3622685185185185E-2</v>
      </c>
      <c r="AB83">
        <v>1</v>
      </c>
      <c r="AD83">
        <f t="shared" si="14"/>
        <v>5.963125290859999</v>
      </c>
      <c r="AE83" s="4">
        <f t="shared" si="15"/>
        <v>7.0338135598770295</v>
      </c>
      <c r="AF83" s="4">
        <f t="shared" si="16"/>
        <v>1.0706882690170305</v>
      </c>
      <c r="AG83" s="4">
        <f t="shared" si="17"/>
        <v>0.21283044311854962</v>
      </c>
      <c r="AJ83">
        <f>ABS(100*(AD83-AD84)/(AVERAGE(AD83:AD84)))</f>
        <v>0.5859247015985124</v>
      </c>
      <c r="AO83">
        <f>ABS(100*(AE83-AE84)/(AVERAGE(AE83:AE84)))</f>
        <v>4.7437029481463791</v>
      </c>
      <c r="AT83">
        <f>ABS(100*(AF83-AF84)/(AVERAGE(AF83:AF84)))</f>
        <v>40.549796624288952</v>
      </c>
      <c r="AY83">
        <f>ABS(100*(AG83-AG84)/(AVERAGE(AG83:AG84)))</f>
        <v>2.7493986169537048</v>
      </c>
      <c r="BC83" s="4">
        <f>AVERAGE(AD83:AD84)</f>
        <v>5.9806463329499984</v>
      </c>
      <c r="BD83" s="4">
        <f>AVERAGE(AE83:AE84)</f>
        <v>6.8708472676773074</v>
      </c>
      <c r="BE83" s="4">
        <f>AVERAGE(AF83:AF84)</f>
        <v>0.89020093472730899</v>
      </c>
      <c r="BF83" s="4">
        <f>AVERAGE(AG83:AG84)</f>
        <v>0.20994433973206661</v>
      </c>
    </row>
    <row r="84" spans="1:58" x14ac:dyDescent="0.2">
      <c r="A84">
        <v>72</v>
      </c>
      <c r="B84">
        <v>22</v>
      </c>
      <c r="C84" t="s">
        <v>95</v>
      </c>
      <c r="D84" t="s">
        <v>27</v>
      </c>
      <c r="G84">
        <v>0.5</v>
      </c>
      <c r="H84">
        <v>0.5</v>
      </c>
      <c r="I84">
        <v>2628</v>
      </c>
      <c r="J84">
        <v>6694</v>
      </c>
      <c r="L84">
        <v>2281</v>
      </c>
      <c r="M84">
        <v>2.431</v>
      </c>
      <c r="N84">
        <v>5.95</v>
      </c>
      <c r="O84">
        <v>3.5190000000000001</v>
      </c>
      <c r="Q84">
        <v>0.123</v>
      </c>
      <c r="R84">
        <v>1</v>
      </c>
      <c r="S84">
        <v>0</v>
      </c>
      <c r="T84">
        <v>0</v>
      </c>
      <c r="V84">
        <v>0</v>
      </c>
      <c r="Y84" s="1">
        <v>44148</v>
      </c>
      <c r="Z84" s="2">
        <v>6.9722222222222227E-2</v>
      </c>
      <c r="AB84">
        <v>1</v>
      </c>
      <c r="AD84">
        <f t="shared" si="14"/>
        <v>5.9981673750399986</v>
      </c>
      <c r="AE84" s="4">
        <f t="shared" si="15"/>
        <v>6.7078809754775861</v>
      </c>
      <c r="AF84" s="4">
        <f t="shared" si="16"/>
        <v>0.70971360043758747</v>
      </c>
      <c r="AG84" s="4">
        <f t="shared" si="17"/>
        <v>0.2070582363455836</v>
      </c>
    </row>
    <row r="85" spans="1:58" x14ac:dyDescent="0.2">
      <c r="A85">
        <v>73</v>
      </c>
      <c r="B85">
        <v>23</v>
      </c>
      <c r="C85" t="s">
        <v>106</v>
      </c>
      <c r="D85" t="s">
        <v>27</v>
      </c>
      <c r="G85">
        <v>0.5</v>
      </c>
      <c r="H85">
        <v>0.5</v>
      </c>
      <c r="I85">
        <v>2645</v>
      </c>
      <c r="J85">
        <v>6931</v>
      </c>
      <c r="L85">
        <v>2422</v>
      </c>
      <c r="M85">
        <v>2.444</v>
      </c>
      <c r="N85">
        <v>6.1509999999999998</v>
      </c>
      <c r="O85">
        <v>3.7069999999999999</v>
      </c>
      <c r="Q85">
        <v>0.13700000000000001</v>
      </c>
      <c r="R85">
        <v>1</v>
      </c>
      <c r="S85">
        <v>0</v>
      </c>
      <c r="T85">
        <v>0</v>
      </c>
      <c r="V85">
        <v>0</v>
      </c>
      <c r="Y85" s="1">
        <v>44148</v>
      </c>
      <c r="Z85" s="2">
        <v>8.0046296296296296E-2</v>
      </c>
      <c r="AB85">
        <v>1</v>
      </c>
      <c r="AD85">
        <f t="shared" si="14"/>
        <v>6.0294217114999986</v>
      </c>
      <c r="AE85" s="4">
        <f t="shared" si="15"/>
        <v>6.9628183434731898</v>
      </c>
      <c r="AF85" s="4">
        <f t="shared" si="16"/>
        <v>0.93339663197319123</v>
      </c>
      <c r="AG85" s="4">
        <f t="shared" si="17"/>
        <v>0.21957948488386372</v>
      </c>
    </row>
    <row r="86" spans="1:58" x14ac:dyDescent="0.2">
      <c r="A86">
        <v>74</v>
      </c>
      <c r="B86">
        <v>23</v>
      </c>
      <c r="C86" t="s">
        <v>106</v>
      </c>
      <c r="D86" t="s">
        <v>27</v>
      </c>
      <c r="G86">
        <v>0.5</v>
      </c>
      <c r="H86">
        <v>0.5</v>
      </c>
      <c r="I86">
        <v>2699</v>
      </c>
      <c r="J86">
        <v>6938</v>
      </c>
      <c r="L86">
        <v>2410</v>
      </c>
      <c r="M86">
        <v>2.4860000000000002</v>
      </c>
      <c r="N86">
        <v>6.1559999999999997</v>
      </c>
      <c r="O86">
        <v>3.6709999999999998</v>
      </c>
      <c r="Q86">
        <v>0.13600000000000001</v>
      </c>
      <c r="R86">
        <v>1</v>
      </c>
      <c r="S86">
        <v>0</v>
      </c>
      <c r="T86">
        <v>0</v>
      </c>
      <c r="V86">
        <v>0</v>
      </c>
      <c r="Y86" s="1">
        <v>44148</v>
      </c>
      <c r="Z86" s="2">
        <v>8.5590277777777779E-2</v>
      </c>
      <c r="AB86">
        <v>1</v>
      </c>
      <c r="AD86">
        <f t="shared" si="14"/>
        <v>6.1280793140599989</v>
      </c>
      <c r="AE86" s="4">
        <f t="shared" si="15"/>
        <v>6.9703481391523852</v>
      </c>
      <c r="AF86" s="4">
        <f t="shared" si="16"/>
        <v>0.84226882509238621</v>
      </c>
      <c r="AG86" s="4">
        <f t="shared" si="17"/>
        <v>0.21851384671039309</v>
      </c>
      <c r="AJ86">
        <f>ABS(100*(AD86-AD87)/(AVERAGE(AD86:AD87)))</f>
        <v>2.3578708945816338</v>
      </c>
      <c r="AO86">
        <f>ABS(100*(AE86-AE87)/(AVERAGE(AE86:AE87)))</f>
        <v>0.78396226763565013</v>
      </c>
      <c r="AT86">
        <f>ABS(100*(AF86-AF87)/(AVERAGE(AF86:AF87)))</f>
        <v>21.003917736225407</v>
      </c>
      <c r="AY86">
        <f>ABS(100*(AG86-AG87)/(AVERAGE(AG86:AG87)))</f>
        <v>1.2920661572836705</v>
      </c>
      <c r="BC86" s="4">
        <f>AVERAGE(AD86:AD87)</f>
        <v>6.0566750252599988</v>
      </c>
      <c r="BD86" s="4">
        <f>AVERAGE(AE86:AE87)</f>
        <v>6.9977781091265951</v>
      </c>
      <c r="BE86" s="4">
        <f>AVERAGE(AF86:AF87)</f>
        <v>0.94110308386659636</v>
      </c>
      <c r="BF86" s="4">
        <f>AVERAGE(AG86:AG87)</f>
        <v>0.21993469760835394</v>
      </c>
    </row>
    <row r="87" spans="1:58" x14ac:dyDescent="0.2">
      <c r="A87">
        <v>75</v>
      </c>
      <c r="B87">
        <v>23</v>
      </c>
      <c r="C87" t="s">
        <v>106</v>
      </c>
      <c r="D87" t="s">
        <v>27</v>
      </c>
      <c r="G87">
        <v>0.5</v>
      </c>
      <c r="H87">
        <v>0.5</v>
      </c>
      <c r="I87">
        <v>2621</v>
      </c>
      <c r="J87">
        <v>6989</v>
      </c>
      <c r="L87">
        <v>2442</v>
      </c>
      <c r="M87">
        <v>2.4260000000000002</v>
      </c>
      <c r="N87">
        <v>6.2</v>
      </c>
      <c r="O87">
        <v>3.774</v>
      </c>
      <c r="Q87">
        <v>0.13900000000000001</v>
      </c>
      <c r="R87">
        <v>1</v>
      </c>
      <c r="S87">
        <v>0</v>
      </c>
      <c r="T87">
        <v>0</v>
      </c>
      <c r="V87">
        <v>0</v>
      </c>
      <c r="Y87" s="1">
        <v>44148</v>
      </c>
      <c r="Z87" s="2">
        <v>9.1678240740740755E-2</v>
      </c>
      <c r="AB87">
        <v>1</v>
      </c>
      <c r="AD87">
        <f t="shared" si="14"/>
        <v>5.9852707364599986</v>
      </c>
      <c r="AE87" s="4">
        <f t="shared" si="15"/>
        <v>7.0252080791008051</v>
      </c>
      <c r="AF87" s="4">
        <f t="shared" si="16"/>
        <v>1.0399373426408065</v>
      </c>
      <c r="AG87" s="4">
        <f t="shared" si="17"/>
        <v>0.22135554850631481</v>
      </c>
    </row>
    <row r="88" spans="1:58" x14ac:dyDescent="0.2">
      <c r="A88">
        <v>76</v>
      </c>
      <c r="B88">
        <v>24</v>
      </c>
      <c r="C88" t="s">
        <v>105</v>
      </c>
      <c r="D88" t="s">
        <v>27</v>
      </c>
      <c r="G88">
        <v>0.5</v>
      </c>
      <c r="H88">
        <v>0.5</v>
      </c>
      <c r="I88">
        <v>3061</v>
      </c>
      <c r="J88">
        <v>7283</v>
      </c>
      <c r="L88">
        <v>5095</v>
      </c>
      <c r="M88">
        <v>2.7629999999999999</v>
      </c>
      <c r="N88">
        <v>6.4489999999999998</v>
      </c>
      <c r="O88">
        <v>3.6850000000000001</v>
      </c>
      <c r="Q88">
        <v>0.41699999999999998</v>
      </c>
      <c r="R88">
        <v>1</v>
      </c>
      <c r="S88">
        <v>0</v>
      </c>
      <c r="T88">
        <v>0</v>
      </c>
      <c r="V88">
        <v>0</v>
      </c>
      <c r="Y88" s="1">
        <v>44148</v>
      </c>
      <c r="Z88" s="2">
        <v>0.10207175925925926</v>
      </c>
      <c r="AB88">
        <v>1</v>
      </c>
      <c r="AD88">
        <f t="shared" si="14"/>
        <v>6.7650637812599994</v>
      </c>
      <c r="AE88" s="4">
        <f t="shared" si="15"/>
        <v>7.3414594976269987</v>
      </c>
      <c r="AF88" s="4">
        <f t="shared" si="16"/>
        <v>0.57639571636699927</v>
      </c>
      <c r="AG88" s="4">
        <f t="shared" si="17"/>
        <v>0.45695038802445054</v>
      </c>
    </row>
    <row r="89" spans="1:58" x14ac:dyDescent="0.2">
      <c r="A89">
        <v>77</v>
      </c>
      <c r="B89">
        <v>24</v>
      </c>
      <c r="C89" t="s">
        <v>105</v>
      </c>
      <c r="D89" t="s">
        <v>27</v>
      </c>
      <c r="G89">
        <v>0.5</v>
      </c>
      <c r="H89">
        <v>0.5</v>
      </c>
      <c r="I89">
        <v>3311</v>
      </c>
      <c r="J89">
        <v>7361</v>
      </c>
      <c r="L89">
        <v>5151</v>
      </c>
      <c r="M89">
        <v>2.9550000000000001</v>
      </c>
      <c r="N89">
        <v>6.5140000000000002</v>
      </c>
      <c r="O89">
        <v>3.5590000000000002</v>
      </c>
      <c r="Q89">
        <v>0.42299999999999999</v>
      </c>
      <c r="R89">
        <v>1</v>
      </c>
      <c r="S89">
        <v>0</v>
      </c>
      <c r="T89">
        <v>0</v>
      </c>
      <c r="V89">
        <v>0</v>
      </c>
      <c r="Y89" s="1">
        <v>44148</v>
      </c>
      <c r="Z89" s="2">
        <v>0.10769675925925926</v>
      </c>
      <c r="AB89">
        <v>1</v>
      </c>
      <c r="AD89">
        <f t="shared" si="14"/>
        <v>7.1801933612599989</v>
      </c>
      <c r="AE89" s="4">
        <f t="shared" si="15"/>
        <v>7.4253629351951709</v>
      </c>
      <c r="AF89" s="4">
        <f t="shared" si="16"/>
        <v>0.24516957393517202</v>
      </c>
      <c r="AG89" s="4">
        <f t="shared" si="17"/>
        <v>0.46192336616731355</v>
      </c>
      <c r="AJ89">
        <f>ABS(100*(AD89-AD90)/(AVERAGE(AD89:AD90)))</f>
        <v>0.31493666716859015</v>
      </c>
      <c r="AO89">
        <f>ABS(100*(AE89-AE90)/(AVERAGE(AE89:AE90)))</f>
        <v>0.68319761328062956</v>
      </c>
      <c r="AT89">
        <f>ABS(100*(AF89-AF90)/(AVERAGE(AF89:AF90)))</f>
        <v>35.099542269505022</v>
      </c>
      <c r="AY89">
        <f>ABS(100*(AG89-AG90)/(AVERAGE(AG89:AG90)))</f>
        <v>0.65150906954396837</v>
      </c>
      <c r="BC89" s="4">
        <f>AVERAGE(AD89:AD90)</f>
        <v>7.1915177243799988</v>
      </c>
      <c r="BD89" s="4">
        <f>AVERAGE(AE89:AE90)</f>
        <v>7.4000843354150163</v>
      </c>
      <c r="BE89" s="4">
        <f>AVERAGE(AF89:AF90)</f>
        <v>0.20856661103501706</v>
      </c>
      <c r="BF89" s="4">
        <f>AVERAGE(AG89:AG90)</f>
        <v>0.46343302024639699</v>
      </c>
    </row>
    <row r="90" spans="1:58" x14ac:dyDescent="0.2">
      <c r="A90">
        <v>78</v>
      </c>
      <c r="B90">
        <v>24</v>
      </c>
      <c r="C90" t="s">
        <v>105</v>
      </c>
      <c r="D90" t="s">
        <v>27</v>
      </c>
      <c r="G90">
        <v>0.5</v>
      </c>
      <c r="H90">
        <v>0.5</v>
      </c>
      <c r="I90">
        <v>3325</v>
      </c>
      <c r="J90">
        <v>7314</v>
      </c>
      <c r="L90">
        <v>5185</v>
      </c>
      <c r="M90">
        <v>2.9660000000000002</v>
      </c>
      <c r="N90">
        <v>6.4749999999999996</v>
      </c>
      <c r="O90">
        <v>3.5089999999999999</v>
      </c>
      <c r="Q90">
        <v>0.42599999999999999</v>
      </c>
      <c r="R90">
        <v>1</v>
      </c>
      <c r="S90">
        <v>0</v>
      </c>
      <c r="T90">
        <v>0</v>
      </c>
      <c r="V90">
        <v>0</v>
      </c>
      <c r="Y90" s="1">
        <v>44148</v>
      </c>
      <c r="Z90" s="2">
        <v>0.11372685185185184</v>
      </c>
      <c r="AB90">
        <v>1</v>
      </c>
      <c r="AD90">
        <f t="shared" si="14"/>
        <v>7.2028420874999997</v>
      </c>
      <c r="AE90" s="4">
        <f t="shared" si="15"/>
        <v>7.3748057356348617</v>
      </c>
      <c r="AF90" s="4">
        <f t="shared" si="16"/>
        <v>0.17196364813486209</v>
      </c>
      <c r="AG90" s="4">
        <f t="shared" si="17"/>
        <v>0.46494267432548037</v>
      </c>
    </row>
    <row r="91" spans="1:58" x14ac:dyDescent="0.2">
      <c r="A91">
        <v>79</v>
      </c>
      <c r="B91">
        <v>25</v>
      </c>
      <c r="C91" t="s">
        <v>107</v>
      </c>
      <c r="D91" t="s">
        <v>27</v>
      </c>
      <c r="G91">
        <v>0.5</v>
      </c>
      <c r="H91">
        <v>0.5</v>
      </c>
      <c r="I91">
        <v>2401</v>
      </c>
      <c r="J91">
        <v>5317</v>
      </c>
      <c r="L91">
        <v>1999</v>
      </c>
      <c r="M91">
        <v>2.2570000000000001</v>
      </c>
      <c r="N91">
        <v>4.7830000000000004</v>
      </c>
      <c r="O91">
        <v>2.5259999999999998</v>
      </c>
      <c r="Q91">
        <v>9.2999999999999999E-2</v>
      </c>
      <c r="R91">
        <v>1</v>
      </c>
      <c r="S91">
        <v>0</v>
      </c>
      <c r="T91">
        <v>0</v>
      </c>
      <c r="V91">
        <v>0</v>
      </c>
      <c r="Y91" s="1">
        <v>44148</v>
      </c>
      <c r="Z91" s="2">
        <v>0.12406250000000001</v>
      </c>
      <c r="AB91">
        <v>1</v>
      </c>
      <c r="AD91">
        <f t="shared" si="14"/>
        <v>5.57186052606</v>
      </c>
      <c r="AE91" s="4">
        <f t="shared" si="15"/>
        <v>5.2266625968702183</v>
      </c>
      <c r="AF91" s="4">
        <f t="shared" si="16"/>
        <v>-0.34519792918978176</v>
      </c>
      <c r="AG91" s="4">
        <f t="shared" si="17"/>
        <v>0.18201573926902337</v>
      </c>
    </row>
    <row r="92" spans="1:58" x14ac:dyDescent="0.2">
      <c r="A92">
        <v>80</v>
      </c>
      <c r="B92">
        <v>25</v>
      </c>
      <c r="C92" t="s">
        <v>107</v>
      </c>
      <c r="D92" t="s">
        <v>27</v>
      </c>
      <c r="G92">
        <v>0.5</v>
      </c>
      <c r="H92">
        <v>0.5</v>
      </c>
      <c r="I92">
        <v>2023</v>
      </c>
      <c r="J92">
        <v>5615</v>
      </c>
      <c r="L92">
        <v>2151</v>
      </c>
      <c r="M92">
        <v>1.9670000000000001</v>
      </c>
      <c r="N92">
        <v>5.0350000000000001</v>
      </c>
      <c r="O92">
        <v>3.069</v>
      </c>
      <c r="Q92">
        <v>0.109</v>
      </c>
      <c r="R92">
        <v>1</v>
      </c>
      <c r="S92">
        <v>0</v>
      </c>
      <c r="T92">
        <v>0</v>
      </c>
      <c r="V92">
        <v>0</v>
      </c>
      <c r="Y92" s="1">
        <v>44148</v>
      </c>
      <c r="Z92" s="2">
        <v>0.12956018518518517</v>
      </c>
      <c r="AB92">
        <v>1</v>
      </c>
      <c r="AD92">
        <f t="shared" si="14"/>
        <v>4.8249410537399999</v>
      </c>
      <c r="AE92" s="4">
        <f t="shared" si="15"/>
        <v>5.5472167557845218</v>
      </c>
      <c r="AF92" s="4">
        <f t="shared" si="16"/>
        <v>0.72227570204452185</v>
      </c>
      <c r="AG92" s="4">
        <f t="shared" si="17"/>
        <v>0.1955138227996516</v>
      </c>
      <c r="AJ92">
        <f>ABS(100*(AD92-AD93)/(AVERAGE(AD92:AD93)))</f>
        <v>1.5042458012926978</v>
      </c>
      <c r="AO92">
        <f>ABS(100*(AE92-AE93)/(AVERAGE(AE92:AE93)))</f>
        <v>5.7862113039266756</v>
      </c>
      <c r="AT92">
        <f>ABS(100*(AF92-AF93)/(AVERAGE(AF92:AF93)))</f>
        <v>72.692254526997004</v>
      </c>
      <c r="AY92">
        <f>ABS(100*(AG92-AG93)/(AVERAGE(AG92:AG93)))</f>
        <v>6.4708124665939994</v>
      </c>
      <c r="BC92" s="4">
        <f>AVERAGE(AD92:AD93)</f>
        <v>4.8615055502999995</v>
      </c>
      <c r="BD92" s="4">
        <f>AVERAGE(AE92:AE93)</f>
        <v>5.3912424167154818</v>
      </c>
      <c r="BE92" s="4">
        <f>AVERAGE(AF92:AF93)</f>
        <v>0.52973686641548179</v>
      </c>
      <c r="BF92" s="4">
        <f>AVERAGE(AG92:AG93)</f>
        <v>0.18938640330219536</v>
      </c>
    </row>
    <row r="93" spans="1:58" x14ac:dyDescent="0.2">
      <c r="A93">
        <v>81</v>
      </c>
      <c r="B93">
        <v>25</v>
      </c>
      <c r="C93" t="s">
        <v>107</v>
      </c>
      <c r="D93" t="s">
        <v>27</v>
      </c>
      <c r="G93">
        <v>0.5</v>
      </c>
      <c r="H93">
        <v>0.5</v>
      </c>
      <c r="I93">
        <v>2059</v>
      </c>
      <c r="J93">
        <v>5325</v>
      </c>
      <c r="L93">
        <v>2013</v>
      </c>
      <c r="M93">
        <v>1.994</v>
      </c>
      <c r="N93">
        <v>4.79</v>
      </c>
      <c r="O93">
        <v>2.7949999999999999</v>
      </c>
      <c r="Q93">
        <v>9.5000000000000001E-2</v>
      </c>
      <c r="R93">
        <v>1</v>
      </c>
      <c r="S93">
        <v>0</v>
      </c>
      <c r="T93">
        <v>0</v>
      </c>
      <c r="V93">
        <v>0</v>
      </c>
      <c r="Y93" s="1">
        <v>44148</v>
      </c>
      <c r="Z93" s="2">
        <v>0.13556712962962963</v>
      </c>
      <c r="AB93">
        <v>1</v>
      </c>
      <c r="AD93">
        <f t="shared" si="14"/>
        <v>4.8980700468599991</v>
      </c>
      <c r="AE93" s="4">
        <f t="shared" si="15"/>
        <v>5.2352680776464409</v>
      </c>
      <c r="AF93" s="4">
        <f t="shared" si="16"/>
        <v>0.33719803078644173</v>
      </c>
      <c r="AG93" s="4">
        <f t="shared" si="17"/>
        <v>0.18325898380473915</v>
      </c>
    </row>
    <row r="94" spans="1:58" x14ac:dyDescent="0.2">
      <c r="A94">
        <v>82</v>
      </c>
      <c r="B94">
        <v>26</v>
      </c>
      <c r="C94" t="s">
        <v>89</v>
      </c>
      <c r="D94" t="s">
        <v>27</v>
      </c>
      <c r="G94">
        <v>0.5</v>
      </c>
      <c r="H94">
        <v>0.5</v>
      </c>
      <c r="I94">
        <v>3631</v>
      </c>
      <c r="J94">
        <v>7478</v>
      </c>
      <c r="L94">
        <v>10185</v>
      </c>
      <c r="M94">
        <v>3.2</v>
      </c>
      <c r="N94">
        <v>6.6139999999999999</v>
      </c>
      <c r="O94">
        <v>3.4129999999999998</v>
      </c>
      <c r="Q94">
        <v>0.94899999999999995</v>
      </c>
      <c r="R94">
        <v>1</v>
      </c>
      <c r="S94">
        <v>0</v>
      </c>
      <c r="T94">
        <v>0</v>
      </c>
      <c r="V94">
        <v>0</v>
      </c>
      <c r="Y94" s="1">
        <v>44148</v>
      </c>
      <c r="Z94" s="2">
        <v>0.14587962962962964</v>
      </c>
      <c r="AB94">
        <v>1</v>
      </c>
      <c r="AD94">
        <f t="shared" si="14"/>
        <v>7.6820213676599982</v>
      </c>
      <c r="AE94" s="4">
        <f t="shared" si="15"/>
        <v>7.5512180915474314</v>
      </c>
      <c r="AF94" s="4">
        <f t="shared" si="16"/>
        <v>-0.13080327611256681</v>
      </c>
      <c r="AG94" s="4">
        <f t="shared" si="17"/>
        <v>0.90895857993825024</v>
      </c>
    </row>
    <row r="95" spans="1:58" x14ac:dyDescent="0.2">
      <c r="A95">
        <v>83</v>
      </c>
      <c r="B95">
        <v>26</v>
      </c>
      <c r="C95" t="s">
        <v>89</v>
      </c>
      <c r="D95" t="s">
        <v>27</v>
      </c>
      <c r="G95">
        <v>0.5</v>
      </c>
      <c r="H95">
        <v>0.5</v>
      </c>
      <c r="I95">
        <v>4210</v>
      </c>
      <c r="J95">
        <v>7490</v>
      </c>
      <c r="L95">
        <v>10474</v>
      </c>
      <c r="M95">
        <v>3.645</v>
      </c>
      <c r="N95">
        <v>6.6239999999999997</v>
      </c>
      <c r="O95">
        <v>2.9790000000000001</v>
      </c>
      <c r="Q95">
        <v>0.97899999999999998</v>
      </c>
      <c r="R95">
        <v>1</v>
      </c>
      <c r="S95">
        <v>0</v>
      </c>
      <c r="T95">
        <v>0</v>
      </c>
      <c r="V95">
        <v>0</v>
      </c>
      <c r="Y95" s="1">
        <v>44148</v>
      </c>
      <c r="Z95" s="2">
        <v>0.15153935185185186</v>
      </c>
      <c r="AB95">
        <v>1</v>
      </c>
      <c r="AD95">
        <f t="shared" si="14"/>
        <v>8.5057232459999987</v>
      </c>
      <c r="AE95" s="4">
        <f t="shared" si="15"/>
        <v>7.5641263127117657</v>
      </c>
      <c r="AF95" s="4">
        <f t="shared" si="16"/>
        <v>-0.94159693328823302</v>
      </c>
      <c r="AG95" s="4">
        <f t="shared" si="17"/>
        <v>0.93462269928266839</v>
      </c>
      <c r="AJ95">
        <f>ABS(100*(AD95-AD96)/(AVERAGE(AD95:AD96)))</f>
        <v>0.28020740450761156</v>
      </c>
      <c r="AO95">
        <f>ABS(100*(AE95-AE96)/(AVERAGE(AE95:AE96)))</f>
        <v>0.43987759217521083</v>
      </c>
      <c r="AT95">
        <f>ABS(100*(AF95-AF96)/(AVERAGE(AF95:AF96)))</f>
        <v>1.0118010813319624</v>
      </c>
      <c r="AY95">
        <f>ABS(100*(AG95-AG96)/(AVERAGE(AG95:AG96)))</f>
        <v>1.657381280982533</v>
      </c>
      <c r="BC95" s="4">
        <f>AVERAGE(AD95:AD96)</f>
        <v>8.5176567985199974</v>
      </c>
      <c r="BD95" s="4">
        <f>AVERAGE(AE95:AE96)</f>
        <v>7.5807994317156968</v>
      </c>
      <c r="BE95" s="4">
        <f>AVERAGE(AF95:AF96)</f>
        <v>-0.93685736680430098</v>
      </c>
      <c r="BF95" s="4">
        <f>AVERAGE(AG95:AG96)</f>
        <v>0.92694122411556745</v>
      </c>
    </row>
    <row r="96" spans="1:58" x14ac:dyDescent="0.2">
      <c r="A96">
        <v>84</v>
      </c>
      <c r="B96">
        <v>26</v>
      </c>
      <c r="C96" t="s">
        <v>89</v>
      </c>
      <c r="D96" t="s">
        <v>27</v>
      </c>
      <c r="G96">
        <v>0.5</v>
      </c>
      <c r="H96">
        <v>0.5</v>
      </c>
      <c r="I96">
        <v>4228</v>
      </c>
      <c r="J96">
        <v>7521</v>
      </c>
      <c r="L96">
        <v>10301</v>
      </c>
      <c r="M96">
        <v>3.6579999999999999</v>
      </c>
      <c r="N96">
        <v>6.65</v>
      </c>
      <c r="O96">
        <v>2.992</v>
      </c>
      <c r="Q96">
        <v>0.96099999999999997</v>
      </c>
      <c r="R96">
        <v>1</v>
      </c>
      <c r="S96">
        <v>0</v>
      </c>
      <c r="T96">
        <v>0</v>
      </c>
      <c r="V96">
        <v>0</v>
      </c>
      <c r="Y96" s="1">
        <v>44148</v>
      </c>
      <c r="Z96" s="2">
        <v>0.15760416666666668</v>
      </c>
      <c r="AB96">
        <v>1</v>
      </c>
      <c r="AD96">
        <f t="shared" si="14"/>
        <v>8.5295903510399977</v>
      </c>
      <c r="AE96" s="4">
        <f t="shared" si="15"/>
        <v>7.5974725507196288</v>
      </c>
      <c r="AF96" s="4">
        <f t="shared" si="16"/>
        <v>-0.93211780032036895</v>
      </c>
      <c r="AG96" s="4">
        <f t="shared" si="17"/>
        <v>0.91925974894846663</v>
      </c>
    </row>
    <row r="97" spans="1:58" x14ac:dyDescent="0.2">
      <c r="A97">
        <v>85</v>
      </c>
      <c r="B97">
        <v>27</v>
      </c>
      <c r="C97" t="s">
        <v>133</v>
      </c>
      <c r="D97" t="s">
        <v>27</v>
      </c>
      <c r="G97">
        <v>0.5</v>
      </c>
      <c r="H97">
        <v>0.5</v>
      </c>
      <c r="I97">
        <v>2686</v>
      </c>
      <c r="J97">
        <v>5762</v>
      </c>
      <c r="L97">
        <v>1944</v>
      </c>
      <c r="M97">
        <v>2.4750000000000001</v>
      </c>
      <c r="N97">
        <v>5.16</v>
      </c>
      <c r="O97">
        <v>2.6840000000000002</v>
      </c>
      <c r="Q97">
        <v>8.6999999999999994E-2</v>
      </c>
      <c r="R97">
        <v>1</v>
      </c>
      <c r="S97">
        <v>0</v>
      </c>
      <c r="T97">
        <v>0</v>
      </c>
      <c r="V97">
        <v>0</v>
      </c>
      <c r="Y97" s="1">
        <v>44148</v>
      </c>
      <c r="Z97" s="2">
        <v>0.16800925925925925</v>
      </c>
      <c r="AB97">
        <v>1</v>
      </c>
      <c r="AD97">
        <f t="shared" si="14"/>
        <v>6.1044147237599988</v>
      </c>
      <c r="AE97" s="4">
        <f t="shared" si="15"/>
        <v>5.7053424650476172</v>
      </c>
      <c r="AF97" s="4">
        <f t="shared" si="16"/>
        <v>-0.39907225871238161</v>
      </c>
      <c r="AG97" s="4">
        <f t="shared" si="17"/>
        <v>0.17713156430728291</v>
      </c>
    </row>
    <row r="98" spans="1:58" x14ac:dyDescent="0.2">
      <c r="A98">
        <v>86</v>
      </c>
      <c r="B98">
        <v>27</v>
      </c>
      <c r="C98" t="s">
        <v>133</v>
      </c>
      <c r="D98" t="s">
        <v>27</v>
      </c>
      <c r="G98">
        <v>0.5</v>
      </c>
      <c r="H98">
        <v>0.5</v>
      </c>
      <c r="I98">
        <v>2108</v>
      </c>
      <c r="J98">
        <v>5734</v>
      </c>
      <c r="L98">
        <v>1944</v>
      </c>
      <c r="M98">
        <v>2.032</v>
      </c>
      <c r="N98">
        <v>5.1360000000000001</v>
      </c>
      <c r="O98">
        <v>3.1040000000000001</v>
      </c>
      <c r="Q98">
        <v>8.6999999999999994E-2</v>
      </c>
      <c r="R98">
        <v>1</v>
      </c>
      <c r="S98">
        <v>0</v>
      </c>
      <c r="T98">
        <v>0</v>
      </c>
      <c r="V98">
        <v>0</v>
      </c>
      <c r="Y98" s="1">
        <v>44148</v>
      </c>
      <c r="Z98" s="2">
        <v>0.17356481481481481</v>
      </c>
      <c r="AB98">
        <v>1</v>
      </c>
      <c r="AD98">
        <f t="shared" si="14"/>
        <v>4.9969322518399988</v>
      </c>
      <c r="AE98" s="4">
        <f t="shared" si="15"/>
        <v>5.6752232823308377</v>
      </c>
      <c r="AF98" s="4">
        <f t="shared" si="16"/>
        <v>0.67829103049083894</v>
      </c>
      <c r="AG98" s="4">
        <f t="shared" si="17"/>
        <v>0.17713156430728291</v>
      </c>
      <c r="AJ98">
        <f>ABS(100*(AD98-AD99)/(AVERAGE(AD98:AD99)))</f>
        <v>0.68699251624335422</v>
      </c>
      <c r="AO98">
        <f>ABS(100*(AE98-AE99)/(AVERAGE(AE98:AE99)))</f>
        <v>0.37980103159319772</v>
      </c>
      <c r="AT98">
        <f>ABS(100*(AF98-AF99)/(AVERAGE(AF98:AF99)))</f>
        <v>1.85460105166831</v>
      </c>
      <c r="AY98">
        <f>ABS(100*(AG98-AG99)/(AVERAGE(AG98:AG99)))</f>
        <v>1.109064736606274</v>
      </c>
      <c r="BC98" s="4">
        <f>AVERAGE(AD98:AD99)</f>
        <v>4.9798267333499986</v>
      </c>
      <c r="BD98" s="4">
        <f>AVERAGE(AE98:AE99)</f>
        <v>5.6644664313605588</v>
      </c>
      <c r="BE98" s="4">
        <f>AVERAGE(AF98:AF99)</f>
        <v>0.68463969801056024</v>
      </c>
      <c r="BF98" s="4">
        <f>AVERAGE(AG98:AG99)</f>
        <v>0.17615472931493481</v>
      </c>
    </row>
    <row r="99" spans="1:58" x14ac:dyDescent="0.2">
      <c r="A99">
        <v>87</v>
      </c>
      <c r="B99">
        <v>27</v>
      </c>
      <c r="C99" t="s">
        <v>133</v>
      </c>
      <c r="D99" t="s">
        <v>27</v>
      </c>
      <c r="G99">
        <v>0.5</v>
      </c>
      <c r="H99">
        <v>0.5</v>
      </c>
      <c r="I99">
        <v>2091</v>
      </c>
      <c r="J99">
        <v>5714</v>
      </c>
      <c r="L99">
        <v>1922</v>
      </c>
      <c r="M99">
        <v>2.0190000000000001</v>
      </c>
      <c r="N99">
        <v>5.1189999999999998</v>
      </c>
      <c r="O99">
        <v>3.1</v>
      </c>
      <c r="Q99">
        <v>8.5000000000000006E-2</v>
      </c>
      <c r="R99">
        <v>1</v>
      </c>
      <c r="S99">
        <v>0</v>
      </c>
      <c r="T99">
        <v>0</v>
      </c>
      <c r="V99">
        <v>0</v>
      </c>
      <c r="Y99" s="1">
        <v>44148</v>
      </c>
      <c r="Z99" s="2">
        <v>0.17956018518518521</v>
      </c>
      <c r="AB99">
        <v>1</v>
      </c>
      <c r="AD99">
        <f t="shared" si="14"/>
        <v>4.9627212148599984</v>
      </c>
      <c r="AE99" s="4">
        <f t="shared" si="15"/>
        <v>5.6537095803902799</v>
      </c>
      <c r="AF99" s="4">
        <f t="shared" si="16"/>
        <v>0.69098836553028153</v>
      </c>
      <c r="AG99" s="4">
        <f t="shared" si="17"/>
        <v>0.17517789432258674</v>
      </c>
    </row>
    <row r="100" spans="1:58" x14ac:dyDescent="0.2">
      <c r="A100">
        <v>88</v>
      </c>
      <c r="B100">
        <v>28</v>
      </c>
      <c r="C100" t="s">
        <v>92</v>
      </c>
      <c r="D100" t="s">
        <v>27</v>
      </c>
      <c r="G100">
        <v>0.5</v>
      </c>
      <c r="H100">
        <v>0.5</v>
      </c>
      <c r="I100">
        <v>2590</v>
      </c>
      <c r="J100">
        <v>6030</v>
      </c>
      <c r="L100">
        <v>1390</v>
      </c>
      <c r="M100">
        <v>2.4020000000000001</v>
      </c>
      <c r="N100">
        <v>5.3869999999999996</v>
      </c>
      <c r="O100">
        <v>2.9849999999999999</v>
      </c>
      <c r="Q100">
        <v>2.9000000000000001E-2</v>
      </c>
      <c r="R100">
        <v>1</v>
      </c>
      <c r="S100">
        <v>0</v>
      </c>
      <c r="T100">
        <v>0</v>
      </c>
      <c r="V100">
        <v>0</v>
      </c>
      <c r="Y100" s="1">
        <v>44148</v>
      </c>
      <c r="Z100" s="2">
        <v>0.18987268518518519</v>
      </c>
      <c r="AB100">
        <v>1</v>
      </c>
      <c r="AD100">
        <f t="shared" si="14"/>
        <v>5.9279662859999984</v>
      </c>
      <c r="AE100" s="4">
        <f t="shared" si="15"/>
        <v>5.993626071051084</v>
      </c>
      <c r="AF100" s="4">
        <f t="shared" si="16"/>
        <v>6.5659785051085606E-2</v>
      </c>
      <c r="AG100" s="4">
        <f t="shared" si="17"/>
        <v>0.127934601965388</v>
      </c>
    </row>
    <row r="101" spans="1:58" x14ac:dyDescent="0.2">
      <c r="A101">
        <v>89</v>
      </c>
      <c r="B101">
        <v>28</v>
      </c>
      <c r="C101" t="s">
        <v>92</v>
      </c>
      <c r="D101" t="s">
        <v>27</v>
      </c>
      <c r="G101">
        <v>0.5</v>
      </c>
      <c r="H101">
        <v>0.5</v>
      </c>
      <c r="I101">
        <v>2689</v>
      </c>
      <c r="J101">
        <v>5804</v>
      </c>
      <c r="L101">
        <v>1277</v>
      </c>
      <c r="M101">
        <v>2.4780000000000002</v>
      </c>
      <c r="N101">
        <v>5.1959999999999997</v>
      </c>
      <c r="O101">
        <v>2.718</v>
      </c>
      <c r="Q101">
        <v>1.7999999999999999E-2</v>
      </c>
      <c r="R101">
        <v>1</v>
      </c>
      <c r="S101">
        <v>0</v>
      </c>
      <c r="T101">
        <v>0</v>
      </c>
      <c r="V101">
        <v>0</v>
      </c>
      <c r="Y101" s="1">
        <v>44148</v>
      </c>
      <c r="Z101" s="2">
        <v>0.19545138888888891</v>
      </c>
      <c r="AB101">
        <v>1</v>
      </c>
      <c r="AD101">
        <f t="shared" si="14"/>
        <v>6.1098806412599993</v>
      </c>
      <c r="AE101" s="4">
        <f t="shared" si="15"/>
        <v>5.7505212391227873</v>
      </c>
      <c r="AF101" s="4">
        <f t="shared" si="16"/>
        <v>-0.35935940213721196</v>
      </c>
      <c r="AG101" s="4">
        <f t="shared" si="17"/>
        <v>0.11789984249853941</v>
      </c>
      <c r="AJ101">
        <f>ABS(100*(AD101-AD102)/(AVERAGE(AD101:AD102)))</f>
        <v>1.4147969041672908</v>
      </c>
      <c r="AO101">
        <f>ABS(100*(AE101-AE102)/(AVERAGE(AE101:AE102)))</f>
        <v>5.7942951124011799</v>
      </c>
      <c r="AT101">
        <f>ABS(100*(AF101-AF102)/(AVERAGE(AF101:AF102)))</f>
        <v>110.70762924774591</v>
      </c>
      <c r="AY101">
        <f>ABS(100*(AG101-AG102)/(AVERAGE(AG101:AG102)))</f>
        <v>3.2600963362996285</v>
      </c>
      <c r="BC101" s="4">
        <f>AVERAGE(AD101:AD102)</f>
        <v>6.1534097666999994</v>
      </c>
      <c r="BD101" s="4">
        <f>AVERAGE(AE101:AE102)</f>
        <v>5.9220930120987312</v>
      </c>
      <c r="BE101" s="4">
        <f>AVERAGE(AF101:AF102)</f>
        <v>-0.23131675460126733</v>
      </c>
      <c r="BF101" s="4">
        <f>AVERAGE(AG101:AG102)</f>
        <v>0.1198535124832356</v>
      </c>
    </row>
    <row r="102" spans="1:58" x14ac:dyDescent="0.2">
      <c r="A102">
        <v>90</v>
      </c>
      <c r="B102">
        <v>28</v>
      </c>
      <c r="C102" t="s">
        <v>92</v>
      </c>
      <c r="D102" t="s">
        <v>27</v>
      </c>
      <c r="G102">
        <v>0.5</v>
      </c>
      <c r="H102">
        <v>0.5</v>
      </c>
      <c r="I102">
        <v>2737</v>
      </c>
      <c r="J102">
        <v>6123</v>
      </c>
      <c r="L102">
        <v>1321</v>
      </c>
      <c r="M102">
        <v>2.5150000000000001</v>
      </c>
      <c r="N102">
        <v>5.4660000000000002</v>
      </c>
      <c r="O102">
        <v>2.9510000000000001</v>
      </c>
      <c r="Q102">
        <v>2.1999999999999999E-2</v>
      </c>
      <c r="R102">
        <v>1</v>
      </c>
      <c r="S102">
        <v>0</v>
      </c>
      <c r="T102">
        <v>0</v>
      </c>
      <c r="V102">
        <v>0</v>
      </c>
      <c r="Y102" s="1">
        <v>44148</v>
      </c>
      <c r="Z102" s="2">
        <v>0.20146990740740742</v>
      </c>
      <c r="AB102">
        <v>1</v>
      </c>
      <c r="AD102">
        <f t="shared" si="14"/>
        <v>6.1969388921399986</v>
      </c>
      <c r="AE102" s="4">
        <f t="shared" si="15"/>
        <v>6.0936647850746759</v>
      </c>
      <c r="AF102" s="4">
        <f t="shared" si="16"/>
        <v>-0.1032741070653227</v>
      </c>
      <c r="AG102" s="4">
        <f t="shared" si="17"/>
        <v>0.12180718246793179</v>
      </c>
      <c r="BB102" s="5"/>
    </row>
    <row r="103" spans="1:58" x14ac:dyDescent="0.2">
      <c r="A103">
        <v>91</v>
      </c>
      <c r="B103">
        <v>29</v>
      </c>
      <c r="C103" t="s">
        <v>108</v>
      </c>
      <c r="D103" t="s">
        <v>27</v>
      </c>
      <c r="G103">
        <v>0.5</v>
      </c>
      <c r="H103">
        <v>0.5</v>
      </c>
      <c r="I103">
        <v>3520</v>
      </c>
      <c r="J103">
        <v>6997</v>
      </c>
      <c r="L103">
        <v>8058</v>
      </c>
      <c r="M103">
        <v>3.1160000000000001</v>
      </c>
      <c r="N103">
        <v>6.2060000000000004</v>
      </c>
      <c r="O103">
        <v>3.09</v>
      </c>
      <c r="Q103">
        <v>0.72699999999999998</v>
      </c>
      <c r="R103">
        <v>1</v>
      </c>
      <c r="S103">
        <v>0</v>
      </c>
      <c r="T103">
        <v>0</v>
      </c>
      <c r="V103">
        <v>0</v>
      </c>
      <c r="Y103" s="1">
        <v>44148</v>
      </c>
      <c r="Z103" s="2">
        <v>0.21187500000000001</v>
      </c>
      <c r="AB103">
        <v>1</v>
      </c>
      <c r="AD103">
        <f t="shared" si="14"/>
        <v>7.5117066239999986</v>
      </c>
      <c r="AE103" s="4">
        <f t="shared" si="15"/>
        <v>7.0338135598770295</v>
      </c>
      <c r="AF103" s="4">
        <f t="shared" si="16"/>
        <v>-0.47789306412296906</v>
      </c>
      <c r="AG103" s="4">
        <f t="shared" si="17"/>
        <v>0.72007421369057789</v>
      </c>
      <c r="BB103" s="5"/>
    </row>
    <row r="104" spans="1:58" x14ac:dyDescent="0.2">
      <c r="A104">
        <v>92</v>
      </c>
      <c r="B104">
        <v>29</v>
      </c>
      <c r="C104" t="s">
        <v>108</v>
      </c>
      <c r="D104" t="s">
        <v>27</v>
      </c>
      <c r="G104">
        <v>0.5</v>
      </c>
      <c r="H104">
        <v>0.5</v>
      </c>
      <c r="I104">
        <v>3841</v>
      </c>
      <c r="J104">
        <v>7052</v>
      </c>
      <c r="L104">
        <v>8073</v>
      </c>
      <c r="M104">
        <v>3.3620000000000001</v>
      </c>
      <c r="N104">
        <v>6.2530000000000001</v>
      </c>
      <c r="O104">
        <v>2.891</v>
      </c>
      <c r="Q104">
        <v>0.72799999999999998</v>
      </c>
      <c r="R104">
        <v>1</v>
      </c>
      <c r="S104">
        <v>0</v>
      </c>
      <c r="T104">
        <v>0</v>
      </c>
      <c r="V104">
        <v>0</v>
      </c>
      <c r="Y104" s="1">
        <v>44148</v>
      </c>
      <c r="Z104" s="2">
        <v>0.2175</v>
      </c>
      <c r="AB104">
        <v>1</v>
      </c>
      <c r="AD104">
        <f t="shared" si="14"/>
        <v>7.9933220748599991</v>
      </c>
      <c r="AE104" s="4">
        <f t="shared" si="15"/>
        <v>7.0929762402135621</v>
      </c>
      <c r="AF104" s="4">
        <f t="shared" si="16"/>
        <v>-0.90034583464643703</v>
      </c>
      <c r="AG104" s="4">
        <f t="shared" si="17"/>
        <v>0.72140626140741626</v>
      </c>
      <c r="AJ104">
        <f>ABS(100*(AD104-AD105)/(AVERAGE(AD104:AD105)))</f>
        <v>0.84132368955649295</v>
      </c>
      <c r="AO104">
        <f>ABS(100*(AE104-AE105)/(AVERAGE(AE104:AE105)))</f>
        <v>0.7554108036020617</v>
      </c>
      <c r="AT104">
        <f>ABS(100*(AF104-AF105)/(AVERAGE(AF104:AF105)))</f>
        <v>14.375787295049816</v>
      </c>
      <c r="AY104">
        <f>ABS(100*(AG104-AG105)/(AVERAGE(AG104:AG105)))</f>
        <v>2.395966010179877</v>
      </c>
      <c r="BC104" s="4">
        <f>AVERAGE(AD104:AD105)</f>
        <v>7.9598380731799985</v>
      </c>
      <c r="BD104" s="4">
        <f>AVERAGE(AE104:AE105)</f>
        <v>7.119868367639258</v>
      </c>
      <c r="BE104" s="4">
        <f>AVERAGE(AF104:AF105)</f>
        <v>-0.83996970554074046</v>
      </c>
      <c r="BF104" s="4">
        <f>AVERAGE(AG104:AG105)</f>
        <v>0.7301533747479878</v>
      </c>
    </row>
    <row r="105" spans="1:58" x14ac:dyDescent="0.2">
      <c r="A105">
        <v>93</v>
      </c>
      <c r="B105">
        <v>29</v>
      </c>
      <c r="C105" t="s">
        <v>108</v>
      </c>
      <c r="D105" t="s">
        <v>27</v>
      </c>
      <c r="G105">
        <v>0.5</v>
      </c>
      <c r="H105">
        <v>0.5</v>
      </c>
      <c r="I105">
        <v>3795</v>
      </c>
      <c r="J105">
        <v>7102</v>
      </c>
      <c r="L105">
        <v>8270</v>
      </c>
      <c r="M105">
        <v>3.327</v>
      </c>
      <c r="N105">
        <v>6.2960000000000003</v>
      </c>
      <c r="O105">
        <v>2.9689999999999999</v>
      </c>
      <c r="Q105">
        <v>0.749</v>
      </c>
      <c r="R105">
        <v>1</v>
      </c>
      <c r="S105">
        <v>0</v>
      </c>
      <c r="T105">
        <v>0</v>
      </c>
      <c r="V105">
        <v>0</v>
      </c>
      <c r="Y105" s="1">
        <v>44148</v>
      </c>
      <c r="Z105" s="2">
        <v>0.22355324074074076</v>
      </c>
      <c r="AB105">
        <v>1</v>
      </c>
      <c r="AD105">
        <f t="shared" si="14"/>
        <v>7.9263540714999987</v>
      </c>
      <c r="AE105" s="4">
        <f t="shared" si="15"/>
        <v>7.1467604950649548</v>
      </c>
      <c r="AF105" s="4">
        <f t="shared" si="16"/>
        <v>-0.7795935764350439</v>
      </c>
      <c r="AG105" s="4">
        <f t="shared" si="17"/>
        <v>0.73890048808855935</v>
      </c>
    </row>
    <row r="106" spans="1:58" x14ac:dyDescent="0.2">
      <c r="A106">
        <v>94</v>
      </c>
      <c r="B106">
        <v>30</v>
      </c>
      <c r="C106" t="s">
        <v>96</v>
      </c>
      <c r="D106" t="s">
        <v>27</v>
      </c>
      <c r="G106">
        <v>0.5</v>
      </c>
      <c r="H106">
        <v>0.5</v>
      </c>
      <c r="I106">
        <v>3404</v>
      </c>
      <c r="J106">
        <v>6789</v>
      </c>
      <c r="L106">
        <v>4127</v>
      </c>
      <c r="M106">
        <v>3.0270000000000001</v>
      </c>
      <c r="N106">
        <v>6.03</v>
      </c>
      <c r="O106">
        <v>3.004</v>
      </c>
      <c r="Q106">
        <v>0.316</v>
      </c>
      <c r="R106">
        <v>1</v>
      </c>
      <c r="S106">
        <v>0</v>
      </c>
      <c r="T106">
        <v>0</v>
      </c>
      <c r="V106">
        <v>0</v>
      </c>
      <c r="Y106" s="1">
        <v>44148</v>
      </c>
      <c r="Z106" s="2">
        <v>0.23391203703703703</v>
      </c>
      <c r="AB106">
        <v>1</v>
      </c>
      <c r="AD106">
        <f t="shared" si="14"/>
        <v>7.3294558409599988</v>
      </c>
      <c r="AE106" s="4">
        <f t="shared" si="15"/>
        <v>6.8100710596952334</v>
      </c>
      <c r="AF106" s="4">
        <f t="shared" si="16"/>
        <v>-0.51938478126476539</v>
      </c>
      <c r="AG106" s="4">
        <f t="shared" si="17"/>
        <v>0.37098890869781825</v>
      </c>
    </row>
    <row r="107" spans="1:58" x14ac:dyDescent="0.2">
      <c r="A107">
        <v>95</v>
      </c>
      <c r="B107">
        <v>30</v>
      </c>
      <c r="C107" t="s">
        <v>96</v>
      </c>
      <c r="D107" t="s">
        <v>27</v>
      </c>
      <c r="G107">
        <v>0.5</v>
      </c>
      <c r="H107">
        <v>0.5</v>
      </c>
      <c r="I107">
        <v>3222</v>
      </c>
      <c r="J107">
        <v>7190</v>
      </c>
      <c r="L107">
        <v>4561</v>
      </c>
      <c r="M107">
        <v>2.887</v>
      </c>
      <c r="N107">
        <v>6.37</v>
      </c>
      <c r="O107">
        <v>3.4830000000000001</v>
      </c>
      <c r="Q107">
        <v>0.36099999999999999</v>
      </c>
      <c r="R107">
        <v>1</v>
      </c>
      <c r="S107">
        <v>0</v>
      </c>
      <c r="T107">
        <v>0</v>
      </c>
      <c r="V107">
        <v>0</v>
      </c>
      <c r="Y107" s="1">
        <v>44148</v>
      </c>
      <c r="Z107" s="2">
        <v>0.23944444444444443</v>
      </c>
      <c r="AB107">
        <v>1</v>
      </c>
      <c r="AD107">
        <f t="shared" si="14"/>
        <v>7.0347276690399996</v>
      </c>
      <c r="AE107" s="4">
        <f t="shared" si="15"/>
        <v>7.2414207836034059</v>
      </c>
      <c r="AF107" s="4">
        <f t="shared" si="16"/>
        <v>0.20669311456340633</v>
      </c>
      <c r="AG107" s="4">
        <f t="shared" si="17"/>
        <v>0.40952948930500666</v>
      </c>
      <c r="AJ107">
        <f>ABS(100*(AD107-AD108)/(AVERAGE(AD107:AD108)))</f>
        <v>0.16382478647334264</v>
      </c>
      <c r="AO107">
        <f>ABS(100*(AE107-AE108)/(AVERAGE(AE107:AE108)))</f>
        <v>0.29665161313747201</v>
      </c>
      <c r="AT107">
        <f>ABS(100*(AF107-AF108)/(AVERAGE(AF107:AF108)))</f>
        <v>4.7144220004694199</v>
      </c>
      <c r="AY107">
        <f>ABS(100*(AG107-AG108)/(AVERAGE(AG107:AG108)))</f>
        <v>0.9280936024656492</v>
      </c>
      <c r="BC107" s="4">
        <f>AVERAGE(AD107:AD108)</f>
        <v>7.0404947067499997</v>
      </c>
      <c r="BD107" s="4">
        <f>AVERAGE(AE107:AE108)</f>
        <v>7.2521776345736848</v>
      </c>
      <c r="BE107" s="4">
        <f>AVERAGE(AF107:AF108)</f>
        <v>0.21168292782368514</v>
      </c>
      <c r="BF107" s="4">
        <f>AVERAGE(AG107:AG108)</f>
        <v>0.41143875769914162</v>
      </c>
    </row>
    <row r="108" spans="1:58" x14ac:dyDescent="0.2">
      <c r="A108">
        <v>96</v>
      </c>
      <c r="B108">
        <v>30</v>
      </c>
      <c r="C108" t="s">
        <v>96</v>
      </c>
      <c r="D108" t="s">
        <v>27</v>
      </c>
      <c r="G108">
        <v>0.5</v>
      </c>
      <c r="H108">
        <v>0.5</v>
      </c>
      <c r="I108">
        <v>3229</v>
      </c>
      <c r="J108">
        <v>7210</v>
      </c>
      <c r="L108">
        <v>4604</v>
      </c>
      <c r="M108">
        <v>2.8919999999999999</v>
      </c>
      <c r="N108">
        <v>6.3869999999999996</v>
      </c>
      <c r="O108">
        <v>3.4950000000000001</v>
      </c>
      <c r="Q108">
        <v>0.36499999999999999</v>
      </c>
      <c r="R108">
        <v>1</v>
      </c>
      <c r="S108">
        <v>0</v>
      </c>
      <c r="T108">
        <v>0</v>
      </c>
      <c r="V108">
        <v>0</v>
      </c>
      <c r="Y108" s="1">
        <v>44148</v>
      </c>
      <c r="Z108" s="2">
        <v>0.24552083333333333</v>
      </c>
      <c r="AB108">
        <v>1</v>
      </c>
      <c r="AD108">
        <f t="shared" si="14"/>
        <v>7.0462617444599998</v>
      </c>
      <c r="AE108" s="4">
        <f t="shared" si="15"/>
        <v>7.2629344855439637</v>
      </c>
      <c r="AF108" s="4">
        <f t="shared" si="16"/>
        <v>0.21667274108396395</v>
      </c>
      <c r="AG108" s="4">
        <f t="shared" si="17"/>
        <v>0.41334802609327653</v>
      </c>
    </row>
    <row r="109" spans="1:58" x14ac:dyDescent="0.2">
      <c r="A109">
        <v>97</v>
      </c>
      <c r="B109">
        <v>31</v>
      </c>
      <c r="C109" t="s">
        <v>66</v>
      </c>
      <c r="D109" t="s">
        <v>27</v>
      </c>
      <c r="G109">
        <v>0.5</v>
      </c>
      <c r="H109">
        <v>0.5</v>
      </c>
      <c r="I109">
        <v>3915</v>
      </c>
      <c r="J109">
        <v>11327</v>
      </c>
      <c r="L109">
        <v>5214</v>
      </c>
      <c r="M109">
        <v>3.4180000000000001</v>
      </c>
      <c r="N109">
        <v>9.875</v>
      </c>
      <c r="O109">
        <v>6.4560000000000004</v>
      </c>
      <c r="Q109">
        <v>0.42899999999999999</v>
      </c>
      <c r="R109">
        <v>1</v>
      </c>
      <c r="S109">
        <v>0</v>
      </c>
      <c r="T109">
        <v>0</v>
      </c>
      <c r="V109">
        <v>0</v>
      </c>
      <c r="Y109" s="1">
        <v>44148</v>
      </c>
      <c r="Z109" s="2">
        <v>0.25614583333333335</v>
      </c>
      <c r="AB109">
        <v>1</v>
      </c>
      <c r="AD109">
        <f t="shared" si="14"/>
        <v>8.0996151834999992</v>
      </c>
      <c r="AE109" s="4">
        <f t="shared" si="15"/>
        <v>11.691530030007677</v>
      </c>
      <c r="AF109" s="4">
        <f t="shared" si="16"/>
        <v>3.5919148465076773</v>
      </c>
      <c r="AG109" s="4">
        <f t="shared" si="17"/>
        <v>0.46751796657803446</v>
      </c>
    </row>
    <row r="110" spans="1:58" x14ac:dyDescent="0.2">
      <c r="A110">
        <v>98</v>
      </c>
      <c r="B110">
        <v>31</v>
      </c>
      <c r="C110" t="s">
        <v>66</v>
      </c>
      <c r="D110" t="s">
        <v>27</v>
      </c>
      <c r="G110">
        <v>0.5</v>
      </c>
      <c r="H110">
        <v>0.5</v>
      </c>
      <c r="I110">
        <v>4055</v>
      </c>
      <c r="J110">
        <v>11379</v>
      </c>
      <c r="L110">
        <v>5213</v>
      </c>
      <c r="M110">
        <v>3.5259999999999998</v>
      </c>
      <c r="N110">
        <v>9.9190000000000005</v>
      </c>
      <c r="O110">
        <v>6.3929999999999998</v>
      </c>
      <c r="Q110">
        <v>0.42899999999999999</v>
      </c>
      <c r="R110">
        <v>1</v>
      </c>
      <c r="S110">
        <v>0</v>
      </c>
      <c r="T110">
        <v>0</v>
      </c>
      <c r="V110">
        <v>0</v>
      </c>
      <c r="Y110" s="1">
        <v>44148</v>
      </c>
      <c r="Z110" s="2">
        <v>0.26190972222222225</v>
      </c>
      <c r="AB110">
        <v>1</v>
      </c>
      <c r="AD110">
        <f t="shared" si="14"/>
        <v>8.2958585315000004</v>
      </c>
      <c r="AE110" s="4">
        <f t="shared" si="15"/>
        <v>11.747465655053126</v>
      </c>
      <c r="AF110" s="4">
        <f t="shared" si="16"/>
        <v>3.451607123553126</v>
      </c>
      <c r="AG110" s="4">
        <f t="shared" si="17"/>
        <v>0.46742916339691187</v>
      </c>
      <c r="AJ110">
        <f>ABS(100*(AD110-AD111)/(AVERAGE(AD110:AD111)))</f>
        <v>0.80660110023311071</v>
      </c>
      <c r="AL110">
        <f>100*((AVERAGE(AD110:AD111)*50)-(AVERAGE(AD92:AD93)*50))/(1000*0.15)</f>
        <v>115.59819013100005</v>
      </c>
      <c r="AO110">
        <f>ABS(100*(AE110-AE111)/(AVERAGE(AE110:AE111)))</f>
        <v>0.1007749120434419</v>
      </c>
      <c r="AQ110">
        <f>100*((AVERAGE(AE110:AE111)*50)-(AVERAGE(AE92:AE93)*50))/(2000*0.15)</f>
        <v>105.83844950506652</v>
      </c>
      <c r="AT110">
        <f>ABS(100*(AF110-AF111)/(AVERAGE(AF110:AF111)))</f>
        <v>2.3158179645527039</v>
      </c>
      <c r="AV110">
        <f>100*((AVERAGE(AF110:AF111)*50)-(AVERAGE(AF92:AF93)*50))/(1000*0.15)</f>
        <v>96.078708879133046</v>
      </c>
      <c r="AY110">
        <f>ABS(100*(AG110-AG111)/(AVERAGE(AG110:AG111)))</f>
        <v>1.2040931442565421</v>
      </c>
      <c r="BA110">
        <f>100*((AVERAGE(AG110:AG111)*50)-(AVERAGE(AG92:AG93)*50))/(100*0.15)</f>
        <v>91.748486629785347</v>
      </c>
      <c r="BC110" s="4">
        <f>AVERAGE(AD110:AD111)</f>
        <v>8.3294512542300012</v>
      </c>
      <c r="BD110" s="4">
        <f>AVERAGE(AE110:AE111)</f>
        <v>11.741549387019473</v>
      </c>
      <c r="BE110" s="4">
        <f>AVERAGE(AF110:AF111)</f>
        <v>3.412098132789473</v>
      </c>
      <c r="BF110" s="4">
        <f>AVERAGE(AG110:AG111)</f>
        <v>0.46463186319155142</v>
      </c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4104</v>
      </c>
      <c r="J111">
        <v>11368</v>
      </c>
      <c r="L111">
        <v>5150</v>
      </c>
      <c r="M111">
        <v>3.5630000000000002</v>
      </c>
      <c r="N111">
        <v>9.9090000000000007</v>
      </c>
      <c r="O111">
        <v>6.3460000000000001</v>
      </c>
      <c r="Q111">
        <v>0.42299999999999999</v>
      </c>
      <c r="R111">
        <v>1</v>
      </c>
      <c r="S111">
        <v>0</v>
      </c>
      <c r="T111">
        <v>0</v>
      </c>
      <c r="V111">
        <v>0</v>
      </c>
      <c r="Y111" s="1">
        <v>44148</v>
      </c>
      <c r="Z111" s="2">
        <v>0.26814814814814814</v>
      </c>
      <c r="AB111">
        <v>1</v>
      </c>
      <c r="AD111">
        <f t="shared" si="14"/>
        <v>8.3630439769600002</v>
      </c>
      <c r="AE111" s="4">
        <f t="shared" si="15"/>
        <v>11.73563311898582</v>
      </c>
      <c r="AF111" s="4">
        <f t="shared" si="16"/>
        <v>3.3725891420258201</v>
      </c>
      <c r="AG111" s="4">
        <f t="shared" si="17"/>
        <v>0.46183456298619097</v>
      </c>
    </row>
    <row r="112" spans="1:58" x14ac:dyDescent="0.2">
      <c r="A112">
        <v>100</v>
      </c>
      <c r="B112">
        <v>32</v>
      </c>
      <c r="C112" t="s">
        <v>67</v>
      </c>
      <c r="D112" t="s">
        <v>27</v>
      </c>
      <c r="G112">
        <v>0.5</v>
      </c>
      <c r="H112">
        <v>0.5</v>
      </c>
      <c r="I112">
        <v>3563</v>
      </c>
      <c r="J112">
        <v>7486</v>
      </c>
      <c r="L112">
        <v>4387</v>
      </c>
      <c r="M112">
        <v>3.149</v>
      </c>
      <c r="N112">
        <v>6.62</v>
      </c>
      <c r="O112">
        <v>3.472</v>
      </c>
      <c r="Q112">
        <v>0.34300000000000003</v>
      </c>
      <c r="R112">
        <v>1</v>
      </c>
      <c r="S112">
        <v>0</v>
      </c>
      <c r="T112">
        <v>0</v>
      </c>
      <c r="V112">
        <v>0</v>
      </c>
      <c r="Y112" s="1">
        <v>44148</v>
      </c>
      <c r="Z112" s="2">
        <v>0.27859953703703705</v>
      </c>
      <c r="AB112">
        <v>1</v>
      </c>
      <c r="AD112">
        <f t="shared" si="14"/>
        <v>7.5781579201399989</v>
      </c>
      <c r="AE112" s="4">
        <f t="shared" si="15"/>
        <v>7.559823572323654</v>
      </c>
      <c r="AF112" s="4">
        <f t="shared" si="16"/>
        <v>-1.8334347816344909E-2</v>
      </c>
      <c r="AG112" s="4">
        <f t="shared" si="17"/>
        <v>0.3940777357896823</v>
      </c>
    </row>
    <row r="113" spans="1:58" x14ac:dyDescent="0.2">
      <c r="A113">
        <v>101</v>
      </c>
      <c r="B113">
        <v>32</v>
      </c>
      <c r="C113" t="s">
        <v>67</v>
      </c>
      <c r="D113" t="s">
        <v>27</v>
      </c>
      <c r="G113">
        <v>0.5</v>
      </c>
      <c r="H113">
        <v>0.5</v>
      </c>
      <c r="I113">
        <v>3304</v>
      </c>
      <c r="J113">
        <v>7411</v>
      </c>
      <c r="L113">
        <v>4378</v>
      </c>
      <c r="M113">
        <v>2.95</v>
      </c>
      <c r="N113">
        <v>6.5570000000000004</v>
      </c>
      <c r="O113">
        <v>3.6070000000000002</v>
      </c>
      <c r="Q113">
        <v>0.34200000000000003</v>
      </c>
      <c r="R113">
        <v>1</v>
      </c>
      <c r="S113">
        <v>0</v>
      </c>
      <c r="T113">
        <v>0</v>
      </c>
      <c r="V113">
        <v>0</v>
      </c>
      <c r="Y113" s="1">
        <v>44148</v>
      </c>
      <c r="Z113" s="2">
        <v>0.28422453703703704</v>
      </c>
      <c r="AB113">
        <v>1</v>
      </c>
      <c r="AD113">
        <f t="shared" si="14"/>
        <v>7.1688451929599983</v>
      </c>
      <c r="AE113" s="4">
        <f t="shared" si="15"/>
        <v>7.4791471900465636</v>
      </c>
      <c r="AF113" s="4">
        <f t="shared" si="16"/>
        <v>0.31030199708656525</v>
      </c>
      <c r="AG113" s="4">
        <f t="shared" si="17"/>
        <v>0.39327850715957929</v>
      </c>
      <c r="AJ113">
        <f>ABS(100*(AD113-AD114)/(AVERAGE(AD113:AD114)))</f>
        <v>6.7846261680332712E-2</v>
      </c>
      <c r="AK113">
        <f>ABS(100*((AVERAGE(AD113:AD114)-AVERAGE(AD107:AD108))/(AVERAGE(AD107:AD108,AD113:AD114))))</f>
        <v>1.840491143241419</v>
      </c>
      <c r="AO113">
        <f>ABS(100*(AE113-AE114)/(AVERAGE(AE113:AE114)))</f>
        <v>4.0649123156101838</v>
      </c>
      <c r="AP113">
        <f>ABS(100*((AVERAGE(AE113:AE114)-AVERAGE(AE107:AE108))/(AVERAGE(AE107:AE108,AE113:AE114))))</f>
        <v>1.0696110019697127</v>
      </c>
      <c r="AT113">
        <f>ABS(100*(AF113-AF114)/(AVERAGE(AF113:AF114)))</f>
        <v>190.59484231904489</v>
      </c>
      <c r="AU113">
        <f>ABS(100*((AVERAGE(AF113:AF114)-AVERAGE(AF107:AF108))/(AVERAGE(AF107:AF108,AF113:AF114))))</f>
        <v>28.494516415544506</v>
      </c>
      <c r="AY113">
        <f>ABS(100*(AG113-AG114)/(AVERAGE(AG113:AG114)))</f>
        <v>6.6975432466244262</v>
      </c>
      <c r="AZ113">
        <f>ABS(100*((AVERAGE(AG113:AG114)-AVERAGE(AG107:AG108))/(AVERAGE(AG107:AG108,AG113:AG114))))</f>
        <v>7.8041720319446144</v>
      </c>
      <c r="BC113" s="4">
        <f>AVERAGE(AD113:AD114)</f>
        <v>7.1712779149499983</v>
      </c>
      <c r="BD113" s="4">
        <f>AVERAGE(AE113:AE114)</f>
        <v>7.3301648041082048</v>
      </c>
      <c r="BE113" s="4">
        <f>AVERAGE(AF113:AF114)</f>
        <v>0.15888688915820603</v>
      </c>
      <c r="BF113" s="4">
        <f>AVERAGE(AG113:AG114)</f>
        <v>0.38053525066849281</v>
      </c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3307</v>
      </c>
      <c r="J114">
        <v>7134</v>
      </c>
      <c r="L114">
        <v>4091</v>
      </c>
      <c r="M114">
        <v>2.952</v>
      </c>
      <c r="N114">
        <v>6.3220000000000001</v>
      </c>
      <c r="O114">
        <v>3.37</v>
      </c>
      <c r="Q114">
        <v>0.312</v>
      </c>
      <c r="R114">
        <v>1</v>
      </c>
      <c r="S114">
        <v>0</v>
      </c>
      <c r="T114">
        <v>0</v>
      </c>
      <c r="V114">
        <v>0</v>
      </c>
      <c r="Y114" s="1">
        <v>44148</v>
      </c>
      <c r="Z114" s="2">
        <v>0.29034722222222226</v>
      </c>
      <c r="AB114">
        <v>1</v>
      </c>
      <c r="AD114">
        <f t="shared" si="14"/>
        <v>7.1737106369399992</v>
      </c>
      <c r="AE114" s="4">
        <f t="shared" si="15"/>
        <v>7.181182418169846</v>
      </c>
      <c r="AF114" s="4">
        <f t="shared" si="16"/>
        <v>7.4717812298468189E-3</v>
      </c>
      <c r="AG114" s="4">
        <f t="shared" si="17"/>
        <v>0.36779199417740632</v>
      </c>
    </row>
    <row r="115" spans="1:58" x14ac:dyDescent="0.2">
      <c r="A115">
        <v>103</v>
      </c>
      <c r="B115">
        <v>2</v>
      </c>
      <c r="D115" t="s">
        <v>28</v>
      </c>
      <c r="Y115" s="1">
        <v>44148</v>
      </c>
      <c r="Z115" s="2">
        <v>0.29451388888888891</v>
      </c>
      <c r="AB115">
        <v>1</v>
      </c>
      <c r="AD115" t="e">
        <f t="shared" si="14"/>
        <v>#DIV/0!</v>
      </c>
      <c r="AE115" s="4" t="e">
        <f t="shared" si="15"/>
        <v>#DIV/0!</v>
      </c>
      <c r="AF115" s="4" t="e">
        <f t="shared" si="16"/>
        <v>#DIV/0!</v>
      </c>
      <c r="AG115" s="4" t="e">
        <f t="shared" si="17"/>
        <v>#DIV/0!</v>
      </c>
    </row>
    <row r="116" spans="1:58" x14ac:dyDescent="0.2">
      <c r="A116">
        <v>104</v>
      </c>
      <c r="B116">
        <v>3</v>
      </c>
      <c r="C116" t="s">
        <v>29</v>
      </c>
      <c r="D116" t="s">
        <v>27</v>
      </c>
      <c r="G116">
        <v>0.5</v>
      </c>
      <c r="H116">
        <v>0.5</v>
      </c>
      <c r="I116">
        <v>189</v>
      </c>
      <c r="J116">
        <v>239</v>
      </c>
      <c r="L116">
        <v>53</v>
      </c>
      <c r="M116">
        <v>0.56000000000000005</v>
      </c>
      <c r="N116">
        <v>0.48099999999999998</v>
      </c>
      <c r="O116">
        <v>0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44148</v>
      </c>
      <c r="Z116" s="2">
        <v>0.3041550925925926</v>
      </c>
      <c r="AB116">
        <v>1</v>
      </c>
      <c r="AD116">
        <f t="shared" si="14"/>
        <v>0.54403894125999996</v>
      </c>
      <c r="AE116" s="4">
        <f t="shared" si="15"/>
        <v>-0.2356663258372729</v>
      </c>
      <c r="AF116" s="4">
        <f t="shared" si="16"/>
        <v>-0.77970526709727284</v>
      </c>
      <c r="AG116" s="4">
        <f t="shared" si="17"/>
        <v>9.2047488045333414E-3</v>
      </c>
    </row>
    <row r="117" spans="1:58" x14ac:dyDescent="0.2">
      <c r="A117">
        <v>105</v>
      </c>
      <c r="B117">
        <v>3</v>
      </c>
      <c r="C117" t="s">
        <v>29</v>
      </c>
      <c r="D117" t="s">
        <v>27</v>
      </c>
      <c r="G117">
        <v>0.5</v>
      </c>
      <c r="H117">
        <v>0.5</v>
      </c>
      <c r="I117">
        <v>43</v>
      </c>
      <c r="J117">
        <v>243</v>
      </c>
      <c r="L117">
        <v>63</v>
      </c>
      <c r="M117">
        <v>0.44800000000000001</v>
      </c>
      <c r="N117">
        <v>0.48399999999999999</v>
      </c>
      <c r="O117">
        <v>3.5999999999999997E-2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44148</v>
      </c>
      <c r="Z117" s="2">
        <v>0.30908564814814815</v>
      </c>
      <c r="AB117">
        <v>1</v>
      </c>
      <c r="AD117">
        <f t="shared" si="14"/>
        <v>0.15643377293999999</v>
      </c>
      <c r="AE117" s="4">
        <f t="shared" si="15"/>
        <v>-0.23136358544916147</v>
      </c>
      <c r="AF117" s="4">
        <f t="shared" si="16"/>
        <v>-0.38779735838916146</v>
      </c>
      <c r="AG117" s="4">
        <f t="shared" si="17"/>
        <v>1.0092780615758882E-2</v>
      </c>
      <c r="AJ117">
        <f>ABS(100*(AD117-AD118)/(AVERAGE(AD117:AD118)))</f>
        <v>3.3663715988510172</v>
      </c>
      <c r="AO117">
        <f>ABS(100*(AE117-AE118)/(AVERAGE(AE117:AE118)))</f>
        <v>2.7512225388878995</v>
      </c>
      <c r="AT117">
        <f>ABS(100*(AF117-AF118)/(AVERAGE(AF117:AF118)))</f>
        <v>2.9998303931183115</v>
      </c>
      <c r="AY117">
        <f>ABS(100*(AG117-AG118)/(AVERAGE(AG117:AG118)))</f>
        <v>17.199637583919543</v>
      </c>
      <c r="BC117" s="4">
        <f>AVERAGE(AD117:AD118)</f>
        <v>0.15911192221999998</v>
      </c>
      <c r="BD117" s="4">
        <f>AVERAGE(AE117:AE118)</f>
        <v>-0.23459064074024505</v>
      </c>
      <c r="BE117" s="4">
        <f>AVERAGE(AF117:AF118)</f>
        <v>-0.39370256296024508</v>
      </c>
      <c r="BF117" s="4">
        <f>AVERAGE(AG117:AG118)</f>
        <v>9.293551985655896E-3</v>
      </c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45</v>
      </c>
      <c r="J118">
        <v>237</v>
      </c>
      <c r="L118">
        <v>45</v>
      </c>
      <c r="M118">
        <v>0.44900000000000001</v>
      </c>
      <c r="N118">
        <v>0.48</v>
      </c>
      <c r="O118">
        <v>0.03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44148</v>
      </c>
      <c r="Z118" s="2">
        <v>0.3144791666666667</v>
      </c>
      <c r="AB118">
        <v>1</v>
      </c>
      <c r="AD118">
        <f t="shared" si="14"/>
        <v>0.16179007149999999</v>
      </c>
      <c r="AE118" s="4">
        <f t="shared" si="15"/>
        <v>-0.23781769603132863</v>
      </c>
      <c r="AF118" s="4">
        <f t="shared" si="16"/>
        <v>-0.39960776753132865</v>
      </c>
      <c r="AG118" s="4">
        <f t="shared" si="17"/>
        <v>8.4943233555529098E-3</v>
      </c>
    </row>
    <row r="119" spans="1:58" x14ac:dyDescent="0.2">
      <c r="A119">
        <v>107</v>
      </c>
      <c r="B119">
        <v>1</v>
      </c>
      <c r="C119" t="s">
        <v>30</v>
      </c>
      <c r="D119" t="s">
        <v>27</v>
      </c>
      <c r="G119">
        <v>0.5</v>
      </c>
      <c r="H119">
        <v>0.5</v>
      </c>
      <c r="I119">
        <v>4987</v>
      </c>
      <c r="J119">
        <v>10282</v>
      </c>
      <c r="L119">
        <v>7956</v>
      </c>
      <c r="M119">
        <v>4.2409999999999997</v>
      </c>
      <c r="N119">
        <v>8.9890000000000008</v>
      </c>
      <c r="O119">
        <v>4.7489999999999997</v>
      </c>
      <c r="Q119">
        <v>0.71599999999999997</v>
      </c>
      <c r="R119">
        <v>1</v>
      </c>
      <c r="S119">
        <v>0</v>
      </c>
      <c r="T119">
        <v>0</v>
      </c>
      <c r="V119">
        <v>0</v>
      </c>
      <c r="Y119" s="1">
        <v>44148</v>
      </c>
      <c r="Z119" s="2">
        <v>0.32493055555555556</v>
      </c>
      <c r="AB119">
        <v>1</v>
      </c>
      <c r="AD119">
        <f t="shared" si="14"/>
        <v>9.4404836321399994</v>
      </c>
      <c r="AE119" s="4">
        <f t="shared" si="15"/>
        <v>10.567439103613561</v>
      </c>
      <c r="AF119" s="4">
        <f t="shared" si="16"/>
        <v>1.1269554714735612</v>
      </c>
      <c r="AG119" s="4">
        <f t="shared" si="17"/>
        <v>0.71101628921607751</v>
      </c>
      <c r="BC119" s="4"/>
      <c r="BD119" s="4"/>
      <c r="BE119" s="4"/>
      <c r="BF119" s="4"/>
    </row>
    <row r="120" spans="1:58" x14ac:dyDescent="0.2">
      <c r="A120">
        <v>108</v>
      </c>
      <c r="B120">
        <v>1</v>
      </c>
      <c r="C120" t="s">
        <v>30</v>
      </c>
      <c r="D120" t="s">
        <v>27</v>
      </c>
      <c r="G120">
        <v>0.5</v>
      </c>
      <c r="H120">
        <v>0.5</v>
      </c>
      <c r="I120">
        <v>6992</v>
      </c>
      <c r="J120">
        <v>10389</v>
      </c>
      <c r="L120">
        <v>8100</v>
      </c>
      <c r="M120">
        <v>5.7789999999999999</v>
      </c>
      <c r="N120">
        <v>9.08</v>
      </c>
      <c r="O120">
        <v>3.3</v>
      </c>
      <c r="Q120">
        <v>0.73099999999999998</v>
      </c>
      <c r="R120">
        <v>1</v>
      </c>
      <c r="S120">
        <v>0</v>
      </c>
      <c r="T120">
        <v>0</v>
      </c>
      <c r="V120">
        <v>0</v>
      </c>
      <c r="Y120" s="1">
        <v>44148</v>
      </c>
      <c r="Z120" s="2">
        <v>0.3307060185185185</v>
      </c>
      <c r="AB120">
        <v>1</v>
      </c>
      <c r="AD120">
        <f t="shared" si="14"/>
        <v>10.949287715839999</v>
      </c>
      <c r="AE120" s="4">
        <f t="shared" si="15"/>
        <v>10.682537408995541</v>
      </c>
      <c r="AF120" s="4">
        <f t="shared" si="16"/>
        <v>-0.26675030684445744</v>
      </c>
      <c r="AG120" s="4">
        <f t="shared" si="17"/>
        <v>0.72380394729772524</v>
      </c>
      <c r="AJ120">
        <f>ABS(100*(AD120-AD121)/(AVERAGE(AD120:AD121)))</f>
        <v>0.19520337663194959</v>
      </c>
      <c r="AO120">
        <f>ABS(100*(AE120-AE121)/(AVERAGE(AE120:AE121)))</f>
        <v>0.56231024412901676</v>
      </c>
      <c r="AT120">
        <f>ABS(100*(AF120-AF121)/(AVERAGE(AF120:AF121)))</f>
        <v>36.109383199556476</v>
      </c>
      <c r="AY120">
        <f>ABS(100*(AG120-AG121)/(AVERAGE(AG120:AG121)))</f>
        <v>4.908786543494699E-2</v>
      </c>
      <c r="BC120" s="4">
        <f>AVERAGE(AD120:AD121)</f>
        <v>10.938611446389999</v>
      </c>
      <c r="BD120" s="4">
        <f>AVERAGE(AE120:AE121)</f>
        <v>10.712656591712321</v>
      </c>
      <c r="BE120" s="4">
        <f>AVERAGE(AF120:AF121)</f>
        <v>-0.22595485467767595</v>
      </c>
      <c r="BF120" s="4">
        <f>AVERAGE(AG120:AG121)</f>
        <v>0.72362634093548017</v>
      </c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6943</v>
      </c>
      <c r="J121">
        <v>10445</v>
      </c>
      <c r="L121">
        <v>8096</v>
      </c>
      <c r="M121">
        <v>5.7409999999999997</v>
      </c>
      <c r="N121">
        <v>9.1270000000000007</v>
      </c>
      <c r="O121">
        <v>3.3860000000000001</v>
      </c>
      <c r="Q121">
        <v>0.73099999999999998</v>
      </c>
      <c r="R121">
        <v>1</v>
      </c>
      <c r="S121">
        <v>0</v>
      </c>
      <c r="T121">
        <v>0</v>
      </c>
      <c r="V121">
        <v>0</v>
      </c>
      <c r="Y121" s="1">
        <v>44148</v>
      </c>
      <c r="Z121" s="2">
        <v>0.33695601851851853</v>
      </c>
      <c r="AB121">
        <v>1</v>
      </c>
      <c r="AD121">
        <f t="shared" si="14"/>
        <v>10.927935176939997</v>
      </c>
      <c r="AE121" s="4">
        <f t="shared" si="15"/>
        <v>10.742775774429102</v>
      </c>
      <c r="AF121" s="4">
        <f t="shared" si="16"/>
        <v>-0.18515940251089447</v>
      </c>
      <c r="AG121" s="4">
        <f t="shared" si="17"/>
        <v>0.723448734573235</v>
      </c>
    </row>
    <row r="122" spans="1:58" x14ac:dyDescent="0.2">
      <c r="A122">
        <v>110</v>
      </c>
      <c r="B122">
        <v>4</v>
      </c>
      <c r="C122" t="s">
        <v>65</v>
      </c>
      <c r="D122" t="s">
        <v>27</v>
      </c>
      <c r="G122">
        <v>0.5</v>
      </c>
      <c r="H122">
        <v>0.5</v>
      </c>
      <c r="I122">
        <v>4269</v>
      </c>
      <c r="J122">
        <v>6936</v>
      </c>
      <c r="L122">
        <v>3098</v>
      </c>
      <c r="M122">
        <v>3.69</v>
      </c>
      <c r="N122">
        <v>6.1539999999999999</v>
      </c>
      <c r="O122">
        <v>2.464</v>
      </c>
      <c r="Q122">
        <v>0.20799999999999999</v>
      </c>
      <c r="R122">
        <v>1</v>
      </c>
      <c r="S122">
        <v>0</v>
      </c>
      <c r="T122">
        <v>0</v>
      </c>
      <c r="V122">
        <v>0</v>
      </c>
      <c r="Y122" s="1">
        <v>44148</v>
      </c>
      <c r="Z122" s="2">
        <v>0.34780092592592587</v>
      </c>
      <c r="AB122">
        <v>1</v>
      </c>
      <c r="AD122">
        <f t="shared" si="14"/>
        <v>8.5835625796600006</v>
      </c>
      <c r="AE122" s="4">
        <f t="shared" si="15"/>
        <v>6.9681967689583297</v>
      </c>
      <c r="AF122" s="4">
        <f t="shared" si="16"/>
        <v>-1.6153658107016708</v>
      </c>
      <c r="AG122" s="4">
        <f t="shared" si="17"/>
        <v>0.27961043532271018</v>
      </c>
      <c r="BC122" s="4"/>
      <c r="BD122" s="4"/>
      <c r="BE122" s="4"/>
      <c r="BF122" s="4"/>
    </row>
    <row r="123" spans="1:58" x14ac:dyDescent="0.2">
      <c r="A123">
        <v>111</v>
      </c>
      <c r="B123">
        <v>4</v>
      </c>
      <c r="C123" t="s">
        <v>65</v>
      </c>
      <c r="D123" t="s">
        <v>27</v>
      </c>
      <c r="G123">
        <v>0.5</v>
      </c>
      <c r="H123">
        <v>0.5</v>
      </c>
      <c r="I123">
        <v>3189</v>
      </c>
      <c r="J123">
        <v>7288</v>
      </c>
      <c r="L123">
        <v>3328</v>
      </c>
      <c r="M123">
        <v>2.8620000000000001</v>
      </c>
      <c r="N123">
        <v>6.4530000000000003</v>
      </c>
      <c r="O123">
        <v>3.5910000000000002</v>
      </c>
      <c r="Q123">
        <v>0.23200000000000001</v>
      </c>
      <c r="R123">
        <v>1</v>
      </c>
      <c r="S123">
        <v>0</v>
      </c>
      <c r="T123">
        <v>0</v>
      </c>
      <c r="V123">
        <v>0</v>
      </c>
      <c r="Y123" s="1">
        <v>44148</v>
      </c>
      <c r="Z123" s="2">
        <v>0.35340277777777779</v>
      </c>
      <c r="AB123">
        <v>1</v>
      </c>
      <c r="AD123">
        <f t="shared" si="14"/>
        <v>6.9801389812599988</v>
      </c>
      <c r="AE123" s="4">
        <f t="shared" si="15"/>
        <v>7.3468379231121368</v>
      </c>
      <c r="AF123" s="4">
        <f t="shared" si="16"/>
        <v>0.36669894185213803</v>
      </c>
      <c r="AG123" s="4">
        <f t="shared" si="17"/>
        <v>0.30003516698089761</v>
      </c>
      <c r="AI123">
        <f>ABS(100*(AVERAGE(AD123:AD124)-3)/3)</f>
        <v>134.1843860236666</v>
      </c>
      <c r="AJ123">
        <f>ABS(100*(AD123-AD124)/(AVERAGE(AD123:AD124)))</f>
        <v>1.2922182166153637</v>
      </c>
      <c r="AN123">
        <f>ABS(100*(AVERAGE(AE123:AE124)-6)/6)</f>
        <v>21.882564042595977</v>
      </c>
      <c r="AO123">
        <f>ABS(100*(AE123-AE124)/(AVERAGE(AE123:AE124)))</f>
        <v>0.92668656977426389</v>
      </c>
      <c r="AS123">
        <f>ABS(100*(AVERAGE(AF123:AF124)-3)/3)</f>
        <v>90.419257938474644</v>
      </c>
      <c r="AT123">
        <f>ABS(100*(AF123-AF124)/(AVERAGE(AF123:AF124)))</f>
        <v>55.163910754358916</v>
      </c>
      <c r="AX123">
        <f>ABS(100*(AVERAGE(AG123:AG124)-0.3)/0.33)</f>
        <v>0.34703234694835522</v>
      </c>
      <c r="AY123">
        <f>ABS(100*(AG123-AG124)/(AVERAGE(AG123:AG124)))</f>
        <v>0.73721230766403079</v>
      </c>
      <c r="BC123" s="4">
        <f>AVERAGE(AD123:AD124)</f>
        <v>7.0255315807099983</v>
      </c>
      <c r="BD123" s="4">
        <f>AVERAGE(AE123:AE124)</f>
        <v>7.3129538425557588</v>
      </c>
      <c r="BE123" s="4">
        <f>AVERAGE(AF123:AF124)</f>
        <v>0.28742226184576047</v>
      </c>
      <c r="BF123" s="4">
        <f>AVERAGE(AG123:AG124)</f>
        <v>0.30114520674492956</v>
      </c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3244</v>
      </c>
      <c r="J124">
        <v>7225</v>
      </c>
      <c r="L124">
        <v>3353</v>
      </c>
      <c r="M124">
        <v>2.9039999999999999</v>
      </c>
      <c r="N124">
        <v>6.4</v>
      </c>
      <c r="O124">
        <v>3.496</v>
      </c>
      <c r="Q124">
        <v>0.23499999999999999</v>
      </c>
      <c r="R124">
        <v>1</v>
      </c>
      <c r="S124">
        <v>0</v>
      </c>
      <c r="T124">
        <v>0</v>
      </c>
      <c r="V124">
        <v>0</v>
      </c>
      <c r="Y124" s="1">
        <v>44148</v>
      </c>
      <c r="Z124" s="2">
        <v>0.35945601851851849</v>
      </c>
      <c r="AB124">
        <v>1</v>
      </c>
      <c r="AD124">
        <f t="shared" si="14"/>
        <v>7.0709241801599987</v>
      </c>
      <c r="AE124" s="4">
        <f t="shared" ref="AE124" si="18">((J124*$G$9)+$G$10)*1000/H124</f>
        <v>7.2790697619993816</v>
      </c>
      <c r="AF124" s="4">
        <f t="shared" ref="AF124" si="19">AE124-AD124</f>
        <v>0.20814558183938292</v>
      </c>
      <c r="AG124" s="4">
        <f t="shared" ref="AG124" si="20">((L124*$I$9)+$I$10)*1000/H124</f>
        <v>0.30225524650896152</v>
      </c>
    </row>
    <row r="125" spans="1:58" x14ac:dyDescent="0.2">
      <c r="A125">
        <v>113</v>
      </c>
      <c r="B125">
        <v>2</v>
      </c>
      <c r="D125" t="s">
        <v>28</v>
      </c>
      <c r="Y125" s="1">
        <v>44148</v>
      </c>
      <c r="Z125" s="2">
        <v>0.36349537037037033</v>
      </c>
    </row>
    <row r="126" spans="1:58" x14ac:dyDescent="0.2">
      <c r="A126">
        <v>114</v>
      </c>
      <c r="B126">
        <v>8</v>
      </c>
      <c r="R126">
        <v>1</v>
      </c>
    </row>
    <row r="130" spans="1:8" x14ac:dyDescent="0.2">
      <c r="A130" s="9" t="s">
        <v>134</v>
      </c>
    </row>
    <row r="131" spans="1:8" x14ac:dyDescent="0.2">
      <c r="A131" s="9" t="s">
        <v>135</v>
      </c>
    </row>
    <row r="132" spans="1:8" x14ac:dyDescent="0.2">
      <c r="A132" s="8"/>
    </row>
    <row r="133" spans="1:8" x14ac:dyDescent="0.2">
      <c r="A133" s="9" t="s">
        <v>136</v>
      </c>
    </row>
    <row r="134" spans="1:8" x14ac:dyDescent="0.2">
      <c r="A134" s="9" t="s">
        <v>137</v>
      </c>
    </row>
    <row r="135" spans="1:8" x14ac:dyDescent="0.2">
      <c r="A135" s="9" t="s">
        <v>138</v>
      </c>
    </row>
    <row r="136" spans="1:8" x14ac:dyDescent="0.2">
      <c r="A136" s="8"/>
    </row>
    <row r="137" spans="1:8" x14ac:dyDescent="0.2">
      <c r="A137" s="9" t="s">
        <v>139</v>
      </c>
    </row>
    <row r="138" spans="1:8" x14ac:dyDescent="0.2">
      <c r="A138" s="9" t="s">
        <v>140</v>
      </c>
    </row>
    <row r="139" spans="1:8" x14ac:dyDescent="0.2">
      <c r="A139" s="9" t="s">
        <v>141</v>
      </c>
    </row>
    <row r="140" spans="1:8" x14ac:dyDescent="0.2">
      <c r="A140" s="9" t="s">
        <v>142</v>
      </c>
      <c r="H140" t="s">
        <v>149</v>
      </c>
    </row>
    <row r="141" spans="1:8" x14ac:dyDescent="0.2">
      <c r="A141" s="9" t="s">
        <v>143</v>
      </c>
    </row>
    <row r="142" spans="1:8" x14ac:dyDescent="0.2">
      <c r="A142" s="9" t="s">
        <v>144</v>
      </c>
    </row>
    <row r="143" spans="1:8" x14ac:dyDescent="0.2">
      <c r="A143" s="9" t="s">
        <v>145</v>
      </c>
    </row>
    <row r="144" spans="1:8" x14ac:dyDescent="0.2">
      <c r="A144" s="8"/>
    </row>
    <row r="145" spans="1:1" x14ac:dyDescent="0.2">
      <c r="A145" s="9" t="s">
        <v>146</v>
      </c>
    </row>
    <row r="146" spans="1:1" x14ac:dyDescent="0.2">
      <c r="A146" s="9" t="s">
        <v>147</v>
      </c>
    </row>
    <row r="147" spans="1:1" x14ac:dyDescent="0.2">
      <c r="A147" s="10" t="s">
        <v>148</v>
      </c>
    </row>
  </sheetData>
  <conditionalFormatting sqref="AR25:AR26 AW21:AW26 AJ25:AK26 AT25:AU26 AY21:AZ26 AO25:AP26 AR31:AR32 AW31:AW32 AJ41:AK49 AT41:AU49 AY41:AZ49 AO41:AP49 AW35:AW54 AR35:AR54">
    <cfRule type="cellIs" dxfId="1710" priority="577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1709" priority="576" operator="between">
      <formula>80</formula>
      <formula>120</formula>
    </cfRule>
  </conditionalFormatting>
  <conditionalFormatting sqref="AJ28">
    <cfRule type="cellIs" dxfId="1708" priority="575" operator="greaterThan">
      <formula>20</formula>
    </cfRule>
  </conditionalFormatting>
  <conditionalFormatting sqref="AO28">
    <cfRule type="cellIs" dxfId="1707" priority="574" operator="greaterThan">
      <formula>20</formula>
    </cfRule>
  </conditionalFormatting>
  <conditionalFormatting sqref="AT28">
    <cfRule type="cellIs" dxfId="1706" priority="573" operator="greaterThan">
      <formula>20</formula>
    </cfRule>
  </conditionalFormatting>
  <conditionalFormatting sqref="AY28">
    <cfRule type="cellIs" dxfId="1705" priority="572" operator="greaterThan">
      <formula>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1704" priority="567" operator="greaterThan">
      <formula>20</formula>
    </cfRule>
  </conditionalFormatting>
  <conditionalFormatting sqref="AL114:AM114 AV114 BA114 AL50:AM54 AV50:AV57 BA50:BA57">
    <cfRule type="cellIs" dxfId="1703" priority="566" operator="between">
      <formula>80</formula>
      <formula>120</formula>
    </cfRule>
  </conditionalFormatting>
  <conditionalFormatting sqref="AL114:AM114 AV114 BA114">
    <cfRule type="cellIs" dxfId="1702" priority="556" operator="between">
      <formula>80</formula>
      <formula>120</formula>
    </cfRule>
  </conditionalFormatting>
  <conditionalFormatting sqref="AK114 AR114:AU114 AW114 AY114:AZ114">
    <cfRule type="cellIs" dxfId="1701" priority="565" operator="greaterThan">
      <formula>20</formula>
    </cfRule>
  </conditionalFormatting>
  <conditionalFormatting sqref="AL114:AM114 AV114 BA114">
    <cfRule type="cellIs" dxfId="1700" priority="564" operator="between">
      <formula>80</formula>
      <formula>120</formula>
    </cfRule>
  </conditionalFormatting>
  <conditionalFormatting sqref="AL114:AM114 AV114 BA114">
    <cfRule type="cellIs" dxfId="1699" priority="554" operator="between">
      <formula>80</formula>
      <formula>120</formula>
    </cfRule>
  </conditionalFormatting>
  <conditionalFormatting sqref="AK114 AR114:AU114 AW114 AY114:AZ114">
    <cfRule type="cellIs" dxfId="1698" priority="563" operator="greaterThan">
      <formula>20</formula>
    </cfRule>
  </conditionalFormatting>
  <conditionalFormatting sqref="AL114:AM114 AV114 BA114">
    <cfRule type="cellIs" dxfId="1697" priority="562" operator="between">
      <formula>80</formula>
      <formula>120</formula>
    </cfRule>
  </conditionalFormatting>
  <conditionalFormatting sqref="AN114:AP114">
    <cfRule type="cellIs" dxfId="1696" priority="502" operator="greaterThan">
      <formula>20</formula>
    </cfRule>
  </conditionalFormatting>
  <conditionalFormatting sqref="AQ114">
    <cfRule type="cellIs" dxfId="1695" priority="501" operator="between">
      <formula>80</formula>
      <formula>120</formula>
    </cfRule>
  </conditionalFormatting>
  <conditionalFormatting sqref="AL114:AM114 AV114 BA114">
    <cfRule type="cellIs" dxfId="1694" priority="550" operator="between">
      <formula>80</formula>
      <formula>120</formula>
    </cfRule>
  </conditionalFormatting>
  <conditionalFormatting sqref="AK114 AR114:AU114 AW114 AY114:AZ114">
    <cfRule type="cellIs" dxfId="1693" priority="561" operator="greaterThan">
      <formula>20</formula>
    </cfRule>
  </conditionalFormatting>
  <conditionalFormatting sqref="AL114:AM114 AV114 BA114">
    <cfRule type="cellIs" dxfId="1692" priority="560" operator="between">
      <formula>80</formula>
      <formula>120</formula>
    </cfRule>
  </conditionalFormatting>
  <conditionalFormatting sqref="AK114 AR114:AU114 AW114 AY114:AZ114">
    <cfRule type="cellIs" dxfId="1691" priority="559" operator="greaterThan">
      <formula>20</formula>
    </cfRule>
  </conditionalFormatting>
  <conditionalFormatting sqref="AL114:AM114 AV114 BA114">
    <cfRule type="cellIs" dxfId="1690" priority="558" operator="between">
      <formula>80</formula>
      <formula>120</formula>
    </cfRule>
  </conditionalFormatting>
  <conditionalFormatting sqref="AJ59:AK61 AR59:AR61 AW59:AW61 AT59:AU61 AY59:AZ61">
    <cfRule type="cellIs" dxfId="1689" priority="539" operator="greaterThan">
      <formula>20</formula>
    </cfRule>
  </conditionalFormatting>
  <conditionalFormatting sqref="AL59:AM61 BA59:BA61 AV59:AV61">
    <cfRule type="cellIs" dxfId="1688" priority="538" operator="between">
      <formula>80</formula>
      <formula>120</formula>
    </cfRule>
  </conditionalFormatting>
  <conditionalFormatting sqref="AL53:AM55 AV53:AV55">
    <cfRule type="cellIs" dxfId="1687" priority="536" operator="between">
      <formula>80</formula>
      <formula>120</formula>
    </cfRule>
  </conditionalFormatting>
  <conditionalFormatting sqref="AK114 AR114:AU114 AW114 AY114:AZ114">
    <cfRule type="cellIs" dxfId="1686" priority="557" operator="greaterThan">
      <formula>20</formula>
    </cfRule>
  </conditionalFormatting>
  <conditionalFormatting sqref="AN114:AP114">
    <cfRule type="cellIs" dxfId="1685" priority="496" operator="greaterThan">
      <formula>20</formula>
    </cfRule>
  </conditionalFormatting>
  <conditionalFormatting sqref="AQ114">
    <cfRule type="cellIs" dxfId="1684" priority="495" operator="between">
      <formula>80</formula>
      <formula>120</formula>
    </cfRule>
  </conditionalFormatting>
  <conditionalFormatting sqref="AL61:AM61">
    <cfRule type="cellIs" dxfId="1683" priority="526" operator="between">
      <formula>80</formula>
      <formula>120</formula>
    </cfRule>
  </conditionalFormatting>
  <conditionalFormatting sqref="AN114:AP114">
    <cfRule type="cellIs" dxfId="1682" priority="494" operator="greaterThan">
      <formula>20</formula>
    </cfRule>
  </conditionalFormatting>
  <conditionalFormatting sqref="AQ114">
    <cfRule type="cellIs" dxfId="1681" priority="493" operator="between">
      <formula>80</formula>
      <formula>120</formula>
    </cfRule>
  </conditionalFormatting>
  <conditionalFormatting sqref="AK114 AR114:AU114 AW114 AY114:AZ114">
    <cfRule type="cellIs" dxfId="1680" priority="555" operator="greaterThan">
      <formula>20</formula>
    </cfRule>
  </conditionalFormatting>
  <conditionalFormatting sqref="AK114 AR114:AU114 AW114 AY114:AZ114">
    <cfRule type="cellIs" dxfId="1679" priority="553" operator="greaterThan">
      <formula>20</formula>
    </cfRule>
  </conditionalFormatting>
  <conditionalFormatting sqref="AL114:AM114 AV114 BA114">
    <cfRule type="cellIs" dxfId="1678" priority="552" operator="between">
      <formula>80</formula>
      <formula>120</formula>
    </cfRule>
  </conditionalFormatting>
  <conditionalFormatting sqref="AU76 AT77:AU78">
    <cfRule type="cellIs" dxfId="1677" priority="518" operator="greaterThan">
      <formula>20</formula>
    </cfRule>
  </conditionalFormatting>
  <conditionalFormatting sqref="AV76:AV78">
    <cfRule type="cellIs" dxfId="1676" priority="517" operator="between">
      <formula>80</formula>
      <formula>120</formula>
    </cfRule>
  </conditionalFormatting>
  <conditionalFormatting sqref="AK114 AR114:AU114 AW114 AY114:AZ114">
    <cfRule type="cellIs" dxfId="1675" priority="551" operator="greaterThan">
      <formula>20</formula>
    </cfRule>
  </conditionalFormatting>
  <conditionalFormatting sqref="AQ46">
    <cfRule type="cellIs" dxfId="1674" priority="480" operator="between">
      <formula>80</formula>
      <formula>120</formula>
    </cfRule>
  </conditionalFormatting>
  <conditionalFormatting sqref="BA53:BA55">
    <cfRule type="cellIs" dxfId="1673" priority="549" operator="between">
      <formula>80</formula>
      <formula>120</formula>
    </cfRule>
  </conditionalFormatting>
  <conditionalFormatting sqref="AK52">
    <cfRule type="cellIs" dxfId="1672" priority="548" operator="greaterThan">
      <formula>20</formula>
    </cfRule>
  </conditionalFormatting>
  <conditionalFormatting sqref="AL52:AM52">
    <cfRule type="cellIs" dxfId="1671" priority="547" operator="between">
      <formula>80</formula>
      <formula>120</formula>
    </cfRule>
  </conditionalFormatting>
  <conditionalFormatting sqref="AK55">
    <cfRule type="cellIs" dxfId="1670" priority="546" operator="greaterThan">
      <formula>20</formula>
    </cfRule>
  </conditionalFormatting>
  <conditionalFormatting sqref="AL55:AM55">
    <cfRule type="cellIs" dxfId="1669" priority="545" operator="between">
      <formula>80</formula>
      <formula>120</formula>
    </cfRule>
  </conditionalFormatting>
  <conditionalFormatting sqref="AW49">
    <cfRule type="cellIs" dxfId="1668" priority="544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1667" priority="543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1666" priority="542" operator="between">
      <formula>80</formula>
      <formula>120</formula>
    </cfRule>
  </conditionalFormatting>
  <conditionalFormatting sqref="AW56:AW58 AR56:AR58 AJ56:AK58 AT56:AU58 AY56:AZ58">
    <cfRule type="cellIs" dxfId="1665" priority="541" operator="greaterThan">
      <formula>20</formula>
    </cfRule>
  </conditionalFormatting>
  <conditionalFormatting sqref="AV56:AV58 BA56:BA58 AL56:AM58">
    <cfRule type="cellIs" dxfId="1664" priority="540" operator="between">
      <formula>80</formula>
      <formula>120</formula>
    </cfRule>
  </conditionalFormatting>
  <conditionalFormatting sqref="AJ53:AK55 AR53:AR55 AW53:AW55 AT53:AU55 AY53:AZ55">
    <cfRule type="cellIs" dxfId="1663" priority="537" operator="greaterThan">
      <formula>20</formula>
    </cfRule>
  </conditionalFormatting>
  <conditionalFormatting sqref="AJ61 AJ58 AJ55 AJ52 AJ49 AJ46 AJ43 AJ40 AJ37 AJ31">
    <cfRule type="cellIs" dxfId="1662" priority="470" operator="greaterThan">
      <formula>20</formula>
    </cfRule>
  </conditionalFormatting>
  <conditionalFormatting sqref="AJ76 AJ73 AJ70">
    <cfRule type="cellIs" dxfId="1661" priority="469" operator="greaterThan">
      <formula>20</formula>
    </cfRule>
  </conditionalFormatting>
  <conditionalFormatting sqref="AU46">
    <cfRule type="cellIs" dxfId="1660" priority="535" operator="greaterThan">
      <formula>20</formula>
    </cfRule>
  </conditionalFormatting>
  <conditionalFormatting sqref="AZ46">
    <cfRule type="cellIs" dxfId="1659" priority="534" operator="greaterThan">
      <formula>20</formula>
    </cfRule>
  </conditionalFormatting>
  <conditionalFormatting sqref="AL46:AM46">
    <cfRule type="cellIs" dxfId="1658" priority="533" operator="between">
      <formula>80</formula>
      <formula>120</formula>
    </cfRule>
  </conditionalFormatting>
  <conditionalFormatting sqref="AV46">
    <cfRule type="cellIs" dxfId="1657" priority="532" operator="between">
      <formula>80</formula>
      <formula>120</formula>
    </cfRule>
  </conditionalFormatting>
  <conditionalFormatting sqref="AV46">
    <cfRule type="cellIs" dxfId="1656" priority="531" operator="between">
      <formula>80</formula>
      <formula>120</formula>
    </cfRule>
  </conditionalFormatting>
  <conditionalFormatting sqref="BA46">
    <cfRule type="cellIs" dxfId="1655" priority="530" operator="between">
      <formula>80</formula>
      <formula>120</formula>
    </cfRule>
  </conditionalFormatting>
  <conditionalFormatting sqref="BA46">
    <cfRule type="cellIs" dxfId="1654" priority="529" operator="between">
      <formula>80</formula>
      <formula>120</formula>
    </cfRule>
  </conditionalFormatting>
  <conditionalFormatting sqref="AU49">
    <cfRule type="cellIs" dxfId="1653" priority="528" operator="greaterThan">
      <formula>20</formula>
    </cfRule>
  </conditionalFormatting>
  <conditionalFormatting sqref="AZ49">
    <cfRule type="cellIs" dxfId="1652" priority="527" operator="greaterThan">
      <formula>20</formula>
    </cfRule>
  </conditionalFormatting>
  <conditionalFormatting sqref="AJ114">
    <cfRule type="cellIs" dxfId="1651" priority="525" operator="greaterThan">
      <formula>20</formula>
    </cfRule>
  </conditionalFormatting>
  <conditionalFormatting sqref="AK76 AR76:AR78 AJ77:AK78">
    <cfRule type="cellIs" dxfId="1650" priority="524" operator="greaterThan">
      <formula>20</formula>
    </cfRule>
  </conditionalFormatting>
  <conditionalFormatting sqref="AL76:AM78">
    <cfRule type="cellIs" dxfId="1649" priority="523" operator="between">
      <formula>80</formula>
      <formula>120</formula>
    </cfRule>
  </conditionalFormatting>
  <conditionalFormatting sqref="AY76 AY73 AY70 AY61 AY58 AY55 AY52 AY49 AY46 AY43 AY40 AY37 AY31">
    <cfRule type="cellIs" dxfId="1648" priority="465" operator="greaterThan">
      <formula>20</formula>
    </cfRule>
  </conditionalFormatting>
  <conditionalFormatting sqref="AL20:AM24 AV20:AV24">
    <cfRule type="cellIs" dxfId="1647" priority="463" operator="between">
      <formula>80</formula>
      <formula>120</formula>
    </cfRule>
  </conditionalFormatting>
  <conditionalFormatting sqref="AJ29">
    <cfRule type="cellIs" dxfId="1646" priority="460" operator="greaterThan">
      <formula>20</formula>
    </cfRule>
  </conditionalFormatting>
  <conditionalFormatting sqref="AV61">
    <cfRule type="cellIs" dxfId="1645" priority="522" operator="between">
      <formula>80</formula>
      <formula>120</formula>
    </cfRule>
  </conditionalFormatting>
  <conditionalFormatting sqref="AV61">
    <cfRule type="cellIs" dxfId="1644" priority="521" operator="between">
      <formula>80</formula>
      <formula>120</formula>
    </cfRule>
  </conditionalFormatting>
  <conditionalFormatting sqref="AT67">
    <cfRule type="cellIs" dxfId="1643" priority="520" operator="greaterThan">
      <formula>20</formula>
    </cfRule>
  </conditionalFormatting>
  <conditionalFormatting sqref="AT67">
    <cfRule type="cellIs" dxfId="1642" priority="519" operator="greaterThan">
      <formula>20</formula>
    </cfRule>
  </conditionalFormatting>
  <conditionalFormatting sqref="AY67">
    <cfRule type="cellIs" dxfId="1641" priority="516" operator="greaterThan">
      <formula>20</formula>
    </cfRule>
  </conditionalFormatting>
  <conditionalFormatting sqref="AY67">
    <cfRule type="cellIs" dxfId="1640" priority="515" operator="greaterThan">
      <formula>20</formula>
    </cfRule>
  </conditionalFormatting>
  <conditionalFormatting sqref="BA62:BA63">
    <cfRule type="cellIs" dxfId="1639" priority="514" operator="between">
      <formula>80</formula>
      <formula>120</formula>
    </cfRule>
  </conditionalFormatting>
  <conditionalFormatting sqref="BA62:BA63">
    <cfRule type="cellIs" dxfId="1638" priority="513" operator="between">
      <formula>80</formula>
      <formula>120</formula>
    </cfRule>
  </conditionalFormatting>
  <conditionalFormatting sqref="BA61">
    <cfRule type="cellIs" dxfId="1637" priority="512" operator="between">
      <formula>80</formula>
      <formula>120</formula>
    </cfRule>
  </conditionalFormatting>
  <conditionalFormatting sqref="BA61">
    <cfRule type="cellIs" dxfId="1636" priority="511" operator="between">
      <formula>80</formula>
      <formula>120</formula>
    </cfRule>
  </conditionalFormatting>
  <conditionalFormatting sqref="AZ76 AY77:AZ78">
    <cfRule type="cellIs" dxfId="1635" priority="510" operator="greaterThan">
      <formula>20</formula>
    </cfRule>
  </conditionalFormatting>
  <conditionalFormatting sqref="BA76:BA78">
    <cfRule type="cellIs" dxfId="1634" priority="509" operator="between">
      <formula>80</formula>
      <formula>120</formula>
    </cfRule>
  </conditionalFormatting>
  <conditionalFormatting sqref="AP31 AN114:AP114 AO32:AP32 AO35:AP40 AP41:AP45 AO50:AP52 AP53:AP57">
    <cfRule type="cellIs" dxfId="1633" priority="508" operator="greaterThan">
      <formula>20</formula>
    </cfRule>
  </conditionalFormatting>
  <conditionalFormatting sqref="AQ114 AQ50:AQ57">
    <cfRule type="cellIs" dxfId="1632" priority="507" operator="between">
      <formula>80</formula>
      <formula>120</formula>
    </cfRule>
  </conditionalFormatting>
  <conditionalFormatting sqref="AN114:AP114">
    <cfRule type="cellIs" dxfId="1631" priority="506" operator="greaterThan">
      <formula>20</formula>
    </cfRule>
  </conditionalFormatting>
  <conditionalFormatting sqref="AQ114">
    <cfRule type="cellIs" dxfId="1630" priority="505" operator="between">
      <formula>80</formula>
      <formula>120</formula>
    </cfRule>
  </conditionalFormatting>
  <conditionalFormatting sqref="AN114:AP114">
    <cfRule type="cellIs" dxfId="1629" priority="504" operator="greaterThan">
      <formula>20</formula>
    </cfRule>
  </conditionalFormatting>
  <conditionalFormatting sqref="AQ114">
    <cfRule type="cellIs" dxfId="1628" priority="503" operator="between">
      <formula>80</formula>
      <formula>120</formula>
    </cfRule>
  </conditionalFormatting>
  <conditionalFormatting sqref="AO59:AP61">
    <cfRule type="cellIs" dxfId="1627" priority="486" operator="greaterThan">
      <formula>20</formula>
    </cfRule>
  </conditionalFormatting>
  <conditionalFormatting sqref="AQ59:AQ61">
    <cfRule type="cellIs" dxfId="1626" priority="485" operator="between">
      <formula>80</formula>
      <formula>120</formula>
    </cfRule>
  </conditionalFormatting>
  <conditionalFormatting sqref="AN114:AP114">
    <cfRule type="cellIs" dxfId="1625" priority="500" operator="greaterThan">
      <formula>20</formula>
    </cfRule>
  </conditionalFormatting>
  <conditionalFormatting sqref="AQ114">
    <cfRule type="cellIs" dxfId="1624" priority="499" operator="between">
      <formula>80</formula>
      <formula>120</formula>
    </cfRule>
  </conditionalFormatting>
  <conditionalFormatting sqref="AZ47:AZ48">
    <cfRule type="cellIs" dxfId="1623" priority="446" operator="greaterThan">
      <formula>20</formula>
    </cfRule>
  </conditionalFormatting>
  <conditionalFormatting sqref="AN114:AP114">
    <cfRule type="cellIs" dxfId="1622" priority="498" operator="greaterThan">
      <formula>20</formula>
    </cfRule>
  </conditionalFormatting>
  <conditionalFormatting sqref="AQ114">
    <cfRule type="cellIs" dxfId="1621" priority="497" operator="between">
      <formula>80</formula>
      <formula>120</formula>
    </cfRule>
  </conditionalFormatting>
  <conditionalFormatting sqref="AK66">
    <cfRule type="cellIs" dxfId="1620" priority="437" operator="greaterThan">
      <formula>20</formula>
    </cfRule>
  </conditionalFormatting>
  <conditionalFormatting sqref="AQ61">
    <cfRule type="cellIs" dxfId="1619" priority="473" operator="between">
      <formula>80</formula>
      <formula>120</formula>
    </cfRule>
  </conditionalFormatting>
  <conditionalFormatting sqref="AT68">
    <cfRule type="cellIs" dxfId="1618" priority="433" operator="greaterThan">
      <formula>20</formula>
    </cfRule>
  </conditionalFormatting>
  <conditionalFormatting sqref="AN114:AP114">
    <cfRule type="cellIs" dxfId="1617" priority="492" operator="greaterThan">
      <formula>20</formula>
    </cfRule>
  </conditionalFormatting>
  <conditionalFormatting sqref="AQ114">
    <cfRule type="cellIs" dxfId="1616" priority="491" operator="between">
      <formula>80</formula>
      <formula>120</formula>
    </cfRule>
  </conditionalFormatting>
  <conditionalFormatting sqref="AO20:AP24">
    <cfRule type="cellIs" dxfId="1615" priority="462" operator="greaterThan">
      <formula>20</formula>
    </cfRule>
  </conditionalFormatting>
  <conditionalFormatting sqref="AQ20:AQ24">
    <cfRule type="cellIs" dxfId="1614" priority="461" operator="between">
      <formula>80</formula>
      <formula>120</formula>
    </cfRule>
  </conditionalFormatting>
  <conditionalFormatting sqref="AP58:AP60 AO62:AO63 AO66:AP68 AO70:AP74 AO76:AP77">
    <cfRule type="cellIs" dxfId="1613" priority="490" operator="greaterThan">
      <formula>20</formula>
    </cfRule>
  </conditionalFormatting>
  <conditionalFormatting sqref="AQ58:AQ60 AQ66:AQ68 AQ70:AQ74 AQ76:AQ77">
    <cfRule type="cellIs" dxfId="1612" priority="489" operator="between">
      <formula>80</formula>
      <formula>120</formula>
    </cfRule>
  </conditionalFormatting>
  <conditionalFormatting sqref="AO56:AP58">
    <cfRule type="cellIs" dxfId="1611" priority="488" operator="greaterThan">
      <formula>20</formula>
    </cfRule>
  </conditionalFormatting>
  <conditionalFormatting sqref="AQ56:AQ58">
    <cfRule type="cellIs" dxfId="1610" priority="487" operator="between">
      <formula>80</formula>
      <formula>120</formula>
    </cfRule>
  </conditionalFormatting>
  <conditionalFormatting sqref="AO53:AP55">
    <cfRule type="cellIs" dxfId="1609" priority="484" operator="greaterThan">
      <formula>20</formula>
    </cfRule>
  </conditionalFormatting>
  <conditionalFormatting sqref="AQ53:AQ55">
    <cfRule type="cellIs" dxfId="1608" priority="483" operator="between">
      <formula>80</formula>
      <formula>120</formula>
    </cfRule>
  </conditionalFormatting>
  <conditionalFormatting sqref="AP46">
    <cfRule type="cellIs" dxfId="1607" priority="482" operator="greaterThan">
      <formula>20</formula>
    </cfRule>
  </conditionalFormatting>
  <conditionalFormatting sqref="AQ46">
    <cfRule type="cellIs" dxfId="1606" priority="481" operator="between">
      <formula>80</formula>
      <formula>120</formula>
    </cfRule>
  </conditionalFormatting>
  <conditionalFormatting sqref="AP49">
    <cfRule type="cellIs" dxfId="1605" priority="479" operator="greaterThan">
      <formula>20</formula>
    </cfRule>
  </conditionalFormatting>
  <conditionalFormatting sqref="AP76 AO77:AP78">
    <cfRule type="cellIs" dxfId="1604" priority="478" operator="greaterThan">
      <formula>20</formula>
    </cfRule>
  </conditionalFormatting>
  <conditionalFormatting sqref="AQ76:AQ78">
    <cfRule type="cellIs" dxfId="1603" priority="477" operator="between">
      <formula>80</formula>
      <formula>120</formula>
    </cfRule>
  </conditionalFormatting>
  <conditionalFormatting sqref="AO67">
    <cfRule type="cellIs" dxfId="1602" priority="476" operator="greaterThan">
      <formula>20</formula>
    </cfRule>
  </conditionalFormatting>
  <conditionalFormatting sqref="AP61:AP63">
    <cfRule type="cellIs" dxfId="1601" priority="475" operator="greaterThan">
      <formula>20</formula>
    </cfRule>
  </conditionalFormatting>
  <conditionalFormatting sqref="AQ62:AQ63 AQ66">
    <cfRule type="cellIs" dxfId="1600" priority="474" operator="between">
      <formula>80</formula>
      <formula>120</formula>
    </cfRule>
  </conditionalFormatting>
  <conditionalFormatting sqref="AQ61">
    <cfRule type="cellIs" dxfId="1599" priority="472" operator="between">
      <formula>80</formula>
      <formula>120</formula>
    </cfRule>
  </conditionalFormatting>
  <conditionalFormatting sqref="AI20:AI27 AN20:AN27 AS20:AS27 AX20:AX27">
    <cfRule type="cellIs" dxfId="1598" priority="471" operator="lessThan">
      <formula>20</formula>
    </cfRule>
  </conditionalFormatting>
  <conditionalFormatting sqref="AO61 AO58 AO55 AO52 AO49 AO46 AO43 AO40 AO37 AO31">
    <cfRule type="cellIs" dxfId="1597" priority="468" operator="greaterThan">
      <formula>20</formula>
    </cfRule>
  </conditionalFormatting>
  <conditionalFormatting sqref="AO76 AO73 AO70">
    <cfRule type="cellIs" dxfId="1596" priority="467" operator="greaterThan">
      <formula>20</formula>
    </cfRule>
  </conditionalFormatting>
  <conditionalFormatting sqref="AT76 AT73 AT70 AT61 AT58 AT55 AT52 AT49 AT46 AT43 AT40 AT37 AT31">
    <cfRule type="cellIs" dxfId="1595" priority="466" operator="greaterThan">
      <formula>20</formula>
    </cfRule>
  </conditionalFormatting>
  <conditionalFormatting sqref="AQ47:AQ48">
    <cfRule type="cellIs" dxfId="1594" priority="425" operator="between">
      <formula>80</formula>
      <formula>120</formula>
    </cfRule>
  </conditionalFormatting>
  <conditionalFormatting sqref="AR20:AR24 AJ20:AK24 AT20:AU24">
    <cfRule type="cellIs" dxfId="1593" priority="464" operator="greaterThan">
      <formula>20</formula>
    </cfRule>
  </conditionalFormatting>
  <conditionalFormatting sqref="AO29">
    <cfRule type="cellIs" dxfId="1592" priority="459" operator="greaterThan">
      <formula>20</formula>
    </cfRule>
  </conditionalFormatting>
  <conditionalFormatting sqref="AT29">
    <cfRule type="cellIs" dxfId="1591" priority="458" operator="greaterThan">
      <formula>20</formula>
    </cfRule>
  </conditionalFormatting>
  <conditionalFormatting sqref="AY29">
    <cfRule type="cellIs" dxfId="1590" priority="457" operator="greaterThan">
      <formula>20</formula>
    </cfRule>
  </conditionalFormatting>
  <conditionalFormatting sqref="AR31 AW31 AJ31:AK31 AT31:AU31 AY31:AZ31">
    <cfRule type="cellIs" dxfId="1589" priority="456" operator="greaterThan">
      <formula>20</formula>
    </cfRule>
  </conditionalFormatting>
  <conditionalFormatting sqref="AL31:AM31 BA31 AV31">
    <cfRule type="cellIs" dxfId="1588" priority="455" operator="between">
      <formula>80</formula>
      <formula>120</formula>
    </cfRule>
  </conditionalFormatting>
  <conditionalFormatting sqref="AO31:AP31">
    <cfRule type="cellIs" dxfId="1587" priority="454" operator="greaterThan">
      <formula>20</formula>
    </cfRule>
  </conditionalFormatting>
  <conditionalFormatting sqref="AQ31">
    <cfRule type="cellIs" dxfId="1586" priority="453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1585" priority="415" operator="greaterThan">
      <formula>20</formula>
    </cfRule>
  </conditionalFormatting>
  <conditionalFormatting sqref="BA47:BA48">
    <cfRule type="cellIs" dxfId="1584" priority="441" operator="between">
      <formula>80</formula>
      <formula>120</formula>
    </cfRule>
  </conditionalFormatting>
  <conditionalFormatting sqref="BA100:BA103">
    <cfRule type="cellIs" dxfId="1583" priority="407" operator="between">
      <formula>80</formula>
      <formula>120</formula>
    </cfRule>
  </conditionalFormatting>
  <conditionalFormatting sqref="AK99">
    <cfRule type="cellIs" dxfId="1582" priority="406" operator="greaterThan">
      <formula>20</formula>
    </cfRule>
  </conditionalFormatting>
  <conditionalFormatting sqref="AL99:AM99">
    <cfRule type="cellIs" dxfId="1581" priority="405" operator="between">
      <formula>80</formula>
      <formula>120</formula>
    </cfRule>
  </conditionalFormatting>
  <conditionalFormatting sqref="AK102">
    <cfRule type="cellIs" dxfId="1580" priority="404" operator="greaterThan">
      <formula>20</formula>
    </cfRule>
  </conditionalFormatting>
  <conditionalFormatting sqref="AL102:AM102">
    <cfRule type="cellIs" dxfId="1579" priority="403" operator="between">
      <formula>80</formula>
      <formula>120</formula>
    </cfRule>
  </conditionalFormatting>
  <conditionalFormatting sqref="AV62:AV63">
    <cfRule type="cellIs" dxfId="1578" priority="434" operator="between">
      <formula>80</formula>
      <formula>120</formula>
    </cfRule>
  </conditionalFormatting>
  <conditionalFormatting sqref="AZ93">
    <cfRule type="cellIs" dxfId="1577" priority="392" operator="greaterThan">
      <formula>20</formula>
    </cfRule>
  </conditionalFormatting>
  <conditionalFormatting sqref="AV93">
    <cfRule type="cellIs" dxfId="1576" priority="389" operator="between">
      <formula>80</formula>
      <formula>120</formula>
    </cfRule>
  </conditionalFormatting>
  <conditionalFormatting sqref="BA93">
    <cfRule type="cellIs" dxfId="1575" priority="387" operator="between">
      <formula>80</formula>
      <formula>120</formula>
    </cfRule>
  </conditionalFormatting>
  <conditionalFormatting sqref="AY68">
    <cfRule type="cellIs" dxfId="1574" priority="430" operator="greaterThan">
      <formula>20</formula>
    </cfRule>
  </conditionalFormatting>
  <conditionalFormatting sqref="BA62:BA63">
    <cfRule type="cellIs" dxfId="1573" priority="427" operator="between">
      <formula>80</formula>
      <formula>120</formula>
    </cfRule>
  </conditionalFormatting>
  <conditionalFormatting sqref="BA108">
    <cfRule type="cellIs" dxfId="1572" priority="378" operator="between">
      <formula>80</formula>
      <formula>120</formula>
    </cfRule>
  </conditionalFormatting>
  <conditionalFormatting sqref="AO109:AO111 AP105:AP107 AO113:AP114">
    <cfRule type="cellIs" dxfId="1571" priority="375" operator="greaterThan">
      <formula>20</formula>
    </cfRule>
  </conditionalFormatting>
  <conditionalFormatting sqref="AQ105:AQ107 AQ113:AQ114">
    <cfRule type="cellIs" dxfId="1570" priority="374" operator="between">
      <formula>80</formula>
      <formula>120</formula>
    </cfRule>
  </conditionalFormatting>
  <conditionalFormatting sqref="AQ108">
    <cfRule type="cellIs" dxfId="1569" priority="361" operator="between">
      <formula>80</formula>
      <formula>120</formula>
    </cfRule>
  </conditionalFormatting>
  <conditionalFormatting sqref="AP96">
    <cfRule type="cellIs" dxfId="1568" priority="364" operator="greaterThan">
      <formula>20</formula>
    </cfRule>
  </conditionalFormatting>
  <conditionalFormatting sqref="AK53:AK54">
    <cfRule type="cellIs" dxfId="1567" priority="452" operator="greaterThan">
      <formula>20</formula>
    </cfRule>
  </conditionalFormatting>
  <conditionalFormatting sqref="AL53:AM54">
    <cfRule type="cellIs" dxfId="1566" priority="451" operator="between">
      <formula>80</formula>
      <formula>120</formula>
    </cfRule>
  </conditionalFormatting>
  <conditionalFormatting sqref="AK56:AK57">
    <cfRule type="cellIs" dxfId="1565" priority="450" operator="greaterThan">
      <formula>20</formula>
    </cfRule>
  </conditionalFormatting>
  <conditionalFormatting sqref="AL56:AM57">
    <cfRule type="cellIs" dxfId="1564" priority="449" operator="between">
      <formula>80</formula>
      <formula>120</formula>
    </cfRule>
  </conditionalFormatting>
  <conditionalFormatting sqref="AW50:AW51">
    <cfRule type="cellIs" dxfId="1563" priority="448" operator="greaterThan">
      <formula>20</formula>
    </cfRule>
  </conditionalFormatting>
  <conditionalFormatting sqref="AU94">
    <cfRule type="cellIs" dxfId="1562" priority="346" operator="greaterThan">
      <formula>20</formula>
    </cfRule>
  </conditionalFormatting>
  <conditionalFormatting sqref="AW97">
    <cfRule type="cellIs" dxfId="1561" priority="347" operator="greaterThan">
      <formula>20</formula>
    </cfRule>
  </conditionalFormatting>
  <conditionalFormatting sqref="AZ94">
    <cfRule type="cellIs" dxfId="1560" priority="345" operator="greaterThan">
      <formula>20</formula>
    </cfRule>
  </conditionalFormatting>
  <conditionalFormatting sqref="AU47:AU48">
    <cfRule type="cellIs" dxfId="1559" priority="447" operator="greaterThan">
      <formula>20</formula>
    </cfRule>
  </conditionalFormatting>
  <conditionalFormatting sqref="AL47:AM48">
    <cfRule type="cellIs" dxfId="1558" priority="445" operator="between">
      <formula>80</formula>
      <formula>120</formula>
    </cfRule>
  </conditionalFormatting>
  <conditionalFormatting sqref="AV47:AV48">
    <cfRule type="cellIs" dxfId="1557" priority="444" operator="between">
      <formula>80</formula>
      <formula>120</formula>
    </cfRule>
  </conditionalFormatting>
  <conditionalFormatting sqref="AV47:AV48">
    <cfRule type="cellIs" dxfId="1556" priority="443" operator="between">
      <formula>80</formula>
      <formula>120</formula>
    </cfRule>
  </conditionalFormatting>
  <conditionalFormatting sqref="BA47:BA48">
    <cfRule type="cellIs" dxfId="1555" priority="442" operator="between">
      <formula>80</formula>
      <formula>120</formula>
    </cfRule>
  </conditionalFormatting>
  <conditionalFormatting sqref="AU50:AU51">
    <cfRule type="cellIs" dxfId="1554" priority="440" operator="greaterThan">
      <formula>20</formula>
    </cfRule>
  </conditionalFormatting>
  <conditionalFormatting sqref="AZ50:AZ51">
    <cfRule type="cellIs" dxfId="1553" priority="439" operator="greaterThan">
      <formula>20</formula>
    </cfRule>
  </conditionalFormatting>
  <conditionalFormatting sqref="AL62:AM63">
    <cfRule type="cellIs" dxfId="1552" priority="438" operator="between">
      <formula>80</formula>
      <formula>120</formula>
    </cfRule>
  </conditionalFormatting>
  <conditionalFormatting sqref="BA109">
    <cfRule type="cellIs" dxfId="1551" priority="333" operator="between">
      <formula>80</formula>
      <formula>120</formula>
    </cfRule>
  </conditionalFormatting>
  <conditionalFormatting sqref="AQ94">
    <cfRule type="cellIs" dxfId="1550" priority="331" operator="between">
      <formula>80</formula>
      <formula>120</formula>
    </cfRule>
  </conditionalFormatting>
  <conditionalFormatting sqref="AU66">
    <cfRule type="cellIs" dxfId="1549" priority="436" operator="greaterThan">
      <formula>20</formula>
    </cfRule>
  </conditionalFormatting>
  <conditionalFormatting sqref="AV62:AV63">
    <cfRule type="cellIs" dxfId="1548" priority="435" operator="between">
      <formula>80</formula>
      <formula>120</formula>
    </cfRule>
  </conditionalFormatting>
  <conditionalFormatting sqref="AT68">
    <cfRule type="cellIs" dxfId="1547" priority="432" operator="greaterThan">
      <formula>20</formula>
    </cfRule>
  </conditionalFormatting>
  <conditionalFormatting sqref="AO109 AO106 AO103 AO100 AO97 AO94 AO91 AO88 AO85 AO82 AO79">
    <cfRule type="cellIs" dxfId="1546" priority="325" operator="greaterThan">
      <formula>20</formula>
    </cfRule>
  </conditionalFormatting>
  <conditionalFormatting sqref="AY68">
    <cfRule type="cellIs" dxfId="1545" priority="431" operator="greaterThan">
      <formula>20</formula>
    </cfRule>
  </conditionalFormatting>
  <conditionalFormatting sqref="AZ66">
    <cfRule type="cellIs" dxfId="1544" priority="429" operator="greaterThan">
      <formula>20</formula>
    </cfRule>
  </conditionalFormatting>
  <conditionalFormatting sqref="BA62:BA63">
    <cfRule type="cellIs" dxfId="1543" priority="428" operator="between">
      <formula>80</formula>
      <formula>120</formula>
    </cfRule>
  </conditionalFormatting>
  <conditionalFormatting sqref="AV69 BA69 AL69:AM69">
    <cfRule type="cellIs" dxfId="1542" priority="319" operator="between">
      <formula>80</formula>
      <formula>120</formula>
    </cfRule>
  </conditionalFormatting>
  <conditionalFormatting sqref="AP69">
    <cfRule type="cellIs" dxfId="1541" priority="318" operator="greaterThan">
      <formula>20</formula>
    </cfRule>
  </conditionalFormatting>
  <conditionalFormatting sqref="AK69">
    <cfRule type="cellIs" dxfId="1540" priority="314" operator="greaterThan">
      <formula>20</formula>
    </cfRule>
  </conditionalFormatting>
  <conditionalFormatting sqref="AL69:AM69">
    <cfRule type="cellIs" dxfId="1539" priority="313" operator="between">
      <formula>80</formula>
      <formula>120</formula>
    </cfRule>
  </conditionalFormatting>
  <conditionalFormatting sqref="AJ69">
    <cfRule type="cellIs" dxfId="1538" priority="312" operator="greaterThan">
      <formula>20</formula>
    </cfRule>
  </conditionalFormatting>
  <conditionalFormatting sqref="AP50:AP51">
    <cfRule type="cellIs" dxfId="1537" priority="423" operator="greaterThan">
      <formula>20</formula>
    </cfRule>
  </conditionalFormatting>
  <conditionalFormatting sqref="AW72 AR72 AJ72:AK72 AT72:AU72 AY72:AZ72">
    <cfRule type="cellIs" dxfId="1536" priority="306" operator="greaterThan">
      <formula>20</formula>
    </cfRule>
  </conditionalFormatting>
  <conditionalFormatting sqref="AV72 BA72 AL72:AM72">
    <cfRule type="cellIs" dxfId="1535" priority="305" operator="between">
      <formula>80</formula>
      <formula>120</formula>
    </cfRule>
  </conditionalFormatting>
  <conditionalFormatting sqref="AP72">
    <cfRule type="cellIs" dxfId="1534" priority="304" operator="greaterThan">
      <formula>20</formula>
    </cfRule>
  </conditionalFormatting>
  <conditionalFormatting sqref="AQ72">
    <cfRule type="cellIs" dxfId="1533" priority="303" operator="between">
      <formula>80</formula>
      <formula>120</formula>
    </cfRule>
  </conditionalFormatting>
  <conditionalFormatting sqref="AP66">
    <cfRule type="cellIs" dxfId="1532" priority="421" operator="greaterThan">
      <formula>20</formula>
    </cfRule>
  </conditionalFormatting>
  <conditionalFormatting sqref="AQ62:AQ63">
    <cfRule type="cellIs" dxfId="1531" priority="420" operator="between">
      <formula>80</formula>
      <formula>120</formula>
    </cfRule>
  </conditionalFormatting>
  <conditionalFormatting sqref="AK72">
    <cfRule type="cellIs" dxfId="1530" priority="300" operator="greaterThan">
      <formula>20</formula>
    </cfRule>
  </conditionalFormatting>
  <conditionalFormatting sqref="AL72:AM72">
    <cfRule type="cellIs" dxfId="1529" priority="299" operator="between">
      <formula>80</formula>
      <formula>120</formula>
    </cfRule>
  </conditionalFormatting>
  <conditionalFormatting sqref="AJ72">
    <cfRule type="cellIs" dxfId="1528" priority="298" operator="greaterThan">
      <formula>20</formula>
    </cfRule>
  </conditionalFormatting>
  <conditionalFormatting sqref="AZ75">
    <cfRule type="cellIs" dxfId="1527" priority="294" operator="greaterThan">
      <formula>20</formula>
    </cfRule>
  </conditionalFormatting>
  <conditionalFormatting sqref="BA75">
    <cfRule type="cellIs" dxfId="1526" priority="293" operator="between">
      <formula>80</formula>
      <formula>120</formula>
    </cfRule>
  </conditionalFormatting>
  <conditionalFormatting sqref="AZ75">
    <cfRule type="cellIs" dxfId="1525" priority="292" operator="greaterThan">
      <formula>20</formula>
    </cfRule>
  </conditionalFormatting>
  <conditionalFormatting sqref="BA75">
    <cfRule type="cellIs" dxfId="1524" priority="291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1523" priority="412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1522" priority="290" operator="greaterThan">
      <formula>20</formula>
    </cfRule>
  </conditionalFormatting>
  <conditionalFormatting sqref="BA115:BA121 AV115:AV121 AL115:AM121 AL123:AM124 AV123:AV124 BA123:BA124">
    <cfRule type="cellIs" dxfId="1521" priority="289" operator="between">
      <formula>80</formula>
      <formula>120</formula>
    </cfRule>
  </conditionalFormatting>
  <conditionalFormatting sqref="AK123 AR123">
    <cfRule type="cellIs" dxfId="1520" priority="288" operator="greaterThan">
      <formula>20</formula>
    </cfRule>
  </conditionalFormatting>
  <conditionalFormatting sqref="AL123:AM123">
    <cfRule type="cellIs" dxfId="1519" priority="287" operator="between">
      <formula>80</formula>
      <formula>120</formula>
    </cfRule>
  </conditionalFormatting>
  <conditionalFormatting sqref="AO123 AO120 AO117">
    <cfRule type="cellIs" dxfId="1518" priority="277" operator="greaterThan">
      <formula>20</formula>
    </cfRule>
  </conditionalFormatting>
  <conditionalFormatting sqref="AL106:AM109 BA106:BA109 AV106:AV109">
    <cfRule type="cellIs" dxfId="1517" priority="396" operator="between">
      <formula>80</formula>
      <formula>120</formula>
    </cfRule>
  </conditionalFormatting>
  <conditionalFormatting sqref="AJ100:AK103 AR100:AR103 AW100:AW103 AT100:AU103 AY100:AZ103">
    <cfRule type="cellIs" dxfId="1516" priority="395" operator="greaterThan">
      <formula>20</formula>
    </cfRule>
  </conditionalFormatting>
  <conditionalFormatting sqref="AL100:AM103 AV100:AV103">
    <cfRule type="cellIs" dxfId="1515" priority="394" operator="between">
      <formula>80</formula>
      <formula>120</formula>
    </cfRule>
  </conditionalFormatting>
  <conditionalFormatting sqref="AY121 AY118">
    <cfRule type="cellIs" dxfId="1514" priority="266" operator="greaterThan">
      <formula>20</formula>
    </cfRule>
  </conditionalFormatting>
  <conditionalFormatting sqref="AY115">
    <cfRule type="cellIs" dxfId="1513" priority="272" operator="greaterThan">
      <formula>20</formula>
    </cfRule>
  </conditionalFormatting>
  <conditionalFormatting sqref="AV93">
    <cfRule type="cellIs" dxfId="1512" priority="390" operator="between">
      <formula>80</formula>
      <formula>120</formula>
    </cfRule>
  </conditionalFormatting>
  <conditionalFormatting sqref="AO121 AO118">
    <cfRule type="cellIs" dxfId="1511" priority="268" operator="greaterThan">
      <formula>20</formula>
    </cfRule>
  </conditionalFormatting>
  <conditionalFormatting sqref="AV108">
    <cfRule type="cellIs" dxfId="1510" priority="382" operator="between">
      <formula>80</formula>
      <formula>120</formula>
    </cfRule>
  </conditionalFormatting>
  <conditionalFormatting sqref="BA109:BA111">
    <cfRule type="cellIs" dxfId="1509" priority="380" operator="between">
      <formula>80</formula>
      <formula>120</formula>
    </cfRule>
  </conditionalFormatting>
  <conditionalFormatting sqref="AP47:AP48">
    <cfRule type="cellIs" dxfId="1508" priority="426" operator="greaterThan">
      <formula>20</formula>
    </cfRule>
  </conditionalFormatting>
  <conditionalFormatting sqref="AQ47:AQ48">
    <cfRule type="cellIs" dxfId="1507" priority="424" operator="between">
      <formula>80</formula>
      <formula>120</formula>
    </cfRule>
  </conditionalFormatting>
  <conditionalFormatting sqref="AW119 AR119 AU119 AZ119">
    <cfRule type="cellIs" dxfId="1506" priority="251" operator="greaterThan">
      <formula>20</formula>
    </cfRule>
  </conditionalFormatting>
  <conditionalFormatting sqref="AV119 BA119">
    <cfRule type="cellIs" dxfId="1505" priority="250" operator="between">
      <formula>80</formula>
      <formula>120</formula>
    </cfRule>
  </conditionalFormatting>
  <conditionalFormatting sqref="AO68">
    <cfRule type="cellIs" dxfId="1504" priority="422" operator="greaterThan">
      <formula>20</formula>
    </cfRule>
  </conditionalFormatting>
  <conditionalFormatting sqref="AQ62:AQ63">
    <cfRule type="cellIs" dxfId="1503" priority="419" operator="between">
      <formula>80</formula>
      <formula>120</formula>
    </cfRule>
  </conditionalFormatting>
  <conditionalFormatting sqref="AK66 AP66 AU66 AZ66">
    <cfRule type="cellIs" dxfId="1502" priority="418" operator="lessThan">
      <formula>20</formula>
    </cfRule>
  </conditionalFormatting>
  <conditionalFormatting sqref="AJ32 AJ35:AJ36 AJ38:AJ39 AJ41:AJ42 AJ44:AJ45 AJ47:AJ48 AJ50:AJ51 AJ53:AJ54 AJ56:AJ57 AJ59:AJ60 AJ62:AJ63 AJ66">
    <cfRule type="cellIs" dxfId="1501" priority="417" operator="greaterThan">
      <formula>20</formula>
    </cfRule>
  </conditionalFormatting>
  <conditionalFormatting sqref="AJ77 AJ74 AJ71">
    <cfRule type="cellIs" dxfId="1500" priority="416" operator="greaterThan">
      <formula>20</formula>
    </cfRule>
  </conditionalFormatting>
  <conditionalFormatting sqref="AY119">
    <cfRule type="cellIs" dxfId="1499" priority="238" operator="greaterThan">
      <formula>20</formula>
    </cfRule>
  </conditionalFormatting>
  <conditionalFormatting sqref="AO77 AO74 AO71">
    <cfRule type="cellIs" dxfId="1498" priority="414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1497" priority="413" operator="greaterThan">
      <formula>20</formula>
    </cfRule>
  </conditionalFormatting>
  <conditionalFormatting sqref="AR78:AR101 AW78:AW101 AJ88:AK97 AT88:AU97 AY88:AZ97 AO88:AP97">
    <cfRule type="cellIs" dxfId="1496" priority="411" operator="greaterThan">
      <formula>20</formula>
    </cfRule>
  </conditionalFormatting>
  <conditionalFormatting sqref="AL78:AM97 BA78:BA97 AV78:AV97 AQ78:AQ97">
    <cfRule type="cellIs" dxfId="1495" priority="410" operator="between">
      <formula>80</formula>
      <formula>120</formula>
    </cfRule>
  </conditionalFormatting>
  <conditionalFormatting sqref="AK78 AU78 AZ78 AW102:AW104 AR102:AR104 AK101 AT97:AU100 AY97:AZ100 AJ79:AK88 AJ97:AK100 AK89:AK96 AT79:AU88 AU89:AU92 AU101:AU104 AY79:AZ88 AZ89:AZ92 AZ101:AZ104">
    <cfRule type="cellIs" dxfId="1494" priority="409" operator="greaterThan">
      <formula>20</formula>
    </cfRule>
  </conditionalFormatting>
  <conditionalFormatting sqref="AL97:AM101 AV97:AV104 BA97:BA104">
    <cfRule type="cellIs" dxfId="1493" priority="408" operator="between">
      <formula>80</formula>
      <formula>120</formula>
    </cfRule>
  </conditionalFormatting>
  <conditionalFormatting sqref="AW96">
    <cfRule type="cellIs" dxfId="1492" priority="402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1491" priority="401" operator="greaterThan">
      <formula>20</formula>
    </cfRule>
  </conditionalFormatting>
  <conditionalFormatting sqref="AV105:AV107 BA105:BA107 AL105:AM107 BA113:BA114 AV109:AV111 AL109:AM111 AL113:AM114 AV113:AV114">
    <cfRule type="cellIs" dxfId="1490" priority="400" operator="between">
      <formula>80</formula>
      <formula>120</formula>
    </cfRule>
  </conditionalFormatting>
  <conditionalFormatting sqref="AJ106:AK109 AR106:AR109 AW106:AW109 AT106:AU109 AY106:AZ109">
    <cfRule type="cellIs" dxfId="1489" priority="397" operator="greaterThan">
      <formula>20</formula>
    </cfRule>
  </conditionalFormatting>
  <conditionalFormatting sqref="AW103:AW106 AR103:AR106 AJ103:AK106 AT103:AU106 AY103:AZ106">
    <cfRule type="cellIs" dxfId="1488" priority="399" operator="greaterThan">
      <formula>20</formula>
    </cfRule>
  </conditionalFormatting>
  <conditionalFormatting sqref="AV103:AV106 BA103:BA106 AL103:AM106">
    <cfRule type="cellIs" dxfId="1487" priority="398" operator="between">
      <formula>80</formula>
      <formula>120</formula>
    </cfRule>
  </conditionalFormatting>
  <conditionalFormatting sqref="AU93">
    <cfRule type="cellIs" dxfId="1486" priority="393" operator="greaterThan">
      <formula>20</formula>
    </cfRule>
  </conditionalFormatting>
  <conditionalFormatting sqref="AL93:AM93">
    <cfRule type="cellIs" dxfId="1485" priority="391" operator="between">
      <formula>80</formula>
      <formula>120</formula>
    </cfRule>
  </conditionalFormatting>
  <conditionalFormatting sqref="BA93">
    <cfRule type="cellIs" dxfId="1484" priority="388" operator="between">
      <formula>80</formula>
      <formula>120</formula>
    </cfRule>
  </conditionalFormatting>
  <conditionalFormatting sqref="AU96">
    <cfRule type="cellIs" dxfId="1483" priority="386" operator="greaterThan">
      <formula>20</formula>
    </cfRule>
  </conditionalFormatting>
  <conditionalFormatting sqref="AZ96">
    <cfRule type="cellIs" dxfId="1482" priority="385" operator="greaterThan">
      <formula>20</formula>
    </cfRule>
  </conditionalFormatting>
  <conditionalFormatting sqref="AL108:AM108">
    <cfRule type="cellIs" dxfId="1481" priority="384" operator="between">
      <formula>80</formula>
      <formula>120</formula>
    </cfRule>
  </conditionalFormatting>
  <conditionalFormatting sqref="AV108">
    <cfRule type="cellIs" dxfId="1480" priority="383" operator="between">
      <formula>80</formula>
      <formula>120</formula>
    </cfRule>
  </conditionalFormatting>
  <conditionalFormatting sqref="BA109:BA111">
    <cfRule type="cellIs" dxfId="1479" priority="381" operator="between">
      <formula>80</formula>
      <formula>120</formula>
    </cfRule>
  </conditionalFormatting>
  <conditionalFormatting sqref="BA108">
    <cfRule type="cellIs" dxfId="1478" priority="379" operator="between">
      <formula>80</formula>
      <formula>120</formula>
    </cfRule>
  </conditionalFormatting>
  <conditionalFormatting sqref="AP78 AO97:AP100 AO79:AP88 AP89:AP92 AP101:AP104">
    <cfRule type="cellIs" dxfId="1477" priority="377" operator="greaterThan">
      <formula>20</formula>
    </cfRule>
  </conditionalFormatting>
  <conditionalFormatting sqref="AQ97:AQ104">
    <cfRule type="cellIs" dxfId="1476" priority="376" operator="between">
      <formula>80</formula>
      <formula>120</formula>
    </cfRule>
  </conditionalFormatting>
  <conditionalFormatting sqref="AO106:AP109">
    <cfRule type="cellIs" dxfId="1475" priority="371" operator="greaterThan">
      <formula>20</formula>
    </cfRule>
  </conditionalFormatting>
  <conditionalFormatting sqref="AQ106:AQ109">
    <cfRule type="cellIs" dxfId="1474" priority="370" operator="between">
      <formula>80</formula>
      <formula>120</formula>
    </cfRule>
  </conditionalFormatting>
  <conditionalFormatting sqref="AO103:AP106">
    <cfRule type="cellIs" dxfId="1473" priority="373" operator="greaterThan">
      <formula>20</formula>
    </cfRule>
  </conditionalFormatting>
  <conditionalFormatting sqref="AQ103:AQ106">
    <cfRule type="cellIs" dxfId="1472" priority="372" operator="between">
      <formula>80</formula>
      <formula>120</formula>
    </cfRule>
  </conditionalFormatting>
  <conditionalFormatting sqref="AO100:AP103">
    <cfRule type="cellIs" dxfId="1471" priority="369" operator="greaterThan">
      <formula>20</formula>
    </cfRule>
  </conditionalFormatting>
  <conditionalFormatting sqref="AQ100:AQ103">
    <cfRule type="cellIs" dxfId="1470" priority="368" operator="between">
      <formula>80</formula>
      <formula>120</formula>
    </cfRule>
  </conditionalFormatting>
  <conditionalFormatting sqref="AP93">
    <cfRule type="cellIs" dxfId="1469" priority="367" operator="greaterThan">
      <formula>20</formula>
    </cfRule>
  </conditionalFormatting>
  <conditionalFormatting sqref="AQ93">
    <cfRule type="cellIs" dxfId="1468" priority="366" operator="between">
      <formula>80</formula>
      <formula>120</formula>
    </cfRule>
  </conditionalFormatting>
  <conditionalFormatting sqref="AQ93">
    <cfRule type="cellIs" dxfId="1467" priority="365" operator="between">
      <formula>80</formula>
      <formula>120</formula>
    </cfRule>
  </conditionalFormatting>
  <conditionalFormatting sqref="AP108:AP111">
    <cfRule type="cellIs" dxfId="1466" priority="363" operator="greaterThan">
      <formula>20</formula>
    </cfRule>
  </conditionalFormatting>
  <conditionalFormatting sqref="AQ109:AQ111 AQ113">
    <cfRule type="cellIs" dxfId="1465" priority="362" operator="between">
      <formula>80</formula>
      <formula>120</formula>
    </cfRule>
  </conditionalFormatting>
  <conditionalFormatting sqref="AQ108">
    <cfRule type="cellIs" dxfId="1464" priority="360" operator="between">
      <formula>80</formula>
      <formula>120</formula>
    </cfRule>
  </conditionalFormatting>
  <conditionalFormatting sqref="AJ108 AJ105 AJ102 AJ99 AJ96 AJ93 AJ90 AJ87 AJ84 AJ81 AJ78">
    <cfRule type="cellIs" dxfId="1463" priority="359" operator="greaterThan">
      <formula>20</formula>
    </cfRule>
  </conditionalFormatting>
  <conditionalFormatting sqref="AO108 AO105 AO102 AO99 AO96 AO93 AO90 AO87 AO84 AO81 AO78">
    <cfRule type="cellIs" dxfId="1462" priority="358" operator="greaterThan">
      <formula>20</formula>
    </cfRule>
  </conditionalFormatting>
  <conditionalFormatting sqref="AT108 AT105 AT102 AT99 AT96 AT93 AT90 AT87 AT84 AT81 AT78">
    <cfRule type="cellIs" dxfId="1461" priority="357" operator="greaterThan">
      <formula>20</formula>
    </cfRule>
  </conditionalFormatting>
  <conditionalFormatting sqref="AY108 AY105 AY102 AY99 AY96 AY93 AY90 AY87 AY84 AY81 AY78">
    <cfRule type="cellIs" dxfId="1460" priority="356" operator="greaterThan">
      <formula>20</formula>
    </cfRule>
  </conditionalFormatting>
  <conditionalFormatting sqref="AR78 AW78 AJ78:AK78 AT78:AU78 AY78:AZ78">
    <cfRule type="cellIs" dxfId="1459" priority="355" operator="greaterThan">
      <formula>20</formula>
    </cfRule>
  </conditionalFormatting>
  <conditionalFormatting sqref="AL78:AM78 BA78 AV78">
    <cfRule type="cellIs" dxfId="1458" priority="354" operator="between">
      <formula>80</formula>
      <formula>120</formula>
    </cfRule>
  </conditionalFormatting>
  <conditionalFormatting sqref="AO78:AP78">
    <cfRule type="cellIs" dxfId="1457" priority="353" operator="greaterThan">
      <formula>20</formula>
    </cfRule>
  </conditionalFormatting>
  <conditionalFormatting sqref="AQ78">
    <cfRule type="cellIs" dxfId="1456" priority="352" operator="between">
      <formula>80</formula>
      <formula>120</formula>
    </cfRule>
  </conditionalFormatting>
  <conditionalFormatting sqref="AK100">
    <cfRule type="cellIs" dxfId="1455" priority="351" operator="greaterThan">
      <formula>20</formula>
    </cfRule>
  </conditionalFormatting>
  <conditionalFormatting sqref="AL100:AM100">
    <cfRule type="cellIs" dxfId="1454" priority="350" operator="between">
      <formula>80</formula>
      <formula>120</formula>
    </cfRule>
  </conditionalFormatting>
  <conditionalFormatting sqref="AK103">
    <cfRule type="cellIs" dxfId="1453" priority="349" operator="greaterThan">
      <formula>20</formula>
    </cfRule>
  </conditionalFormatting>
  <conditionalFormatting sqref="AL103:AM103">
    <cfRule type="cellIs" dxfId="1452" priority="348" operator="between">
      <formula>80</formula>
      <formula>120</formula>
    </cfRule>
  </conditionalFormatting>
  <conditionalFormatting sqref="AL94:AM94">
    <cfRule type="cellIs" dxfId="1451" priority="344" operator="between">
      <formula>80</formula>
      <formula>120</formula>
    </cfRule>
  </conditionalFormatting>
  <conditionalFormatting sqref="AV94">
    <cfRule type="cellIs" dxfId="1450" priority="343" operator="between">
      <formula>80</formula>
      <formula>120</formula>
    </cfRule>
  </conditionalFormatting>
  <conditionalFormatting sqref="AV94">
    <cfRule type="cellIs" dxfId="1449" priority="342" operator="between">
      <formula>80</formula>
      <formula>120</formula>
    </cfRule>
  </conditionalFormatting>
  <conditionalFormatting sqref="BA94">
    <cfRule type="cellIs" dxfId="1448" priority="341" operator="between">
      <formula>80</formula>
      <formula>120</formula>
    </cfRule>
  </conditionalFormatting>
  <conditionalFormatting sqref="BA94">
    <cfRule type="cellIs" dxfId="1447" priority="340" operator="between">
      <formula>80</formula>
      <formula>120</formula>
    </cfRule>
  </conditionalFormatting>
  <conditionalFormatting sqref="AU97">
    <cfRule type="cellIs" dxfId="1446" priority="339" operator="greaterThan">
      <formula>20</formula>
    </cfRule>
  </conditionalFormatting>
  <conditionalFormatting sqref="AZ97">
    <cfRule type="cellIs" dxfId="1445" priority="338" operator="greaterThan">
      <formula>20</formula>
    </cfRule>
  </conditionalFormatting>
  <conditionalFormatting sqref="AL109:AM109">
    <cfRule type="cellIs" dxfId="1444" priority="337" operator="between">
      <formula>80</formula>
      <formula>120</formula>
    </cfRule>
  </conditionalFormatting>
  <conditionalFormatting sqref="AV109">
    <cfRule type="cellIs" dxfId="1443" priority="336" operator="between">
      <formula>80</formula>
      <formula>120</formula>
    </cfRule>
  </conditionalFormatting>
  <conditionalFormatting sqref="AV109">
    <cfRule type="cellIs" dxfId="1442" priority="335" operator="between">
      <formula>80</formula>
      <formula>120</formula>
    </cfRule>
  </conditionalFormatting>
  <conditionalFormatting sqref="BA109">
    <cfRule type="cellIs" dxfId="1441" priority="334" operator="between">
      <formula>80</formula>
      <formula>120</formula>
    </cfRule>
  </conditionalFormatting>
  <conditionalFormatting sqref="AP94">
    <cfRule type="cellIs" dxfId="1440" priority="332" operator="greaterThan">
      <formula>20</formula>
    </cfRule>
  </conditionalFormatting>
  <conditionalFormatting sqref="AQ94">
    <cfRule type="cellIs" dxfId="1439" priority="330" operator="between">
      <formula>80</formula>
      <formula>120</formula>
    </cfRule>
  </conditionalFormatting>
  <conditionalFormatting sqref="AP97">
    <cfRule type="cellIs" dxfId="1438" priority="329" operator="greaterThan">
      <formula>20</formula>
    </cfRule>
  </conditionalFormatting>
  <conditionalFormatting sqref="AQ109">
    <cfRule type="cellIs" dxfId="1437" priority="328" operator="between">
      <formula>80</formula>
      <formula>120</formula>
    </cfRule>
  </conditionalFormatting>
  <conditionalFormatting sqref="AQ109">
    <cfRule type="cellIs" dxfId="1436" priority="327" operator="between">
      <formula>80</formula>
      <formula>120</formula>
    </cfRule>
  </conditionalFormatting>
  <conditionalFormatting sqref="AJ109 AJ106 AJ103 AJ100 AJ97 AJ94 AJ91 AJ88 AJ85 AJ82 AJ79">
    <cfRule type="cellIs" dxfId="1435" priority="326" operator="greaterThan">
      <formula>20</formula>
    </cfRule>
  </conditionalFormatting>
  <conditionalFormatting sqref="AT109 AT106 AT103 AT100 AT97 AT94 AT91 AT88 AT85 AT82 AT79">
    <cfRule type="cellIs" dxfId="1434" priority="324" operator="greaterThan">
      <formula>20</formula>
    </cfRule>
  </conditionalFormatting>
  <conditionalFormatting sqref="AY109 AY106 AY103 AY100 AY97 AY94 AY91 AY88 AY85 AY82 AY79">
    <cfRule type="cellIs" dxfId="1433" priority="323" operator="greaterThan">
      <formula>20</formula>
    </cfRule>
  </conditionalFormatting>
  <conditionalFormatting sqref="AO116">
    <cfRule type="cellIs" dxfId="1432" priority="254" operator="greaterThan">
      <formula>20</formula>
    </cfRule>
  </conditionalFormatting>
  <conditionalFormatting sqref="AW119 AR119 AJ119:AK119 AT119:AU119 AY119:AZ119">
    <cfRule type="cellIs" dxfId="1431" priority="249" operator="greaterThan">
      <formula>20</formula>
    </cfRule>
  </conditionalFormatting>
  <conditionalFormatting sqref="AV119 BA119 AL119:AM119">
    <cfRule type="cellIs" dxfId="1430" priority="248" operator="between">
      <formula>80</formula>
      <formula>120</formula>
    </cfRule>
  </conditionalFormatting>
  <conditionalFormatting sqref="AW69 AR69 AU69 AZ69">
    <cfRule type="cellIs" dxfId="1429" priority="322" operator="greaterThan">
      <formula>20</formula>
    </cfRule>
  </conditionalFormatting>
  <conditionalFormatting sqref="AV69 BA69">
    <cfRule type="cellIs" dxfId="1428" priority="321" operator="between">
      <formula>80</formula>
      <formula>120</formula>
    </cfRule>
  </conditionalFormatting>
  <conditionalFormatting sqref="AW69 AR69 AJ69:AK69 AT69:AU69 AY69:AZ69">
    <cfRule type="cellIs" dxfId="1427" priority="320" operator="greaterThan">
      <formula>20</formula>
    </cfRule>
  </conditionalFormatting>
  <conditionalFormatting sqref="AQ69">
    <cfRule type="cellIs" dxfId="1426" priority="317" operator="between">
      <formula>80</formula>
      <formula>120</formula>
    </cfRule>
  </conditionalFormatting>
  <conditionalFormatting sqref="AO69:AP69">
    <cfRule type="cellIs" dxfId="1425" priority="316" operator="greaterThan">
      <formula>20</formula>
    </cfRule>
  </conditionalFormatting>
  <conditionalFormatting sqref="AQ69">
    <cfRule type="cellIs" dxfId="1424" priority="315" operator="between">
      <formula>80</formula>
      <formula>120</formula>
    </cfRule>
  </conditionalFormatting>
  <conditionalFormatting sqref="AO69">
    <cfRule type="cellIs" dxfId="1423" priority="311" operator="greaterThan">
      <formula>20</formula>
    </cfRule>
  </conditionalFormatting>
  <conditionalFormatting sqref="AT69">
    <cfRule type="cellIs" dxfId="1422" priority="310" operator="greaterThan">
      <formula>20</formula>
    </cfRule>
  </conditionalFormatting>
  <conditionalFormatting sqref="AY69">
    <cfRule type="cellIs" dxfId="1421" priority="309" operator="greaterThan">
      <formula>20</formula>
    </cfRule>
  </conditionalFormatting>
  <conditionalFormatting sqref="AW72 AR72 AU72 AZ72">
    <cfRule type="cellIs" dxfId="1420" priority="308" operator="greaterThan">
      <formula>20</formula>
    </cfRule>
  </conditionalFormatting>
  <conditionalFormatting sqref="AV72 BA72">
    <cfRule type="cellIs" dxfId="1419" priority="307" operator="between">
      <formula>80</formula>
      <formula>120</formula>
    </cfRule>
  </conditionalFormatting>
  <conditionalFormatting sqref="AO72:AP72">
    <cfRule type="cellIs" dxfId="1418" priority="302" operator="greaterThan">
      <formula>20</formula>
    </cfRule>
  </conditionalFormatting>
  <conditionalFormatting sqref="AQ72">
    <cfRule type="cellIs" dxfId="1417" priority="301" operator="between">
      <formula>80</formula>
      <formula>120</formula>
    </cfRule>
  </conditionalFormatting>
  <conditionalFormatting sqref="AO72">
    <cfRule type="cellIs" dxfId="1416" priority="297" operator="greaterThan">
      <formula>20</formula>
    </cfRule>
  </conditionalFormatting>
  <conditionalFormatting sqref="AT72">
    <cfRule type="cellIs" dxfId="1415" priority="296" operator="greaterThan">
      <formula>20</formula>
    </cfRule>
  </conditionalFormatting>
  <conditionalFormatting sqref="AY72">
    <cfRule type="cellIs" dxfId="1414" priority="295" operator="greaterThan">
      <formula>20</formula>
    </cfRule>
  </conditionalFormatting>
  <conditionalFormatting sqref="AU123">
    <cfRule type="cellIs" dxfId="1413" priority="286" operator="greaterThan">
      <formula>20</formula>
    </cfRule>
  </conditionalFormatting>
  <conditionalFormatting sqref="AV123">
    <cfRule type="cellIs" dxfId="1412" priority="285" operator="between">
      <formula>80</formula>
      <formula>120</formula>
    </cfRule>
  </conditionalFormatting>
  <conditionalFormatting sqref="AZ123">
    <cfRule type="cellIs" dxfId="1411" priority="284" operator="greaterThan">
      <formula>20</formula>
    </cfRule>
  </conditionalFormatting>
  <conditionalFormatting sqref="BA123">
    <cfRule type="cellIs" dxfId="1410" priority="283" operator="between">
      <formula>80</formula>
      <formula>120</formula>
    </cfRule>
  </conditionalFormatting>
  <conditionalFormatting sqref="AO115:AP121 AO123:AP124">
    <cfRule type="cellIs" dxfId="1409" priority="282" operator="greaterThan">
      <formula>20</formula>
    </cfRule>
  </conditionalFormatting>
  <conditionalFormatting sqref="AQ115:AQ121 AQ123:AQ124">
    <cfRule type="cellIs" dxfId="1408" priority="281" operator="between">
      <formula>80</formula>
      <formula>120</formula>
    </cfRule>
  </conditionalFormatting>
  <conditionalFormatting sqref="AP123">
    <cfRule type="cellIs" dxfId="1407" priority="280" operator="greaterThan">
      <formula>20</formula>
    </cfRule>
  </conditionalFormatting>
  <conditionalFormatting sqref="AQ123">
    <cfRule type="cellIs" dxfId="1406" priority="279" operator="between">
      <formula>80</formula>
      <formula>120</formula>
    </cfRule>
  </conditionalFormatting>
  <conditionalFormatting sqref="AJ123 AJ120 AJ117">
    <cfRule type="cellIs" dxfId="1405" priority="278" operator="greaterThan">
      <formula>20</formula>
    </cfRule>
  </conditionalFormatting>
  <conditionalFormatting sqref="AT123 AT120 AT117">
    <cfRule type="cellIs" dxfId="1404" priority="276" operator="greaterThan">
      <formula>20</formula>
    </cfRule>
  </conditionalFormatting>
  <conditionalFormatting sqref="AY123 AY120 AY117">
    <cfRule type="cellIs" dxfId="1403" priority="275" operator="greaterThan">
      <formula>20</formula>
    </cfRule>
  </conditionalFormatting>
  <conditionalFormatting sqref="AT115">
    <cfRule type="cellIs" dxfId="1402" priority="274" operator="greaterThan">
      <formula>20</formula>
    </cfRule>
  </conditionalFormatting>
  <conditionalFormatting sqref="AT115">
    <cfRule type="cellIs" dxfId="1401" priority="273" operator="greaterThan">
      <formula>20</formula>
    </cfRule>
  </conditionalFormatting>
  <conditionalFormatting sqref="AY115">
    <cfRule type="cellIs" dxfId="1400" priority="271" operator="greaterThan">
      <formula>20</formula>
    </cfRule>
  </conditionalFormatting>
  <conditionalFormatting sqref="AO115">
    <cfRule type="cellIs" dxfId="1399" priority="270" operator="greaterThan">
      <formula>20</formula>
    </cfRule>
  </conditionalFormatting>
  <conditionalFormatting sqref="AJ121 AJ118">
    <cfRule type="cellIs" dxfId="1398" priority="269" operator="greaterThan">
      <formula>20</formula>
    </cfRule>
  </conditionalFormatting>
  <conditionalFormatting sqref="AT121 AT118">
    <cfRule type="cellIs" dxfId="1397" priority="267" operator="greaterThan">
      <formula>20</formula>
    </cfRule>
  </conditionalFormatting>
  <conditionalFormatting sqref="AW116 AR116 AU116 AZ116">
    <cfRule type="cellIs" dxfId="1396" priority="265" operator="greaterThan">
      <formula>20</formula>
    </cfRule>
  </conditionalFormatting>
  <conditionalFormatting sqref="AV116 BA116">
    <cfRule type="cellIs" dxfId="1395" priority="264" operator="between">
      <formula>80</formula>
      <formula>120</formula>
    </cfRule>
  </conditionalFormatting>
  <conditionalFormatting sqref="AW116 AR116 AJ116:AK116 AT116:AU116 AY116:AZ116">
    <cfRule type="cellIs" dxfId="1394" priority="263" operator="greaterThan">
      <formula>20</formula>
    </cfRule>
  </conditionalFormatting>
  <conditionalFormatting sqref="AV116 BA116 AL116:AM116">
    <cfRule type="cellIs" dxfId="1393" priority="262" operator="between">
      <formula>80</formula>
      <formula>120</formula>
    </cfRule>
  </conditionalFormatting>
  <conditionalFormatting sqref="AP116">
    <cfRule type="cellIs" dxfId="1392" priority="261" operator="greaterThan">
      <formula>20</formula>
    </cfRule>
  </conditionalFormatting>
  <conditionalFormatting sqref="AQ116">
    <cfRule type="cellIs" dxfId="1391" priority="260" operator="between">
      <formula>80</formula>
      <formula>120</formula>
    </cfRule>
  </conditionalFormatting>
  <conditionalFormatting sqref="AO116:AP116">
    <cfRule type="cellIs" dxfId="1390" priority="259" operator="greaterThan">
      <formula>20</formula>
    </cfRule>
  </conditionalFormatting>
  <conditionalFormatting sqref="AQ116">
    <cfRule type="cellIs" dxfId="1389" priority="258" operator="between">
      <formula>80</formula>
      <formula>120</formula>
    </cfRule>
  </conditionalFormatting>
  <conditionalFormatting sqref="AK116">
    <cfRule type="cellIs" dxfId="1388" priority="257" operator="greaterThan">
      <formula>20</formula>
    </cfRule>
  </conditionalFormatting>
  <conditionalFormatting sqref="AL116:AM116">
    <cfRule type="cellIs" dxfId="1387" priority="256" operator="between">
      <formula>80</formula>
      <formula>120</formula>
    </cfRule>
  </conditionalFormatting>
  <conditionalFormatting sqref="AJ116">
    <cfRule type="cellIs" dxfId="1386" priority="255" operator="greaterThan">
      <formula>20</formula>
    </cfRule>
  </conditionalFormatting>
  <conditionalFormatting sqref="AT116">
    <cfRule type="cellIs" dxfId="1385" priority="253" operator="greaterThan">
      <formula>20</formula>
    </cfRule>
  </conditionalFormatting>
  <conditionalFormatting sqref="AY116">
    <cfRule type="cellIs" dxfId="1384" priority="252" operator="greaterThan">
      <formula>20</formula>
    </cfRule>
  </conditionalFormatting>
  <conditionalFormatting sqref="AP119">
    <cfRule type="cellIs" dxfId="1383" priority="247" operator="greaterThan">
      <formula>20</formula>
    </cfRule>
  </conditionalFormatting>
  <conditionalFormatting sqref="AQ119">
    <cfRule type="cellIs" dxfId="1382" priority="246" operator="between">
      <formula>80</formula>
      <formula>120</formula>
    </cfRule>
  </conditionalFormatting>
  <conditionalFormatting sqref="AO119:AP119">
    <cfRule type="cellIs" dxfId="1381" priority="245" operator="greaterThan">
      <formula>20</formula>
    </cfRule>
  </conditionalFormatting>
  <conditionalFormatting sqref="AQ119">
    <cfRule type="cellIs" dxfId="1380" priority="244" operator="between">
      <formula>80</formula>
      <formula>120</formula>
    </cfRule>
  </conditionalFormatting>
  <conditionalFormatting sqref="AK119">
    <cfRule type="cellIs" dxfId="1379" priority="243" operator="greaterThan">
      <formula>20</formula>
    </cfRule>
  </conditionalFormatting>
  <conditionalFormatting sqref="AL119:AM119">
    <cfRule type="cellIs" dxfId="1378" priority="242" operator="between">
      <formula>80</formula>
      <formula>120</formula>
    </cfRule>
  </conditionalFormatting>
  <conditionalFormatting sqref="AJ119">
    <cfRule type="cellIs" dxfId="1377" priority="241" operator="greaterThan">
      <formula>20</formula>
    </cfRule>
  </conditionalFormatting>
  <conditionalFormatting sqref="AO119">
    <cfRule type="cellIs" dxfId="1376" priority="240" operator="greaterThan">
      <formula>20</formula>
    </cfRule>
  </conditionalFormatting>
  <conditionalFormatting sqref="AT119">
    <cfRule type="cellIs" dxfId="1375" priority="239" operator="greaterThan">
      <formula>20</formula>
    </cfRule>
  </conditionalFormatting>
  <conditionalFormatting sqref="AR34 AW34 AJ34:AK34 AT34:AU34 AY34:AZ34">
    <cfRule type="cellIs" dxfId="1374" priority="237" operator="greaterThan">
      <formula>20</formula>
    </cfRule>
  </conditionalFormatting>
  <conditionalFormatting sqref="AL34:AM34 BA34 AV34">
    <cfRule type="cellIs" dxfId="1373" priority="236" operator="between">
      <formula>80</formula>
      <formula>120</formula>
    </cfRule>
  </conditionalFormatting>
  <conditionalFormatting sqref="AO34:AP34">
    <cfRule type="cellIs" dxfId="1372" priority="235" operator="greaterThan">
      <formula>20</formula>
    </cfRule>
  </conditionalFormatting>
  <conditionalFormatting sqref="AQ34">
    <cfRule type="cellIs" dxfId="1371" priority="234" operator="between">
      <formula>80</formula>
      <formula>120</formula>
    </cfRule>
  </conditionalFormatting>
  <conditionalFormatting sqref="AJ33">
    <cfRule type="cellIs" dxfId="1370" priority="233" operator="greaterThan">
      <formula>20</formula>
    </cfRule>
  </conditionalFormatting>
  <conditionalFormatting sqref="AO33">
    <cfRule type="cellIs" dxfId="1369" priority="232" operator="greaterThan">
      <formula>20</formula>
    </cfRule>
  </conditionalFormatting>
  <conditionalFormatting sqref="AT33">
    <cfRule type="cellIs" dxfId="1368" priority="231" operator="greaterThan">
      <formula>20</formula>
    </cfRule>
  </conditionalFormatting>
  <conditionalFormatting sqref="AY33">
    <cfRule type="cellIs" dxfId="1367" priority="230" operator="greaterThan">
      <formula>20</formula>
    </cfRule>
  </conditionalFormatting>
  <conditionalFormatting sqref="AW115 AK115 AR115:AU115 AY115:AZ115">
    <cfRule type="cellIs" dxfId="1366" priority="229" operator="greaterThan">
      <formula>20</formula>
    </cfRule>
  </conditionalFormatting>
  <conditionalFormatting sqref="AL115:AM115 AV115 BA115">
    <cfRule type="cellIs" dxfId="1365" priority="228" operator="between">
      <formula>80</formula>
      <formula>120</formula>
    </cfRule>
  </conditionalFormatting>
  <conditionalFormatting sqref="AL115:AM115 AV115 BA115">
    <cfRule type="cellIs" dxfId="1364" priority="218" operator="between">
      <formula>80</formula>
      <formula>120</formula>
    </cfRule>
  </conditionalFormatting>
  <conditionalFormatting sqref="AK115 AR115:AU115 AW115 AY115:AZ115">
    <cfRule type="cellIs" dxfId="1363" priority="227" operator="greaterThan">
      <formula>20</formula>
    </cfRule>
  </conditionalFormatting>
  <conditionalFormatting sqref="AL115:AM115 AV115 BA115">
    <cfRule type="cellIs" dxfId="1362" priority="226" operator="between">
      <formula>80</formula>
      <formula>120</formula>
    </cfRule>
  </conditionalFormatting>
  <conditionalFormatting sqref="AL115:AM115 AV115 BA115">
    <cfRule type="cellIs" dxfId="1361" priority="216" operator="between">
      <formula>80</formula>
      <formula>120</formula>
    </cfRule>
  </conditionalFormatting>
  <conditionalFormatting sqref="AK115 AR115:AU115 AW115 AY115:AZ115">
    <cfRule type="cellIs" dxfId="1360" priority="225" operator="greaterThan">
      <formula>20</formula>
    </cfRule>
  </conditionalFormatting>
  <conditionalFormatting sqref="AL115:AM115 AV115 BA115">
    <cfRule type="cellIs" dxfId="1359" priority="224" operator="between">
      <formula>80</formula>
      <formula>120</formula>
    </cfRule>
  </conditionalFormatting>
  <conditionalFormatting sqref="AN115:AP115">
    <cfRule type="cellIs" dxfId="1358" priority="204" operator="greaterThan">
      <formula>20</formula>
    </cfRule>
  </conditionalFormatting>
  <conditionalFormatting sqref="AQ115">
    <cfRule type="cellIs" dxfId="1357" priority="203" operator="between">
      <formula>80</formula>
      <formula>120</formula>
    </cfRule>
  </conditionalFormatting>
  <conditionalFormatting sqref="AL115:AM115 AV115 BA115">
    <cfRule type="cellIs" dxfId="1356" priority="212" operator="between">
      <formula>80</formula>
      <formula>120</formula>
    </cfRule>
  </conditionalFormatting>
  <conditionalFormatting sqref="AK115 AR115:AU115 AW115 AY115:AZ115">
    <cfRule type="cellIs" dxfId="1355" priority="223" operator="greaterThan">
      <formula>20</formula>
    </cfRule>
  </conditionalFormatting>
  <conditionalFormatting sqref="AL115:AM115 AV115 BA115">
    <cfRule type="cellIs" dxfId="1354" priority="222" operator="between">
      <formula>80</formula>
      <formula>120</formula>
    </cfRule>
  </conditionalFormatting>
  <conditionalFormatting sqref="AK115 AR115:AU115 AW115 AY115:AZ115">
    <cfRule type="cellIs" dxfId="1353" priority="221" operator="greaterThan">
      <formula>20</formula>
    </cfRule>
  </conditionalFormatting>
  <conditionalFormatting sqref="AL115:AM115 AV115 BA115">
    <cfRule type="cellIs" dxfId="1352" priority="220" operator="between">
      <formula>80</formula>
      <formula>120</formula>
    </cfRule>
  </conditionalFormatting>
  <conditionalFormatting sqref="AK115 AR115:AU115 AW115 AY115:AZ115">
    <cfRule type="cellIs" dxfId="1351" priority="219" operator="greaterThan">
      <formula>20</formula>
    </cfRule>
  </conditionalFormatting>
  <conditionalFormatting sqref="AN115:AP115">
    <cfRule type="cellIs" dxfId="1350" priority="198" operator="greaterThan">
      <formula>20</formula>
    </cfRule>
  </conditionalFormatting>
  <conditionalFormatting sqref="AQ115">
    <cfRule type="cellIs" dxfId="1349" priority="197" operator="between">
      <formula>80</formula>
      <formula>120</formula>
    </cfRule>
  </conditionalFormatting>
  <conditionalFormatting sqref="AN115:AP115">
    <cfRule type="cellIs" dxfId="1348" priority="196" operator="greaterThan">
      <formula>20</formula>
    </cfRule>
  </conditionalFormatting>
  <conditionalFormatting sqref="AQ115">
    <cfRule type="cellIs" dxfId="1347" priority="195" operator="between">
      <formula>80</formula>
      <formula>120</formula>
    </cfRule>
  </conditionalFormatting>
  <conditionalFormatting sqref="AK115 AR115:AU115 AW115 AY115:AZ115">
    <cfRule type="cellIs" dxfId="1346" priority="217" operator="greaterThan">
      <formula>20</formula>
    </cfRule>
  </conditionalFormatting>
  <conditionalFormatting sqref="AK115 AR115:AU115 AW115 AY115:AZ115">
    <cfRule type="cellIs" dxfId="1345" priority="215" operator="greaterThan">
      <formula>20</formula>
    </cfRule>
  </conditionalFormatting>
  <conditionalFormatting sqref="AL115:AM115 AV115 BA115">
    <cfRule type="cellIs" dxfId="1344" priority="214" operator="between">
      <formula>80</formula>
      <formula>120</formula>
    </cfRule>
  </conditionalFormatting>
  <conditionalFormatting sqref="AK115 AR115:AU115 AW115 AY115:AZ115">
    <cfRule type="cellIs" dxfId="1343" priority="213" operator="greaterThan">
      <formula>20</formula>
    </cfRule>
  </conditionalFormatting>
  <conditionalFormatting sqref="AJ77 AJ74 AJ71">
    <cfRule type="cellIs" dxfId="1342" priority="192" operator="greaterThan">
      <formula>20</formula>
    </cfRule>
  </conditionalFormatting>
  <conditionalFormatting sqref="AJ115">
    <cfRule type="cellIs" dxfId="1341" priority="211" operator="greaterThan">
      <formula>20</formula>
    </cfRule>
  </conditionalFormatting>
  <conditionalFormatting sqref="AY77 AY74 AY71">
    <cfRule type="cellIs" dxfId="1340" priority="189" operator="greaterThan">
      <formula>20</formula>
    </cfRule>
  </conditionalFormatting>
  <conditionalFormatting sqref="AN115:AP115">
    <cfRule type="cellIs" dxfId="1339" priority="210" operator="greaterThan">
      <formula>20</formula>
    </cfRule>
  </conditionalFormatting>
  <conditionalFormatting sqref="AQ115">
    <cfRule type="cellIs" dxfId="1338" priority="209" operator="between">
      <formula>80</formula>
      <formula>120</formula>
    </cfRule>
  </conditionalFormatting>
  <conditionalFormatting sqref="AN115:AP115">
    <cfRule type="cellIs" dxfId="1337" priority="208" operator="greaterThan">
      <formula>20</formula>
    </cfRule>
  </conditionalFormatting>
  <conditionalFormatting sqref="AQ115">
    <cfRule type="cellIs" dxfId="1336" priority="207" operator="between">
      <formula>80</formula>
      <formula>120</formula>
    </cfRule>
  </conditionalFormatting>
  <conditionalFormatting sqref="AN115:AP115">
    <cfRule type="cellIs" dxfId="1335" priority="206" operator="greaterThan">
      <formula>20</formula>
    </cfRule>
  </conditionalFormatting>
  <conditionalFormatting sqref="AQ115">
    <cfRule type="cellIs" dxfId="1334" priority="205" operator="between">
      <formula>80</formula>
      <formula>120</formula>
    </cfRule>
  </conditionalFormatting>
  <conditionalFormatting sqref="AN115:AP115">
    <cfRule type="cellIs" dxfId="1333" priority="202" operator="greaterThan">
      <formula>20</formula>
    </cfRule>
  </conditionalFormatting>
  <conditionalFormatting sqref="AQ115">
    <cfRule type="cellIs" dxfId="1332" priority="201" operator="between">
      <formula>80</formula>
      <formula>120</formula>
    </cfRule>
  </conditionalFormatting>
  <conditionalFormatting sqref="AN115:AP115">
    <cfRule type="cellIs" dxfId="1331" priority="200" operator="greaterThan">
      <formula>20</formula>
    </cfRule>
  </conditionalFormatting>
  <conditionalFormatting sqref="AQ115">
    <cfRule type="cellIs" dxfId="1330" priority="199" operator="between">
      <formula>80</formula>
      <formula>120</formula>
    </cfRule>
  </conditionalFormatting>
  <conditionalFormatting sqref="AN115:AP115">
    <cfRule type="cellIs" dxfId="1329" priority="194" operator="greaterThan">
      <formula>20</formula>
    </cfRule>
  </conditionalFormatting>
  <conditionalFormatting sqref="AQ115">
    <cfRule type="cellIs" dxfId="1328" priority="193" operator="between">
      <formula>80</formula>
      <formula>120</formula>
    </cfRule>
  </conditionalFormatting>
  <conditionalFormatting sqref="AO77 AO74 AO71">
    <cfRule type="cellIs" dxfId="1327" priority="191" operator="greaterThan">
      <formula>20</formula>
    </cfRule>
  </conditionalFormatting>
  <conditionalFormatting sqref="AT77 AT74 AT71">
    <cfRule type="cellIs" dxfId="1326" priority="190" operator="greaterThan">
      <formula>20</formula>
    </cfRule>
  </conditionalFormatting>
  <conditionalFormatting sqref="AK100">
    <cfRule type="cellIs" dxfId="1325" priority="184" operator="greaterThan">
      <formula>20</formula>
    </cfRule>
  </conditionalFormatting>
  <conditionalFormatting sqref="AL100:AM100">
    <cfRule type="cellIs" dxfId="1324" priority="183" operator="between">
      <formula>80</formula>
      <formula>120</formula>
    </cfRule>
  </conditionalFormatting>
  <conditionalFormatting sqref="AK103">
    <cfRule type="cellIs" dxfId="1323" priority="182" operator="greaterThan">
      <formula>20</formula>
    </cfRule>
  </conditionalFormatting>
  <conditionalFormatting sqref="AL103:AM103">
    <cfRule type="cellIs" dxfId="1322" priority="181" operator="between">
      <formula>80</formula>
      <formula>120</formula>
    </cfRule>
  </conditionalFormatting>
  <conditionalFormatting sqref="AZ94">
    <cfRule type="cellIs" dxfId="1321" priority="178" operator="greaterThan">
      <formula>20</formula>
    </cfRule>
  </conditionalFormatting>
  <conditionalFormatting sqref="AV94">
    <cfRule type="cellIs" dxfId="1320" priority="175" operator="between">
      <formula>80</formula>
      <formula>120</formula>
    </cfRule>
  </conditionalFormatting>
  <conditionalFormatting sqref="BA94">
    <cfRule type="cellIs" dxfId="1319" priority="173" operator="between">
      <formula>80</formula>
      <formula>120</formula>
    </cfRule>
  </conditionalFormatting>
  <conditionalFormatting sqref="BA109">
    <cfRule type="cellIs" dxfId="1318" priority="166" operator="between">
      <formula>80</formula>
      <formula>120</formula>
    </cfRule>
  </conditionalFormatting>
  <conditionalFormatting sqref="AQ109">
    <cfRule type="cellIs" dxfId="1317" priority="161" operator="between">
      <formula>80</formula>
      <formula>120</formula>
    </cfRule>
  </conditionalFormatting>
  <conditionalFormatting sqref="AP97">
    <cfRule type="cellIs" dxfId="1316" priority="162" operator="greaterThan">
      <formula>20</formula>
    </cfRule>
  </conditionalFormatting>
  <conditionalFormatting sqref="AU95">
    <cfRule type="cellIs" dxfId="1315" priority="146" operator="greaterThan">
      <formula>20</formula>
    </cfRule>
  </conditionalFormatting>
  <conditionalFormatting sqref="AW98">
    <cfRule type="cellIs" dxfId="1314" priority="147" operator="greaterThan">
      <formula>20</formula>
    </cfRule>
  </conditionalFormatting>
  <conditionalFormatting sqref="AZ95">
    <cfRule type="cellIs" dxfId="1313" priority="145" operator="greaterThan">
      <formula>20</formula>
    </cfRule>
  </conditionalFormatting>
  <conditionalFormatting sqref="BA110">
    <cfRule type="cellIs" dxfId="1312" priority="130" operator="between">
      <formula>80</formula>
      <formula>120</formula>
    </cfRule>
  </conditionalFormatting>
  <conditionalFormatting sqref="AQ95">
    <cfRule type="cellIs" dxfId="1311" priority="128" operator="between">
      <formula>80</formula>
      <formula>120</formula>
    </cfRule>
  </conditionalFormatting>
  <conditionalFormatting sqref="AO113 AO110 AO107 AO104 AO101 AO98 AO95 AO92 AO89 AO86 AO83 AO80">
    <cfRule type="cellIs" dxfId="1310" priority="120" operator="greaterThan">
      <formula>20</formula>
    </cfRule>
  </conditionalFormatting>
  <conditionalFormatting sqref="AV70 BA70 AL70:AM70">
    <cfRule type="cellIs" dxfId="1309" priority="114" operator="between">
      <formula>80</formula>
      <formula>120</formula>
    </cfRule>
  </conditionalFormatting>
  <conditionalFormatting sqref="AP70">
    <cfRule type="cellIs" dxfId="1308" priority="113" operator="greaterThan">
      <formula>20</formula>
    </cfRule>
  </conditionalFormatting>
  <conditionalFormatting sqref="AK70">
    <cfRule type="cellIs" dxfId="1307" priority="109" operator="greaterThan">
      <formula>20</formula>
    </cfRule>
  </conditionalFormatting>
  <conditionalFormatting sqref="AL70:AM70">
    <cfRule type="cellIs" dxfId="1306" priority="108" operator="between">
      <formula>80</formula>
      <formula>120</formula>
    </cfRule>
  </conditionalFormatting>
  <conditionalFormatting sqref="AJ70">
    <cfRule type="cellIs" dxfId="1305" priority="107" operator="greaterThan">
      <formula>20</formula>
    </cfRule>
  </conditionalFormatting>
  <conditionalFormatting sqref="AW73 AR73 AJ73:AK73 AT73:AU73 AY73:AZ73">
    <cfRule type="cellIs" dxfId="1304" priority="101" operator="greaterThan">
      <formula>20</formula>
    </cfRule>
  </conditionalFormatting>
  <conditionalFormatting sqref="AV73 BA73 AL73:AM73">
    <cfRule type="cellIs" dxfId="1303" priority="100" operator="between">
      <formula>80</formula>
      <formula>120</formula>
    </cfRule>
  </conditionalFormatting>
  <conditionalFormatting sqref="AP73">
    <cfRule type="cellIs" dxfId="1302" priority="99" operator="greaterThan">
      <formula>20</formula>
    </cfRule>
  </conditionalFormatting>
  <conditionalFormatting sqref="AQ73">
    <cfRule type="cellIs" dxfId="1301" priority="98" operator="between">
      <formula>80</formula>
      <formula>120</formula>
    </cfRule>
  </conditionalFormatting>
  <conditionalFormatting sqref="AK73">
    <cfRule type="cellIs" dxfId="1300" priority="95" operator="greaterThan">
      <formula>20</formula>
    </cfRule>
  </conditionalFormatting>
  <conditionalFormatting sqref="AL73:AM73">
    <cfRule type="cellIs" dxfId="1299" priority="94" operator="between">
      <formula>80</formula>
      <formula>120</formula>
    </cfRule>
  </conditionalFormatting>
  <conditionalFormatting sqref="AJ73">
    <cfRule type="cellIs" dxfId="1298" priority="93" operator="greaterThan">
      <formula>20</formula>
    </cfRule>
  </conditionalFormatting>
  <conditionalFormatting sqref="AK76">
    <cfRule type="cellIs" dxfId="1297" priority="81" operator="greaterThan">
      <formula>20</formula>
    </cfRule>
  </conditionalFormatting>
  <conditionalFormatting sqref="AL76:AM76">
    <cfRule type="cellIs" dxfId="1296" priority="80" operator="between">
      <formula>80</formula>
      <formula>120</formula>
    </cfRule>
  </conditionalFormatting>
  <conditionalFormatting sqref="AW76 AR76 AU76 AZ76">
    <cfRule type="cellIs" dxfId="1295" priority="89" operator="greaterThan">
      <formula>20</formula>
    </cfRule>
  </conditionalFormatting>
  <conditionalFormatting sqref="AV76 BA76">
    <cfRule type="cellIs" dxfId="1294" priority="88" operator="between">
      <formula>80</formula>
      <formula>120</formula>
    </cfRule>
  </conditionalFormatting>
  <conditionalFormatting sqref="AW76 AR76 AJ76:AK76 AT76:AU76 AY76:AZ76">
    <cfRule type="cellIs" dxfId="1293" priority="87" operator="greaterThan">
      <formula>20</formula>
    </cfRule>
  </conditionalFormatting>
  <conditionalFormatting sqref="AV76 BA76 AL76:AM76">
    <cfRule type="cellIs" dxfId="1292" priority="86" operator="between">
      <formula>80</formula>
      <formula>120</formula>
    </cfRule>
  </conditionalFormatting>
  <conditionalFormatting sqref="AP76">
    <cfRule type="cellIs" dxfId="1291" priority="85" operator="greaterThan">
      <formula>20</formula>
    </cfRule>
  </conditionalFormatting>
  <conditionalFormatting sqref="AQ76">
    <cfRule type="cellIs" dxfId="1290" priority="84" operator="between">
      <formula>80</formula>
      <formula>120</formula>
    </cfRule>
  </conditionalFormatting>
  <conditionalFormatting sqref="AJ76">
    <cfRule type="cellIs" dxfId="1289" priority="79" operator="greaterThan">
      <formula>20</formula>
    </cfRule>
  </conditionalFormatting>
  <conditionalFormatting sqref="AY78 AY72">
    <cfRule type="cellIs" dxfId="1288" priority="185" operator="greaterThan">
      <formula>20</formula>
    </cfRule>
  </conditionalFormatting>
  <conditionalFormatting sqref="AK124 AR124">
    <cfRule type="cellIs" dxfId="1287" priority="71" operator="greaterThan">
      <formula>20</formula>
    </cfRule>
  </conditionalFormatting>
  <conditionalFormatting sqref="AL124:AM124">
    <cfRule type="cellIs" dxfId="1286" priority="70" operator="between">
      <formula>80</formula>
      <formula>120</formula>
    </cfRule>
  </conditionalFormatting>
  <conditionalFormatting sqref="AO124 AO121 AO118">
    <cfRule type="cellIs" dxfId="1285" priority="62" operator="greaterThan">
      <formula>20</formula>
    </cfRule>
  </conditionalFormatting>
  <conditionalFormatting sqref="AY119">
    <cfRule type="cellIs" dxfId="1284" priority="51" operator="greaterThan">
      <formula>20</formula>
    </cfRule>
  </conditionalFormatting>
  <conditionalFormatting sqref="AY116">
    <cfRule type="cellIs" dxfId="1283" priority="57" operator="greaterThan">
      <formula>20</formula>
    </cfRule>
  </conditionalFormatting>
  <conditionalFormatting sqref="AV94">
    <cfRule type="cellIs" dxfId="1282" priority="176" operator="between">
      <formula>80</formula>
      <formula>120</formula>
    </cfRule>
  </conditionalFormatting>
  <conditionalFormatting sqref="AO119">
    <cfRule type="cellIs" dxfId="1281" priority="53" operator="greaterThan">
      <formula>20</formula>
    </cfRule>
  </conditionalFormatting>
  <conditionalFormatting sqref="AV109">
    <cfRule type="cellIs" dxfId="1280" priority="168" operator="between">
      <formula>80</formula>
      <formula>120</formula>
    </cfRule>
  </conditionalFormatting>
  <conditionalFormatting sqref="AW120 AR120 AU120 AZ120">
    <cfRule type="cellIs" dxfId="1279" priority="36" operator="greaterThan">
      <formula>20</formula>
    </cfRule>
  </conditionalFormatting>
  <conditionalFormatting sqref="AV120 BA120">
    <cfRule type="cellIs" dxfId="1278" priority="35" operator="between">
      <formula>80</formula>
      <formula>120</formula>
    </cfRule>
  </conditionalFormatting>
  <conditionalFormatting sqref="AJ78 AJ72">
    <cfRule type="cellIs" dxfId="1277" priority="188" operator="greaterThan">
      <formula>20</formula>
    </cfRule>
  </conditionalFormatting>
  <conditionalFormatting sqref="AY120">
    <cfRule type="cellIs" dxfId="1276" priority="23" operator="greaterThan">
      <formula>20</formula>
    </cfRule>
  </conditionalFormatting>
  <conditionalFormatting sqref="AO78 AO72">
    <cfRule type="cellIs" dxfId="1275" priority="187" operator="greaterThan">
      <formula>20</formula>
    </cfRule>
  </conditionalFormatting>
  <conditionalFormatting sqref="AQ123">
    <cfRule type="cellIs" dxfId="1274" priority="17" operator="between">
      <formula>80</formula>
      <formula>120</formula>
    </cfRule>
  </conditionalFormatting>
  <conditionalFormatting sqref="AT78 AT72">
    <cfRule type="cellIs" dxfId="1273" priority="186" operator="greaterThan">
      <formula>20</formula>
    </cfRule>
  </conditionalFormatting>
  <conditionalFormatting sqref="AK123">
    <cfRule type="cellIs" dxfId="1272" priority="14" operator="greaterThan">
      <formula>20</formula>
    </cfRule>
  </conditionalFormatting>
  <conditionalFormatting sqref="AL123:AM123">
    <cfRule type="cellIs" dxfId="1271" priority="13" operator="between">
      <formula>80</formula>
      <formula>120</formula>
    </cfRule>
  </conditionalFormatting>
  <conditionalFormatting sqref="AX123">
    <cfRule type="cellIs" dxfId="1270" priority="5" operator="lessThan">
      <formula>20</formula>
    </cfRule>
  </conditionalFormatting>
  <conditionalFormatting sqref="AW97">
    <cfRule type="cellIs" dxfId="1269" priority="180" operator="greaterThan">
      <formula>20</formula>
    </cfRule>
  </conditionalFormatting>
  <conditionalFormatting sqref="AU94">
    <cfRule type="cellIs" dxfId="1268" priority="179" operator="greaterThan">
      <formula>20</formula>
    </cfRule>
  </conditionalFormatting>
  <conditionalFormatting sqref="AL94:AM94">
    <cfRule type="cellIs" dxfId="1267" priority="177" operator="between">
      <formula>80</formula>
      <formula>120</formula>
    </cfRule>
  </conditionalFormatting>
  <conditionalFormatting sqref="BA94">
    <cfRule type="cellIs" dxfId="1266" priority="174" operator="between">
      <formula>80</formula>
      <formula>120</formula>
    </cfRule>
  </conditionalFormatting>
  <conditionalFormatting sqref="AU97">
    <cfRule type="cellIs" dxfId="1265" priority="172" operator="greaterThan">
      <formula>20</formula>
    </cfRule>
  </conditionalFormatting>
  <conditionalFormatting sqref="AZ97">
    <cfRule type="cellIs" dxfId="1264" priority="171" operator="greaterThan">
      <formula>20</formula>
    </cfRule>
  </conditionalFormatting>
  <conditionalFormatting sqref="AL109:AM109">
    <cfRule type="cellIs" dxfId="1263" priority="170" operator="between">
      <formula>80</formula>
      <formula>120</formula>
    </cfRule>
  </conditionalFormatting>
  <conditionalFormatting sqref="AV109">
    <cfRule type="cellIs" dxfId="1262" priority="169" operator="between">
      <formula>80</formula>
      <formula>120</formula>
    </cfRule>
  </conditionalFormatting>
  <conditionalFormatting sqref="BA109">
    <cfRule type="cellIs" dxfId="1261" priority="167" operator="between">
      <formula>80</formula>
      <formula>120</formula>
    </cfRule>
  </conditionalFormatting>
  <conditionalFormatting sqref="AP94">
    <cfRule type="cellIs" dxfId="1260" priority="165" operator="greaterThan">
      <formula>20</formula>
    </cfRule>
  </conditionalFormatting>
  <conditionalFormatting sqref="AQ94">
    <cfRule type="cellIs" dxfId="1259" priority="164" operator="between">
      <formula>80</formula>
      <formula>120</formula>
    </cfRule>
  </conditionalFormatting>
  <conditionalFormatting sqref="AQ94">
    <cfRule type="cellIs" dxfId="1258" priority="163" operator="between">
      <formula>80</formula>
      <formula>120</formula>
    </cfRule>
  </conditionalFormatting>
  <conditionalFormatting sqref="AQ109">
    <cfRule type="cellIs" dxfId="1257" priority="160" operator="between">
      <formula>80</formula>
      <formula>120</formula>
    </cfRule>
  </conditionalFormatting>
  <conditionalFormatting sqref="AJ109 AJ106 AJ103 AJ100 AJ97 AJ94 AJ91 AJ88 AJ85 AJ82 AJ79">
    <cfRule type="cellIs" dxfId="1256" priority="159" operator="greaterThan">
      <formula>20</formula>
    </cfRule>
  </conditionalFormatting>
  <conditionalFormatting sqref="AO109 AO106 AO103 AO100 AO97 AO94 AO91 AO88 AO85 AO82 AO79">
    <cfRule type="cellIs" dxfId="1255" priority="158" operator="greaterThan">
      <formula>20</formula>
    </cfRule>
  </conditionalFormatting>
  <conditionalFormatting sqref="AT109 AT106 AT103 AT100 AT97 AT94 AT91 AT88 AT85 AT82 AT79">
    <cfRule type="cellIs" dxfId="1254" priority="157" operator="greaterThan">
      <formula>20</formula>
    </cfRule>
  </conditionalFormatting>
  <conditionalFormatting sqref="AY109 AY106 AY103 AY100 AY97 AY94 AY91 AY88 AY85 AY82 AY79">
    <cfRule type="cellIs" dxfId="1253" priority="156" operator="greaterThan">
      <formula>20</formula>
    </cfRule>
  </conditionalFormatting>
  <conditionalFormatting sqref="AR79 AW79 AJ79:AK79 AT79:AU79 AY79:AZ79">
    <cfRule type="cellIs" dxfId="1252" priority="155" operator="greaterThan">
      <formula>20</formula>
    </cfRule>
  </conditionalFormatting>
  <conditionalFormatting sqref="AL79:AM79 BA79 AV79">
    <cfRule type="cellIs" dxfId="1251" priority="154" operator="between">
      <formula>80</formula>
      <formula>120</formula>
    </cfRule>
  </conditionalFormatting>
  <conditionalFormatting sqref="AO79:AP79">
    <cfRule type="cellIs" dxfId="1250" priority="153" operator="greaterThan">
      <formula>20</formula>
    </cfRule>
  </conditionalFormatting>
  <conditionalFormatting sqref="AQ79">
    <cfRule type="cellIs" dxfId="1249" priority="152" operator="between">
      <formula>80</formula>
      <formula>120</formula>
    </cfRule>
  </conditionalFormatting>
  <conditionalFormatting sqref="AK101">
    <cfRule type="cellIs" dxfId="1248" priority="151" operator="greaterThan">
      <formula>20</formula>
    </cfRule>
  </conditionalFormatting>
  <conditionalFormatting sqref="AL101:AM101">
    <cfRule type="cellIs" dxfId="1247" priority="150" operator="between">
      <formula>80</formula>
      <formula>120</formula>
    </cfRule>
  </conditionalFormatting>
  <conditionalFormatting sqref="AK104">
    <cfRule type="cellIs" dxfId="1246" priority="149" operator="greaterThan">
      <formula>20</formula>
    </cfRule>
  </conditionalFormatting>
  <conditionalFormatting sqref="AL104:AM104">
    <cfRule type="cellIs" dxfId="1245" priority="148" operator="between">
      <formula>80</formula>
      <formula>120</formula>
    </cfRule>
  </conditionalFormatting>
  <conditionalFormatting sqref="AL95:AM95">
    <cfRule type="cellIs" dxfId="1244" priority="144" operator="between">
      <formula>80</formula>
      <formula>120</formula>
    </cfRule>
  </conditionalFormatting>
  <conditionalFormatting sqref="AV95">
    <cfRule type="cellIs" dxfId="1243" priority="143" operator="between">
      <formula>80</formula>
      <formula>120</formula>
    </cfRule>
  </conditionalFormatting>
  <conditionalFormatting sqref="AV95">
    <cfRule type="cellIs" dxfId="1242" priority="142" operator="between">
      <formula>80</formula>
      <formula>120</formula>
    </cfRule>
  </conditionalFormatting>
  <conditionalFormatting sqref="BA95">
    <cfRule type="cellIs" dxfId="1241" priority="141" operator="between">
      <formula>80</formula>
      <formula>120</formula>
    </cfRule>
  </conditionalFormatting>
  <conditionalFormatting sqref="BA95">
    <cfRule type="cellIs" dxfId="1240" priority="140" operator="between">
      <formula>80</formula>
      <formula>120</formula>
    </cfRule>
  </conditionalFormatting>
  <conditionalFormatting sqref="AU98">
    <cfRule type="cellIs" dxfId="1239" priority="139" operator="greaterThan">
      <formula>20</formula>
    </cfRule>
  </conditionalFormatting>
  <conditionalFormatting sqref="AZ98">
    <cfRule type="cellIs" dxfId="1238" priority="138" operator="greaterThan">
      <formula>20</formula>
    </cfRule>
  </conditionalFormatting>
  <conditionalFormatting sqref="AL110:AM110">
    <cfRule type="cellIs" dxfId="1237" priority="137" operator="between">
      <formula>80</formula>
      <formula>120</formula>
    </cfRule>
  </conditionalFormatting>
  <conditionalFormatting sqref="AK113">
    <cfRule type="cellIs" dxfId="1236" priority="136" operator="greaterThan">
      <formula>20</formula>
    </cfRule>
  </conditionalFormatting>
  <conditionalFormatting sqref="AU113">
    <cfRule type="cellIs" dxfId="1235" priority="135" operator="greaterThan">
      <formula>20</formula>
    </cfRule>
  </conditionalFormatting>
  <conditionalFormatting sqref="AV110">
    <cfRule type="cellIs" dxfId="1234" priority="134" operator="between">
      <formula>80</formula>
      <formula>120</formula>
    </cfRule>
  </conditionalFormatting>
  <conditionalFormatting sqref="AV110">
    <cfRule type="cellIs" dxfId="1233" priority="133" operator="between">
      <formula>80</formula>
      <formula>120</formula>
    </cfRule>
  </conditionalFormatting>
  <conditionalFormatting sqref="AZ113">
    <cfRule type="cellIs" dxfId="1232" priority="132" operator="greaterThan">
      <formula>20</formula>
    </cfRule>
  </conditionalFormatting>
  <conditionalFormatting sqref="BA110">
    <cfRule type="cellIs" dxfId="1231" priority="131" operator="between">
      <formula>80</formula>
      <formula>120</formula>
    </cfRule>
  </conditionalFormatting>
  <conditionalFormatting sqref="AP95">
    <cfRule type="cellIs" dxfId="1230" priority="129" operator="greaterThan">
      <formula>20</formula>
    </cfRule>
  </conditionalFormatting>
  <conditionalFormatting sqref="AQ95">
    <cfRule type="cellIs" dxfId="1229" priority="127" operator="between">
      <formula>80</formula>
      <formula>120</formula>
    </cfRule>
  </conditionalFormatting>
  <conditionalFormatting sqref="AP98">
    <cfRule type="cellIs" dxfId="1228" priority="126" operator="greaterThan">
      <formula>20</formula>
    </cfRule>
  </conditionalFormatting>
  <conditionalFormatting sqref="AP113">
    <cfRule type="cellIs" dxfId="1227" priority="125" operator="greaterThan">
      <formula>20</formula>
    </cfRule>
  </conditionalFormatting>
  <conditionalFormatting sqref="AQ110">
    <cfRule type="cellIs" dxfId="1226" priority="124" operator="between">
      <formula>80</formula>
      <formula>120</formula>
    </cfRule>
  </conditionalFormatting>
  <conditionalFormatting sqref="AQ110">
    <cfRule type="cellIs" dxfId="1225" priority="123" operator="between">
      <formula>80</formula>
      <formula>120</formula>
    </cfRule>
  </conditionalFormatting>
  <conditionalFormatting sqref="AK113 AP113 AU113 AZ113">
    <cfRule type="cellIs" dxfId="1224" priority="122" operator="lessThan">
      <formula>20</formula>
    </cfRule>
  </conditionalFormatting>
  <conditionalFormatting sqref="AJ113 AJ110 AJ107 AJ104 AJ101 AJ98 AJ95 AJ92 AJ89 AJ86 AJ83 AJ80">
    <cfRule type="cellIs" dxfId="1223" priority="121" operator="greaterThan">
      <formula>20</formula>
    </cfRule>
  </conditionalFormatting>
  <conditionalFormatting sqref="AT113 AT110 AT107 AT104 AT101 AT98 AT95 AT92 AT89 AT86 AT83 AT80">
    <cfRule type="cellIs" dxfId="1222" priority="119" operator="greaterThan">
      <formula>20</formula>
    </cfRule>
  </conditionalFormatting>
  <conditionalFormatting sqref="AY113 AY110 AY107 AY104 AY101 AY98 AY95 AY92 AY89 AY86 AY83 AY80">
    <cfRule type="cellIs" dxfId="1221" priority="118" operator="greaterThan">
      <formula>20</formula>
    </cfRule>
  </conditionalFormatting>
  <conditionalFormatting sqref="AO117">
    <cfRule type="cellIs" dxfId="1220" priority="39" operator="greaterThan">
      <formula>20</formula>
    </cfRule>
  </conditionalFormatting>
  <conditionalFormatting sqref="AW120 AR120 AJ120:AK120 AT120:AU120 AY120:AZ120">
    <cfRule type="cellIs" dxfId="1219" priority="34" operator="greaterThan">
      <formula>20</formula>
    </cfRule>
  </conditionalFormatting>
  <conditionalFormatting sqref="AV120 BA120 AL120:AM120">
    <cfRule type="cellIs" dxfId="1218" priority="33" operator="between">
      <formula>80</formula>
      <formula>120</formula>
    </cfRule>
  </conditionalFormatting>
  <conditionalFormatting sqref="AW70 AR70 AU70 AZ70">
    <cfRule type="cellIs" dxfId="1217" priority="117" operator="greaterThan">
      <formula>20</formula>
    </cfRule>
  </conditionalFormatting>
  <conditionalFormatting sqref="AV70 BA70">
    <cfRule type="cellIs" dxfId="1216" priority="116" operator="between">
      <formula>80</formula>
      <formula>120</formula>
    </cfRule>
  </conditionalFormatting>
  <conditionalFormatting sqref="AW70 AR70 AJ70:AK70 AT70:AU70 AY70:AZ70">
    <cfRule type="cellIs" dxfId="1215" priority="115" operator="greaterThan">
      <formula>20</formula>
    </cfRule>
  </conditionalFormatting>
  <conditionalFormatting sqref="AQ70">
    <cfRule type="cellIs" dxfId="1214" priority="112" operator="between">
      <formula>80</formula>
      <formula>120</formula>
    </cfRule>
  </conditionalFormatting>
  <conditionalFormatting sqref="AO70:AP70">
    <cfRule type="cellIs" dxfId="1213" priority="111" operator="greaterThan">
      <formula>20</formula>
    </cfRule>
  </conditionalFormatting>
  <conditionalFormatting sqref="AQ70">
    <cfRule type="cellIs" dxfId="1212" priority="110" operator="between">
      <formula>80</formula>
      <formula>120</formula>
    </cfRule>
  </conditionalFormatting>
  <conditionalFormatting sqref="AO70">
    <cfRule type="cellIs" dxfId="1211" priority="106" operator="greaterThan">
      <formula>20</formula>
    </cfRule>
  </conditionalFormatting>
  <conditionalFormatting sqref="AT70">
    <cfRule type="cellIs" dxfId="1210" priority="105" operator="greaterThan">
      <formula>20</formula>
    </cfRule>
  </conditionalFormatting>
  <conditionalFormatting sqref="AY70">
    <cfRule type="cellIs" dxfId="1209" priority="104" operator="greaterThan">
      <formula>20</formula>
    </cfRule>
  </conditionalFormatting>
  <conditionalFormatting sqref="AW73 AR73 AU73 AZ73">
    <cfRule type="cellIs" dxfId="1208" priority="103" operator="greaterThan">
      <formula>20</formula>
    </cfRule>
  </conditionalFormatting>
  <conditionalFormatting sqref="AV73 BA73">
    <cfRule type="cellIs" dxfId="1207" priority="102" operator="between">
      <formula>80</formula>
      <formula>120</formula>
    </cfRule>
  </conditionalFormatting>
  <conditionalFormatting sqref="AO73:AP73">
    <cfRule type="cellIs" dxfId="1206" priority="97" operator="greaterThan">
      <formula>20</formula>
    </cfRule>
  </conditionalFormatting>
  <conditionalFormatting sqref="AQ73">
    <cfRule type="cellIs" dxfId="1205" priority="96" operator="between">
      <formula>80</formula>
      <formula>120</formula>
    </cfRule>
  </conditionalFormatting>
  <conditionalFormatting sqref="AO73">
    <cfRule type="cellIs" dxfId="1204" priority="92" operator="greaterThan">
      <formula>20</formula>
    </cfRule>
  </conditionalFormatting>
  <conditionalFormatting sqref="AT73">
    <cfRule type="cellIs" dxfId="1203" priority="91" operator="greaterThan">
      <formula>20</formula>
    </cfRule>
  </conditionalFormatting>
  <conditionalFormatting sqref="AY73">
    <cfRule type="cellIs" dxfId="1202" priority="90" operator="greaterThan">
      <formula>20</formula>
    </cfRule>
  </conditionalFormatting>
  <conditionalFormatting sqref="AO76:AP76">
    <cfRule type="cellIs" dxfId="1201" priority="83" operator="greaterThan">
      <formula>20</formula>
    </cfRule>
  </conditionalFormatting>
  <conditionalFormatting sqref="AQ76">
    <cfRule type="cellIs" dxfId="1200" priority="82" operator="between">
      <formula>80</formula>
      <formula>120</formula>
    </cfRule>
  </conditionalFormatting>
  <conditionalFormatting sqref="AO76">
    <cfRule type="cellIs" dxfId="1199" priority="78" operator="greaterThan">
      <formula>20</formula>
    </cfRule>
  </conditionalFormatting>
  <conditionalFormatting sqref="AT76">
    <cfRule type="cellIs" dxfId="1198" priority="77" operator="greaterThan">
      <formula>20</formula>
    </cfRule>
  </conditionalFormatting>
  <conditionalFormatting sqref="AY76">
    <cfRule type="cellIs" dxfId="1197" priority="76" operator="greaterThan">
      <formula>20</formula>
    </cfRule>
  </conditionalFormatting>
  <conditionalFormatting sqref="AI76">
    <cfRule type="cellIs" dxfId="1196" priority="75" operator="lessThan">
      <formula>20</formula>
    </cfRule>
  </conditionalFormatting>
  <conditionalFormatting sqref="AN76">
    <cfRule type="cellIs" dxfId="1195" priority="74" operator="lessThan">
      <formula>20</formula>
    </cfRule>
  </conditionalFormatting>
  <conditionalFormatting sqref="AS76">
    <cfRule type="cellIs" dxfId="1194" priority="73" operator="lessThan">
      <formula>20</formula>
    </cfRule>
  </conditionalFormatting>
  <conditionalFormatting sqref="AX76">
    <cfRule type="cellIs" dxfId="1193" priority="72" operator="lessThan">
      <formula>20</formula>
    </cfRule>
  </conditionalFormatting>
  <conditionalFormatting sqref="AU124">
    <cfRule type="cellIs" dxfId="1192" priority="69" operator="greaterThan">
      <formula>20</formula>
    </cfRule>
  </conditionalFormatting>
  <conditionalFormatting sqref="AV124">
    <cfRule type="cellIs" dxfId="1191" priority="68" operator="between">
      <formula>80</formula>
      <formula>120</formula>
    </cfRule>
  </conditionalFormatting>
  <conditionalFormatting sqref="AZ124">
    <cfRule type="cellIs" dxfId="1190" priority="67" operator="greaterThan">
      <formula>20</formula>
    </cfRule>
  </conditionalFormatting>
  <conditionalFormatting sqref="BA124">
    <cfRule type="cellIs" dxfId="1189" priority="66" operator="between">
      <formula>80</formula>
      <formula>120</formula>
    </cfRule>
  </conditionalFormatting>
  <conditionalFormatting sqref="AP124">
    <cfRule type="cellIs" dxfId="1188" priority="65" operator="greaterThan">
      <formula>20</formula>
    </cfRule>
  </conditionalFormatting>
  <conditionalFormatting sqref="AQ124">
    <cfRule type="cellIs" dxfId="1187" priority="64" operator="between">
      <formula>80</formula>
      <formula>120</formula>
    </cfRule>
  </conditionalFormatting>
  <conditionalFormatting sqref="AJ124 AJ121 AJ118">
    <cfRule type="cellIs" dxfId="1186" priority="63" operator="greaterThan">
      <formula>20</formula>
    </cfRule>
  </conditionalFormatting>
  <conditionalFormatting sqref="AT124 AT121 AT118">
    <cfRule type="cellIs" dxfId="1185" priority="61" operator="greaterThan">
      <formula>20</formula>
    </cfRule>
  </conditionalFormatting>
  <conditionalFormatting sqref="AY124 AY121 AY118">
    <cfRule type="cellIs" dxfId="1184" priority="60" operator="greaterThan">
      <formula>20</formula>
    </cfRule>
  </conditionalFormatting>
  <conditionalFormatting sqref="AT116">
    <cfRule type="cellIs" dxfId="1183" priority="59" operator="greaterThan">
      <formula>20</formula>
    </cfRule>
  </conditionalFormatting>
  <conditionalFormatting sqref="AT116">
    <cfRule type="cellIs" dxfId="1182" priority="58" operator="greaterThan">
      <formula>20</formula>
    </cfRule>
  </conditionalFormatting>
  <conditionalFormatting sqref="AY116">
    <cfRule type="cellIs" dxfId="1181" priority="56" operator="greaterThan">
      <formula>20</formula>
    </cfRule>
  </conditionalFormatting>
  <conditionalFormatting sqref="AO116">
    <cfRule type="cellIs" dxfId="1180" priority="55" operator="greaterThan">
      <formula>20</formula>
    </cfRule>
  </conditionalFormatting>
  <conditionalFormatting sqref="AJ119">
    <cfRule type="cellIs" dxfId="1179" priority="54" operator="greaterThan">
      <formula>20</formula>
    </cfRule>
  </conditionalFormatting>
  <conditionalFormatting sqref="AT119">
    <cfRule type="cellIs" dxfId="1178" priority="52" operator="greaterThan">
      <formula>20</formula>
    </cfRule>
  </conditionalFormatting>
  <conditionalFormatting sqref="AW117 AR117 AU117 AZ117">
    <cfRule type="cellIs" dxfId="1177" priority="50" operator="greaterThan">
      <formula>20</formula>
    </cfRule>
  </conditionalFormatting>
  <conditionalFormatting sqref="AV117 BA117">
    <cfRule type="cellIs" dxfId="1176" priority="49" operator="between">
      <formula>80</formula>
      <formula>120</formula>
    </cfRule>
  </conditionalFormatting>
  <conditionalFormatting sqref="AW117 AR117 AJ117:AK117 AT117:AU117 AY117:AZ117">
    <cfRule type="cellIs" dxfId="1175" priority="48" operator="greaterThan">
      <formula>20</formula>
    </cfRule>
  </conditionalFormatting>
  <conditionalFormatting sqref="AV117 BA117 AL117:AM117">
    <cfRule type="cellIs" dxfId="1174" priority="47" operator="between">
      <formula>80</formula>
      <formula>120</formula>
    </cfRule>
  </conditionalFormatting>
  <conditionalFormatting sqref="AP117">
    <cfRule type="cellIs" dxfId="1173" priority="46" operator="greaterThan">
      <formula>20</formula>
    </cfRule>
  </conditionalFormatting>
  <conditionalFormatting sqref="AQ117">
    <cfRule type="cellIs" dxfId="1172" priority="45" operator="between">
      <formula>80</formula>
      <formula>120</formula>
    </cfRule>
  </conditionalFormatting>
  <conditionalFormatting sqref="AO117:AP117">
    <cfRule type="cellIs" dxfId="1171" priority="44" operator="greaterThan">
      <formula>20</formula>
    </cfRule>
  </conditionalFormatting>
  <conditionalFormatting sqref="AQ117">
    <cfRule type="cellIs" dxfId="1170" priority="43" operator="between">
      <formula>80</formula>
      <formula>120</formula>
    </cfRule>
  </conditionalFormatting>
  <conditionalFormatting sqref="AK117">
    <cfRule type="cellIs" dxfId="1169" priority="42" operator="greaterThan">
      <formula>20</formula>
    </cfRule>
  </conditionalFormatting>
  <conditionalFormatting sqref="AL117:AM117">
    <cfRule type="cellIs" dxfId="1168" priority="41" operator="between">
      <formula>80</formula>
      <formula>120</formula>
    </cfRule>
  </conditionalFormatting>
  <conditionalFormatting sqref="AJ117">
    <cfRule type="cellIs" dxfId="1167" priority="40" operator="greaterThan">
      <formula>20</formula>
    </cfRule>
  </conditionalFormatting>
  <conditionalFormatting sqref="AT117">
    <cfRule type="cellIs" dxfId="1166" priority="38" operator="greaterThan">
      <formula>20</formula>
    </cfRule>
  </conditionalFormatting>
  <conditionalFormatting sqref="AY117">
    <cfRule type="cellIs" dxfId="1165" priority="37" operator="greaterThan">
      <formula>20</formula>
    </cfRule>
  </conditionalFormatting>
  <conditionalFormatting sqref="AP120">
    <cfRule type="cellIs" dxfId="1164" priority="32" operator="greaterThan">
      <formula>20</formula>
    </cfRule>
  </conditionalFormatting>
  <conditionalFormatting sqref="AQ120">
    <cfRule type="cellIs" dxfId="1163" priority="31" operator="between">
      <formula>80</formula>
      <formula>120</formula>
    </cfRule>
  </conditionalFormatting>
  <conditionalFormatting sqref="AO120:AP120">
    <cfRule type="cellIs" dxfId="1162" priority="30" operator="greaterThan">
      <formula>20</formula>
    </cfRule>
  </conditionalFormatting>
  <conditionalFormatting sqref="AQ120">
    <cfRule type="cellIs" dxfId="1161" priority="29" operator="between">
      <formula>80</formula>
      <formula>120</formula>
    </cfRule>
  </conditionalFormatting>
  <conditionalFormatting sqref="AK120">
    <cfRule type="cellIs" dxfId="1160" priority="28" operator="greaterThan">
      <formula>20</formula>
    </cfRule>
  </conditionalFormatting>
  <conditionalFormatting sqref="AL120:AM120">
    <cfRule type="cellIs" dxfId="1159" priority="27" operator="between">
      <formula>80</formula>
      <formula>120</formula>
    </cfRule>
  </conditionalFormatting>
  <conditionalFormatting sqref="AJ120">
    <cfRule type="cellIs" dxfId="1158" priority="26" operator="greaterThan">
      <formula>20</formula>
    </cfRule>
  </conditionalFormatting>
  <conditionalFormatting sqref="AO120">
    <cfRule type="cellIs" dxfId="1157" priority="25" operator="greaterThan">
      <formula>20</formula>
    </cfRule>
  </conditionalFormatting>
  <conditionalFormatting sqref="AT120">
    <cfRule type="cellIs" dxfId="1156" priority="24" operator="greaterThan">
      <formula>20</formula>
    </cfRule>
  </conditionalFormatting>
  <conditionalFormatting sqref="AW123 AR123 AU123 AZ123">
    <cfRule type="cellIs" dxfId="1155" priority="22" operator="greaterThan">
      <formula>20</formula>
    </cfRule>
  </conditionalFormatting>
  <conditionalFormatting sqref="AV123 BA123">
    <cfRule type="cellIs" dxfId="1154" priority="21" operator="between">
      <formula>80</formula>
      <formula>120</formula>
    </cfRule>
  </conditionalFormatting>
  <conditionalFormatting sqref="AW123 AR123 AJ123:AK123 AT123:AU123 AY123:AZ123">
    <cfRule type="cellIs" dxfId="1153" priority="20" operator="greaterThan">
      <formula>20</formula>
    </cfRule>
  </conditionalFormatting>
  <conditionalFormatting sqref="AV123 BA123 AL123:AM123">
    <cfRule type="cellIs" dxfId="1152" priority="19" operator="between">
      <formula>80</formula>
      <formula>120</formula>
    </cfRule>
  </conditionalFormatting>
  <conditionalFormatting sqref="AP123">
    <cfRule type="cellIs" dxfId="1151" priority="18" operator="greaterThan">
      <formula>20</formula>
    </cfRule>
  </conditionalFormatting>
  <conditionalFormatting sqref="AO123:AP123">
    <cfRule type="cellIs" dxfId="1150" priority="16" operator="greaterThan">
      <formula>20</formula>
    </cfRule>
  </conditionalFormatting>
  <conditionalFormatting sqref="AQ123">
    <cfRule type="cellIs" dxfId="1149" priority="15" operator="between">
      <formula>80</formula>
      <formula>120</formula>
    </cfRule>
  </conditionalFormatting>
  <conditionalFormatting sqref="AJ123">
    <cfRule type="cellIs" dxfId="1148" priority="12" operator="greaterThan">
      <formula>20</formula>
    </cfRule>
  </conditionalFormatting>
  <conditionalFormatting sqref="AO123">
    <cfRule type="cellIs" dxfId="1147" priority="11" operator="greaterThan">
      <formula>20</formula>
    </cfRule>
  </conditionalFormatting>
  <conditionalFormatting sqref="AT123">
    <cfRule type="cellIs" dxfId="1146" priority="10" operator="greaterThan">
      <formula>20</formula>
    </cfRule>
  </conditionalFormatting>
  <conditionalFormatting sqref="AY123">
    <cfRule type="cellIs" dxfId="1145" priority="9" operator="greaterThan">
      <formula>20</formula>
    </cfRule>
  </conditionalFormatting>
  <conditionalFormatting sqref="AI123">
    <cfRule type="cellIs" dxfId="1144" priority="8" operator="lessThan">
      <formula>20</formula>
    </cfRule>
  </conditionalFormatting>
  <conditionalFormatting sqref="AN123">
    <cfRule type="cellIs" dxfId="1143" priority="7" operator="lessThan">
      <formula>20</formula>
    </cfRule>
  </conditionalFormatting>
  <conditionalFormatting sqref="AS123">
    <cfRule type="cellIs" dxfId="1142" priority="6" operator="lessThan">
      <formula>20</formula>
    </cfRule>
  </conditionalFormatting>
  <conditionalFormatting sqref="AJ30">
    <cfRule type="cellIs" dxfId="1141" priority="4" operator="greaterThan">
      <formula>20</formula>
    </cfRule>
  </conditionalFormatting>
  <conditionalFormatting sqref="AO30">
    <cfRule type="cellIs" dxfId="1140" priority="3" operator="greaterThan">
      <formula>20</formula>
    </cfRule>
  </conditionalFormatting>
  <conditionalFormatting sqref="AT30">
    <cfRule type="cellIs" dxfId="1139" priority="2" operator="greaterThan">
      <formula>20</formula>
    </cfRule>
  </conditionalFormatting>
  <conditionalFormatting sqref="AY30">
    <cfRule type="cellIs" dxfId="1138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126"/>
  <sheetViews>
    <sheetView topLeftCell="A93" workbookViewId="0">
      <selection activeCell="BC80" sqref="BC80:BF107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D2">
        <v>0</v>
      </c>
      <c r="E2">
        <f>I18</f>
        <v>36</v>
      </c>
      <c r="F2">
        <v>0</v>
      </c>
      <c r="G2" s="3">
        <f>J18</f>
        <v>223</v>
      </c>
      <c r="H2">
        <v>0</v>
      </c>
      <c r="I2" s="3">
        <f>L18</f>
        <v>88</v>
      </c>
    </row>
    <row r="3" spans="1:58" x14ac:dyDescent="0.2">
      <c r="D3">
        <v>0</v>
      </c>
      <c r="E3">
        <f>I19</f>
        <v>40</v>
      </c>
      <c r="F3">
        <v>0</v>
      </c>
      <c r="G3" s="3">
        <f>J19</f>
        <v>238</v>
      </c>
      <c r="H3">
        <v>0</v>
      </c>
      <c r="I3" s="3">
        <f>L19</f>
        <v>79</v>
      </c>
    </row>
    <row r="4" spans="1:58" x14ac:dyDescent="0.2">
      <c r="D4">
        <f>3*G21/1000</f>
        <v>6.0000000000000006E-4</v>
      </c>
      <c r="E4">
        <f>I21</f>
        <v>791</v>
      </c>
      <c r="F4">
        <f>6*H21/1000</f>
        <v>1.2000000000000001E-3</v>
      </c>
      <c r="G4" s="3">
        <f t="shared" ref="G4" si="0">J21</f>
        <v>2354</v>
      </c>
      <c r="H4">
        <f>0.3*H21/1000</f>
        <v>5.9999999999999995E-5</v>
      </c>
      <c r="I4" s="3">
        <f t="shared" ref="I4" si="1">L21</f>
        <v>1343</v>
      </c>
    </row>
    <row r="5" spans="1:58" x14ac:dyDescent="0.2">
      <c r="D5">
        <f t="shared" ref="D5" si="2">3*G23/1000</f>
        <v>1.7999999999999997E-3</v>
      </c>
      <c r="E5">
        <f>I23</f>
        <v>2551</v>
      </c>
      <c r="F5">
        <f t="shared" ref="F5" si="3">6*H23/1000</f>
        <v>3.5999999999999995E-3</v>
      </c>
      <c r="G5" s="3">
        <f>J23</f>
        <v>6906</v>
      </c>
      <c r="H5">
        <f t="shared" ref="H5" si="4">0.3*H23/1000</f>
        <v>1.7999999999999998E-4</v>
      </c>
      <c r="I5" s="3">
        <f>L23</f>
        <v>3889</v>
      </c>
    </row>
    <row r="6" spans="1:58" x14ac:dyDescent="0.2">
      <c r="D6">
        <f>3*G25/1000</f>
        <v>3.0000000000000001E-3</v>
      </c>
      <c r="E6">
        <f>I25</f>
        <v>4191</v>
      </c>
      <c r="F6">
        <f>6*H25/1000</f>
        <v>6.0000000000000001E-3</v>
      </c>
      <c r="G6" s="3">
        <f>J25</f>
        <v>11241</v>
      </c>
      <c r="H6">
        <f>0.3*H25/1000</f>
        <v>2.9999999999999997E-4</v>
      </c>
      <c r="I6" s="3">
        <f>L25</f>
        <v>6333</v>
      </c>
    </row>
    <row r="7" spans="1:58" x14ac:dyDescent="0.2">
      <c r="D7">
        <f>3*G26/1000</f>
        <v>4.1999999999999989E-3</v>
      </c>
      <c r="E7">
        <f>I26</f>
        <v>5920</v>
      </c>
      <c r="F7">
        <f>6*H26/1000</f>
        <v>8.3999999999999977E-3</v>
      </c>
      <c r="G7" s="3">
        <f>J26</f>
        <v>15657</v>
      </c>
      <c r="H7">
        <f>0.3*H26/1000</f>
        <v>4.1999999999999996E-4</v>
      </c>
      <c r="I7" s="3">
        <f>L26</f>
        <v>9073</v>
      </c>
    </row>
    <row r="8" spans="1:58" x14ac:dyDescent="0.2">
      <c r="D8">
        <f>3*G27/1000</f>
        <v>5.4000000000000003E-3</v>
      </c>
      <c r="E8">
        <f>I27</f>
        <v>7660</v>
      </c>
      <c r="F8">
        <f>6*H27/1000</f>
        <v>1.0800000000000001E-2</v>
      </c>
      <c r="G8" s="3">
        <f>J27</f>
        <v>20157</v>
      </c>
      <c r="H8">
        <f>0.3*H27/1000</f>
        <v>5.4000000000000001E-4</v>
      </c>
      <c r="I8" s="3">
        <f>L27</f>
        <v>12841</v>
      </c>
    </row>
    <row r="9" spans="1:58" x14ac:dyDescent="0.2">
      <c r="C9" t="s">
        <v>35</v>
      </c>
      <c r="E9" s="6">
        <f>SLOPE(D2:D8,E2:E8)</f>
        <v>7.0854606503671199E-7</v>
      </c>
      <c r="F9" s="6"/>
      <c r="G9" s="6">
        <f>SLOPE(F2:F8,G2:G8)</f>
        <v>5.4235495262775502E-7</v>
      </c>
      <c r="H9" s="6"/>
      <c r="I9" s="6">
        <f>SLOPE(H2:H8,I2:I8)</f>
        <v>4.3605651860792546E-8</v>
      </c>
    </row>
    <row r="10" spans="1:58" x14ac:dyDescent="0.2">
      <c r="C10" t="s">
        <v>36</v>
      </c>
      <c r="E10" s="6">
        <f>INTERCEPT(D2:D8,E2:E8)</f>
        <v>-1.9117960089842616E-6</v>
      </c>
      <c r="F10" s="6"/>
      <c r="G10" s="6">
        <f>INTERCEPT(F2:F8,G2:G8)</f>
        <v>-1.1324925577048828E-4</v>
      </c>
      <c r="H10" s="6"/>
      <c r="I10" s="6">
        <f>INTERCEPT(H2:H8,I2:I8)</f>
        <v>4.6920339273963082E-6</v>
      </c>
    </row>
    <row r="11" spans="1:58" x14ac:dyDescent="0.2">
      <c r="C11" t="s">
        <v>37</v>
      </c>
      <c r="E11" s="7">
        <f>RSQ(D2:D8,E2:E8)</f>
        <v>0.9998253417352001</v>
      </c>
      <c r="F11" s="7"/>
      <c r="G11" s="7">
        <f>RSQ(F2:F8,G2:G8)</f>
        <v>0.99996523838870388</v>
      </c>
      <c r="H11" s="7"/>
      <c r="I11" s="7">
        <f>RSQ(H2:H8,I2:I8)</f>
        <v>0.99433913088288706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5668</v>
      </c>
      <c r="J13">
        <v>11269</v>
      </c>
      <c r="L13">
        <v>8190</v>
      </c>
      <c r="M13">
        <v>4.7629999999999999</v>
      </c>
      <c r="N13">
        <v>9.8260000000000005</v>
      </c>
      <c r="O13">
        <v>5.0629999999999997</v>
      </c>
      <c r="Q13">
        <v>0.74099999999999999</v>
      </c>
      <c r="R13">
        <v>1</v>
      </c>
      <c r="S13">
        <v>0</v>
      </c>
      <c r="T13">
        <v>0</v>
      </c>
      <c r="V13">
        <v>0</v>
      </c>
      <c r="Y13" s="1">
        <v>44148</v>
      </c>
      <c r="Z13" s="2">
        <v>0.42924768518518519</v>
      </c>
      <c r="AB13">
        <v>1</v>
      </c>
      <c r="AD13" s="4">
        <f t="shared" ref="AD13:AD76" si="5">((I13*$E$9)+$E$10)*1000/G13</f>
        <v>8.028254601238201</v>
      </c>
      <c r="AE13" s="4">
        <f>((J13*$G$9)+$G$10)*1000/H13</f>
        <v>11.997097410783365</v>
      </c>
      <c r="AF13" s="4">
        <f>AE13-AD13</f>
        <v>3.9688428095451638</v>
      </c>
      <c r="AG13" s="4">
        <f>((L13*$I$9)+$I$10)*1000/H13</f>
        <v>0.72364464533457451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7749</v>
      </c>
      <c r="J14">
        <v>11333</v>
      </c>
      <c r="L14">
        <v>8269</v>
      </c>
      <c r="M14">
        <v>6.36</v>
      </c>
      <c r="N14">
        <v>9.8800000000000008</v>
      </c>
      <c r="O14">
        <v>3.52</v>
      </c>
      <c r="Q14">
        <v>0.749</v>
      </c>
      <c r="R14">
        <v>1</v>
      </c>
      <c r="S14">
        <v>0</v>
      </c>
      <c r="T14">
        <v>0</v>
      </c>
      <c r="V14">
        <v>0</v>
      </c>
      <c r="Y14" s="1">
        <v>44148</v>
      </c>
      <c r="Z14" s="2">
        <v>0.43501157407407409</v>
      </c>
      <c r="AB14">
        <v>1</v>
      </c>
      <c r="AD14" s="4">
        <f t="shared" si="5"/>
        <v>10.977223323920995</v>
      </c>
      <c r="AE14" s="4">
        <f t="shared" ref="AE14:AE77" si="6">((J14*$G$9)+$G$10)*1000/H14</f>
        <v>12.066518844719718</v>
      </c>
      <c r="AF14" s="4">
        <f t="shared" ref="AF14:AF77" si="7">AE14-AD14</f>
        <v>1.0892955207987232</v>
      </c>
      <c r="AG14" s="4">
        <f t="shared" ref="AG14:AG77" si="8">((L14*$I$9)+$I$10)*1000/H14</f>
        <v>0.73053433832857972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7905</v>
      </c>
      <c r="J15">
        <v>11278</v>
      </c>
      <c r="L15">
        <v>8584</v>
      </c>
      <c r="M15">
        <v>6.48</v>
      </c>
      <c r="N15">
        <v>9.8330000000000002</v>
      </c>
      <c r="O15">
        <v>3.3540000000000001</v>
      </c>
      <c r="Q15">
        <v>0.78200000000000003</v>
      </c>
      <c r="R15">
        <v>1</v>
      </c>
      <c r="S15">
        <v>0</v>
      </c>
      <c r="T15">
        <v>0</v>
      </c>
      <c r="V15">
        <v>0</v>
      </c>
      <c r="Y15" s="1">
        <v>44148</v>
      </c>
      <c r="Z15" s="2">
        <v>0.44120370370370371</v>
      </c>
      <c r="AB15">
        <v>1</v>
      </c>
      <c r="AD15" s="4">
        <f t="shared" si="5"/>
        <v>11.198289696212449</v>
      </c>
      <c r="AE15" s="4">
        <f t="shared" si="6"/>
        <v>12.006859799930664</v>
      </c>
      <c r="AF15" s="4">
        <f t="shared" si="7"/>
        <v>0.8085701037182158</v>
      </c>
      <c r="AG15" s="4">
        <f t="shared" si="8"/>
        <v>0.758005899000879</v>
      </c>
    </row>
    <row r="16" spans="1:58" x14ac:dyDescent="0.2">
      <c r="A16">
        <v>4</v>
      </c>
      <c r="B16">
        <v>2</v>
      </c>
      <c r="D16" t="s">
        <v>28</v>
      </c>
      <c r="Y16" s="1">
        <v>44148</v>
      </c>
      <c r="Z16" s="2">
        <v>0.44535879629629632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331</v>
      </c>
      <c r="J17">
        <v>297</v>
      </c>
      <c r="L17">
        <v>129</v>
      </c>
      <c r="M17">
        <v>0.66900000000000004</v>
      </c>
      <c r="N17">
        <v>0.53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44148</v>
      </c>
      <c r="Z17" s="2">
        <v>0.45493055555555556</v>
      </c>
      <c r="AB17">
        <v>1</v>
      </c>
      <c r="AD17" s="4">
        <f t="shared" si="5"/>
        <v>0.46523390303633477</v>
      </c>
      <c r="AE17" s="4">
        <f t="shared" si="6"/>
        <v>9.5660330319909892E-2</v>
      </c>
      <c r="AF17" s="4">
        <f t="shared" si="7"/>
        <v>-0.36957357271642488</v>
      </c>
      <c r="AG17" s="4">
        <f t="shared" si="8"/>
        <v>2.0634326034877096E-2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36</v>
      </c>
      <c r="J18">
        <v>223</v>
      </c>
      <c r="L18">
        <v>88</v>
      </c>
      <c r="M18">
        <v>0.442</v>
      </c>
      <c r="N18">
        <v>0.46800000000000003</v>
      </c>
      <c r="O18">
        <v>2.5000000000000001E-2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44148</v>
      </c>
      <c r="Z18" s="2">
        <v>0.45990740740740743</v>
      </c>
      <c r="AB18">
        <v>1</v>
      </c>
      <c r="AD18" s="4">
        <f t="shared" si="5"/>
        <v>4.7191724664674736E-2</v>
      </c>
      <c r="AE18" s="4">
        <f t="shared" si="6"/>
        <v>1.5391797331002155E-2</v>
      </c>
      <c r="AF18" s="4">
        <f t="shared" si="7"/>
        <v>-3.1799927333672581E-2</v>
      </c>
      <c r="AG18" s="4">
        <f t="shared" si="8"/>
        <v>1.7058662582292106E-2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40</v>
      </c>
      <c r="J19">
        <v>238</v>
      </c>
      <c r="L19">
        <v>79</v>
      </c>
      <c r="M19">
        <v>0.44600000000000001</v>
      </c>
      <c r="N19">
        <v>0.48</v>
      </c>
      <c r="O19">
        <v>3.5000000000000003E-2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44148</v>
      </c>
      <c r="Z19" s="2">
        <v>0.46537037037037038</v>
      </c>
      <c r="AB19">
        <v>1</v>
      </c>
      <c r="AD19" s="4">
        <f t="shared" si="5"/>
        <v>5.2860093184968433E-2</v>
      </c>
      <c r="AE19" s="4">
        <f t="shared" si="6"/>
        <v>3.1662445909834837E-2</v>
      </c>
      <c r="AF19" s="4">
        <f t="shared" si="7"/>
        <v>-2.1197647275133596E-2</v>
      </c>
      <c r="AG19" s="4">
        <f t="shared" si="8"/>
        <v>1.6273760848797839E-2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331</v>
      </c>
      <c r="J20">
        <v>2324</v>
      </c>
      <c r="L20">
        <v>1319</v>
      </c>
      <c r="M20">
        <v>1.673</v>
      </c>
      <c r="N20">
        <v>5.6189999999999998</v>
      </c>
      <c r="O20">
        <v>3.9470000000000001</v>
      </c>
      <c r="Q20">
        <v>5.5E-2</v>
      </c>
      <c r="R20">
        <v>1</v>
      </c>
      <c r="S20">
        <v>0</v>
      </c>
      <c r="T20">
        <v>0</v>
      </c>
      <c r="V20">
        <v>0</v>
      </c>
      <c r="Y20" s="1">
        <v>44148</v>
      </c>
      <c r="Z20" s="2">
        <v>0.47501157407407407</v>
      </c>
      <c r="AB20">
        <v>1</v>
      </c>
      <c r="AD20" s="4">
        <f t="shared" si="5"/>
        <v>1.163084757590837</v>
      </c>
      <c r="AE20" s="4">
        <f t="shared" si="6"/>
        <v>5.7359182706820704</v>
      </c>
      <c r="AF20" s="4">
        <f t="shared" si="7"/>
        <v>4.5728335130912336</v>
      </c>
      <c r="AG20" s="4">
        <f t="shared" si="8"/>
        <v>0.3110394436589084</v>
      </c>
      <c r="AI20">
        <f>ABS(100*(AD20-3)/3)</f>
        <v>61.230508080305434</v>
      </c>
      <c r="AN20">
        <f t="shared" ref="AN20:AN27" si="9">ABS(100*(AE20-6)/6)</f>
        <v>4.4013621552988269</v>
      </c>
      <c r="AS20">
        <f t="shared" ref="AS20:AS27" si="10">ABS(100*(AF20-3)/3)</f>
        <v>52.427783769707787</v>
      </c>
      <c r="AX20">
        <f t="shared" ref="AX20:AX27" si="11">ABS(100*(AG20-0.3)/0.3)</f>
        <v>3.6798145529694701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791</v>
      </c>
      <c r="J21">
        <v>2354</v>
      </c>
      <c r="L21">
        <v>1343</v>
      </c>
      <c r="M21">
        <v>2.5550000000000002</v>
      </c>
      <c r="N21">
        <v>5.681</v>
      </c>
      <c r="O21">
        <v>3.1259999999999999</v>
      </c>
      <c r="Q21">
        <v>6.0999999999999999E-2</v>
      </c>
      <c r="R21">
        <v>1</v>
      </c>
      <c r="S21">
        <v>0</v>
      </c>
      <c r="T21">
        <v>0</v>
      </c>
      <c r="V21">
        <v>0</v>
      </c>
      <c r="Y21" s="1">
        <v>44148</v>
      </c>
      <c r="Z21" s="2">
        <v>0.48050925925925925</v>
      </c>
      <c r="AB21">
        <v>1</v>
      </c>
      <c r="AD21" s="4">
        <f t="shared" si="5"/>
        <v>2.7927407071752746</v>
      </c>
      <c r="AE21" s="4">
        <f t="shared" si="6"/>
        <v>5.8172715135762338</v>
      </c>
      <c r="AF21" s="4">
        <f t="shared" si="7"/>
        <v>3.0245308064009593</v>
      </c>
      <c r="AG21" s="4">
        <f t="shared" si="8"/>
        <v>0.31627212188220349</v>
      </c>
      <c r="AI21">
        <f t="shared" ref="AI21:AI27" si="12">ABS(100*(AD21-3)/3)</f>
        <v>6.9086430941575143</v>
      </c>
      <c r="AN21">
        <f t="shared" si="9"/>
        <v>3.0454747737294361</v>
      </c>
      <c r="AS21">
        <f t="shared" si="10"/>
        <v>0.81769354669864269</v>
      </c>
      <c r="AX21">
        <f t="shared" si="11"/>
        <v>5.424040627401169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2491</v>
      </c>
      <c r="J22">
        <v>6786</v>
      </c>
      <c r="L22">
        <v>3870</v>
      </c>
      <c r="M22">
        <v>1.9379999999999999</v>
      </c>
      <c r="N22">
        <v>5.0229999999999997</v>
      </c>
      <c r="O22">
        <v>3.085</v>
      </c>
      <c r="Q22">
        <v>0.24099999999999999</v>
      </c>
      <c r="R22">
        <v>1</v>
      </c>
      <c r="S22">
        <v>0</v>
      </c>
      <c r="T22">
        <v>0</v>
      </c>
      <c r="V22">
        <v>0</v>
      </c>
      <c r="Y22" s="1">
        <v>44148</v>
      </c>
      <c r="Z22" s="2">
        <v>0.49100694444444443</v>
      </c>
      <c r="AB22">
        <v>1</v>
      </c>
      <c r="AD22" s="4">
        <f t="shared" si="5"/>
        <v>2.9384607533291085</v>
      </c>
      <c r="AE22" s="4">
        <f t="shared" si="6"/>
        <v>5.9452857546024287</v>
      </c>
      <c r="AF22" s="4">
        <f t="shared" si="7"/>
        <v>3.0068250012733202</v>
      </c>
      <c r="AG22" s="4">
        <f t="shared" si="8"/>
        <v>0.28907651104777243</v>
      </c>
      <c r="AI22">
        <f t="shared" si="12"/>
        <v>2.0513082223630499</v>
      </c>
      <c r="AN22">
        <f t="shared" si="9"/>
        <v>0.91190408995952177</v>
      </c>
      <c r="AS22">
        <f t="shared" si="10"/>
        <v>0.22750004244400657</v>
      </c>
      <c r="AX22">
        <f t="shared" si="11"/>
        <v>3.6411629840758519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2551</v>
      </c>
      <c r="J23">
        <v>6906</v>
      </c>
      <c r="L23">
        <v>3889</v>
      </c>
      <c r="M23">
        <v>1.9770000000000001</v>
      </c>
      <c r="N23">
        <v>5.1070000000000002</v>
      </c>
      <c r="O23">
        <v>3.1309999999999998</v>
      </c>
      <c r="Q23">
        <v>0.24199999999999999</v>
      </c>
      <c r="R23">
        <v>1</v>
      </c>
      <c r="S23">
        <v>0</v>
      </c>
      <c r="T23">
        <v>0</v>
      </c>
      <c r="V23">
        <v>0</v>
      </c>
      <c r="Y23" s="1">
        <v>44148</v>
      </c>
      <c r="Z23" s="2">
        <v>0.4971990740740741</v>
      </c>
      <c r="AB23">
        <v>1</v>
      </c>
      <c r="AD23" s="4">
        <f t="shared" si="5"/>
        <v>3.00931535983278</v>
      </c>
      <c r="AE23" s="4">
        <f t="shared" si="6"/>
        <v>6.0537567451279797</v>
      </c>
      <c r="AF23" s="4">
        <f t="shared" si="7"/>
        <v>3.0444413852951997</v>
      </c>
      <c r="AG23" s="4">
        <f t="shared" si="8"/>
        <v>0.29045735669003087</v>
      </c>
      <c r="AI23">
        <f t="shared" si="12"/>
        <v>0.3105119944259993</v>
      </c>
      <c r="AN23">
        <f t="shared" si="9"/>
        <v>0.89594575213299465</v>
      </c>
      <c r="AS23">
        <f t="shared" si="10"/>
        <v>1.48137950983999</v>
      </c>
      <c r="AX23">
        <f t="shared" si="11"/>
        <v>3.1808811033230411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4172</v>
      </c>
      <c r="J24">
        <v>11232</v>
      </c>
      <c r="L24">
        <v>6249</v>
      </c>
      <c r="M24">
        <v>1.8080000000000001</v>
      </c>
      <c r="N24">
        <v>4.8970000000000002</v>
      </c>
      <c r="O24">
        <v>3.089</v>
      </c>
      <c r="Q24">
        <v>0.26900000000000002</v>
      </c>
      <c r="R24">
        <v>1</v>
      </c>
      <c r="S24">
        <v>0</v>
      </c>
      <c r="T24">
        <v>0</v>
      </c>
      <c r="V24">
        <v>0</v>
      </c>
      <c r="Y24" s="1">
        <v>44148</v>
      </c>
      <c r="Z24" s="2">
        <v>0.50812500000000005</v>
      </c>
      <c r="AB24">
        <v>1</v>
      </c>
      <c r="AD24" s="4">
        <f t="shared" si="5"/>
        <v>2.9541423873241781</v>
      </c>
      <c r="AE24" s="4">
        <f t="shared" si="6"/>
        <v>5.9784815721444557</v>
      </c>
      <c r="AF24" s="4">
        <f t="shared" si="7"/>
        <v>3.0243391848202776</v>
      </c>
      <c r="AG24" s="4">
        <f t="shared" si="8"/>
        <v>0.27718375240548893</v>
      </c>
      <c r="AI24">
        <f t="shared" si="12"/>
        <v>1.5285870891940629</v>
      </c>
      <c r="AN24">
        <f t="shared" si="9"/>
        <v>0.35864046425907087</v>
      </c>
      <c r="AS24">
        <f t="shared" si="10"/>
        <v>0.81130616067592121</v>
      </c>
      <c r="AX24">
        <f t="shared" si="11"/>
        <v>7.6054158648370214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4191</v>
      </c>
      <c r="J25">
        <v>11241</v>
      </c>
      <c r="L25">
        <v>6333</v>
      </c>
      <c r="M25">
        <v>1.8149999999999999</v>
      </c>
      <c r="N25">
        <v>4.9009999999999998</v>
      </c>
      <c r="O25">
        <v>3.0859999999999999</v>
      </c>
      <c r="Q25">
        <v>0.27300000000000002</v>
      </c>
      <c r="R25">
        <v>1</v>
      </c>
      <c r="S25">
        <v>0</v>
      </c>
      <c r="T25">
        <v>0</v>
      </c>
      <c r="V25">
        <v>0</v>
      </c>
      <c r="Y25" s="1">
        <v>44148</v>
      </c>
      <c r="Z25" s="2">
        <v>0.51476851851851857</v>
      </c>
      <c r="AB25">
        <v>1</v>
      </c>
      <c r="AD25" s="4">
        <f t="shared" si="5"/>
        <v>2.9676047625598754</v>
      </c>
      <c r="AE25" s="4">
        <f t="shared" si="6"/>
        <v>5.9833627667181055</v>
      </c>
      <c r="AF25" s="4">
        <f t="shared" si="7"/>
        <v>3.0157580041582301</v>
      </c>
      <c r="AG25" s="4">
        <f t="shared" si="8"/>
        <v>0.28084662716179548</v>
      </c>
      <c r="AI25">
        <f t="shared" si="12"/>
        <v>1.0798412480041542</v>
      </c>
      <c r="AN25">
        <f t="shared" si="9"/>
        <v>0.27728722136490802</v>
      </c>
      <c r="AS25">
        <f t="shared" si="10"/>
        <v>0.52526680527433811</v>
      </c>
      <c r="AX25">
        <f t="shared" si="11"/>
        <v>6.3844576127348365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5920</v>
      </c>
      <c r="J26">
        <v>15657</v>
      </c>
      <c r="L26">
        <v>9073</v>
      </c>
      <c r="M26">
        <v>1.77</v>
      </c>
      <c r="N26">
        <v>4.8369999999999997</v>
      </c>
      <c r="O26">
        <v>3.0659999999999998</v>
      </c>
      <c r="Q26">
        <v>0.29699999999999999</v>
      </c>
      <c r="R26">
        <v>1</v>
      </c>
      <c r="S26">
        <v>0</v>
      </c>
      <c r="T26">
        <v>0</v>
      </c>
      <c r="V26">
        <v>0</v>
      </c>
      <c r="Y26" s="1">
        <v>44148</v>
      </c>
      <c r="Z26" s="2">
        <v>0.52641203703703698</v>
      </c>
      <c r="AB26">
        <v>1</v>
      </c>
      <c r="AD26" s="4">
        <f t="shared" si="5"/>
        <v>2.9947720778631077</v>
      </c>
      <c r="AE26" s="4">
        <f t="shared" si="6"/>
        <v>5.9845730268016242</v>
      </c>
      <c r="AF26" s="4">
        <f t="shared" si="7"/>
        <v>2.9898009489385164</v>
      </c>
      <c r="AG26" s="4">
        <f t="shared" si="8"/>
        <v>0.28594722375740506</v>
      </c>
      <c r="AI26">
        <f t="shared" si="12"/>
        <v>0.17426407122974238</v>
      </c>
      <c r="AN26">
        <f t="shared" si="9"/>
        <v>0.25711621997293044</v>
      </c>
      <c r="AS26">
        <f t="shared" si="10"/>
        <v>0.33996836871611852</v>
      </c>
      <c r="AX26">
        <f t="shared" si="11"/>
        <v>4.6842587475316444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7660</v>
      </c>
      <c r="J27">
        <v>20157</v>
      </c>
      <c r="L27">
        <v>12841</v>
      </c>
      <c r="M27">
        <v>1.748</v>
      </c>
      <c r="N27">
        <v>4.8209999999999997</v>
      </c>
      <c r="O27">
        <v>3.073</v>
      </c>
      <c r="Q27">
        <v>0.34100000000000003</v>
      </c>
      <c r="R27">
        <v>1</v>
      </c>
      <c r="S27">
        <v>0</v>
      </c>
      <c r="T27">
        <v>0</v>
      </c>
      <c r="V27">
        <v>0</v>
      </c>
      <c r="Y27" s="1">
        <v>44148</v>
      </c>
      <c r="Z27" s="2">
        <v>0.53792824074074075</v>
      </c>
      <c r="AB27">
        <v>1</v>
      </c>
      <c r="AD27" s="4">
        <f t="shared" si="5"/>
        <v>3.0141950345401276</v>
      </c>
      <c r="AE27" s="4">
        <f t="shared" si="6"/>
        <v>6.0105552913039828</v>
      </c>
      <c r="AF27" s="4">
        <f t="shared" si="7"/>
        <v>2.9963602567638552</v>
      </c>
      <c r="AG27" s="4">
        <f t="shared" si="8"/>
        <v>0.3136845608176852</v>
      </c>
      <c r="AI27">
        <f t="shared" si="12"/>
        <v>0.4731678180042535</v>
      </c>
      <c r="AN27">
        <f t="shared" si="9"/>
        <v>0.17592152173304676</v>
      </c>
      <c r="AS27">
        <f t="shared" si="10"/>
        <v>0.12132477453815997</v>
      </c>
      <c r="AX27">
        <f t="shared" si="11"/>
        <v>4.5615202725617365</v>
      </c>
    </row>
    <row r="28" spans="1:58" x14ac:dyDescent="0.2">
      <c r="A28">
        <v>16</v>
      </c>
      <c r="B28">
        <v>2</v>
      </c>
      <c r="D28" t="s">
        <v>28</v>
      </c>
      <c r="Y28" s="1">
        <v>44148</v>
      </c>
      <c r="Z28" s="2">
        <v>0.54228009259259258</v>
      </c>
      <c r="AB28">
        <v>1</v>
      </c>
      <c r="AD28" s="4" t="e">
        <f t="shared" si="5"/>
        <v>#DIV/0!</v>
      </c>
      <c r="AE28" s="4" t="e">
        <f t="shared" si="6"/>
        <v>#DIV/0!</v>
      </c>
      <c r="AF28" s="4" t="e">
        <f t="shared" si="7"/>
        <v>#DIV/0!</v>
      </c>
      <c r="AG28" s="4" t="e">
        <f t="shared" si="8"/>
        <v>#DIV/0!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5672</v>
      </c>
      <c r="J29">
        <v>11137</v>
      </c>
      <c r="L29">
        <v>8106</v>
      </c>
      <c r="M29">
        <v>4.7670000000000003</v>
      </c>
      <c r="N29">
        <v>9.7140000000000004</v>
      </c>
      <c r="O29">
        <v>4.9470000000000001</v>
      </c>
      <c r="Q29">
        <v>0.73199999999999998</v>
      </c>
      <c r="R29">
        <v>1</v>
      </c>
      <c r="S29">
        <v>0</v>
      </c>
      <c r="T29">
        <v>0</v>
      </c>
      <c r="V29">
        <v>0</v>
      </c>
      <c r="Y29" s="1">
        <v>44148</v>
      </c>
      <c r="Z29" s="2">
        <v>0.55290509259259257</v>
      </c>
      <c r="AB29">
        <v>1</v>
      </c>
      <c r="AD29" s="4">
        <f t="shared" si="5"/>
        <v>8.0339229697584909</v>
      </c>
      <c r="AE29" s="4">
        <f t="shared" si="6"/>
        <v>11.853915703289639</v>
      </c>
      <c r="AF29" s="4">
        <f t="shared" si="7"/>
        <v>3.8199927335311479</v>
      </c>
      <c r="AG29" s="4">
        <f t="shared" si="8"/>
        <v>0.7163188958219614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7616</v>
      </c>
      <c r="J30">
        <v>11013</v>
      </c>
      <c r="L30">
        <v>8199</v>
      </c>
      <c r="M30">
        <v>6.258</v>
      </c>
      <c r="N30">
        <v>9.609</v>
      </c>
      <c r="O30">
        <v>3.351</v>
      </c>
      <c r="Q30">
        <v>0.74199999999999999</v>
      </c>
      <c r="R30">
        <v>1</v>
      </c>
      <c r="S30">
        <v>0</v>
      </c>
      <c r="T30">
        <v>0</v>
      </c>
      <c r="V30">
        <v>0</v>
      </c>
      <c r="Y30" s="1">
        <v>44148</v>
      </c>
      <c r="Z30" s="2">
        <v>0.55863425925925925</v>
      </c>
      <c r="AB30">
        <v>1</v>
      </c>
      <c r="AD30" s="4">
        <f t="shared" si="5"/>
        <v>10.788750070621226</v>
      </c>
      <c r="AE30" s="4">
        <f t="shared" si="6"/>
        <v>11.719411675037955</v>
      </c>
      <c r="AF30" s="4">
        <f t="shared" si="7"/>
        <v>0.93066160441672885</v>
      </c>
      <c r="AG30" s="4">
        <f t="shared" si="8"/>
        <v>0.72442954706806872</v>
      </c>
      <c r="AJ30">
        <f>ABS(100*(AD30-AD31)/(AVERAGE(AD30:AD31)))</f>
        <v>1.1362446387492346</v>
      </c>
      <c r="AO30">
        <f>ABS(100*(AE30-AE31)/(AVERAGE(AE30:AE31)))</f>
        <v>0.11112973787287679</v>
      </c>
      <c r="AT30">
        <f>ABS(100*(AF30-AF31)/(AVERAGE(AF30:AF31)))</f>
        <v>15.803128066559271</v>
      </c>
      <c r="AY30">
        <f>ABS(100*(AG30-AG31)/(AVERAGE(AG30:AG31)))</f>
        <v>1.0163829425015787</v>
      </c>
      <c r="BC30" s="4">
        <f>AVERAGE(AD30:AD31)</f>
        <v>10.850393578279423</v>
      </c>
      <c r="BD30" s="4">
        <f>AVERAGE(AE30:AE31)</f>
        <v>11.712903415606423</v>
      </c>
      <c r="BE30" s="4">
        <f>AVERAGE(AF30:AF31)</f>
        <v>0.86250983732699993</v>
      </c>
      <c r="BF30" s="4">
        <f>AVERAGE(AG30:AG31)</f>
        <v>0.72076667231176228</v>
      </c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7703</v>
      </c>
      <c r="J31">
        <v>11001</v>
      </c>
      <c r="L31">
        <v>8115</v>
      </c>
      <c r="M31">
        <v>6.3239999999999998</v>
      </c>
      <c r="N31">
        <v>9.5990000000000002</v>
      </c>
      <c r="O31">
        <v>3.274</v>
      </c>
      <c r="Q31">
        <v>0.73299999999999998</v>
      </c>
      <c r="R31">
        <v>1</v>
      </c>
      <c r="S31">
        <v>0</v>
      </c>
      <c r="T31">
        <v>0</v>
      </c>
      <c r="V31">
        <v>0</v>
      </c>
      <c r="Y31" s="1">
        <v>44148</v>
      </c>
      <c r="Z31" s="2">
        <v>0.56481481481481477</v>
      </c>
      <c r="AB31">
        <v>1</v>
      </c>
      <c r="AD31" s="4">
        <f t="shared" si="5"/>
        <v>10.912037085937618</v>
      </c>
      <c r="AE31" s="4">
        <f t="shared" si="6"/>
        <v>11.706395156174889</v>
      </c>
      <c r="AF31" s="4">
        <f t="shared" si="7"/>
        <v>0.79435807023727101</v>
      </c>
      <c r="AG31" s="4">
        <f t="shared" si="8"/>
        <v>0.71710379755545572</v>
      </c>
    </row>
    <row r="32" spans="1:58" x14ac:dyDescent="0.2">
      <c r="A32">
        <v>20</v>
      </c>
      <c r="B32">
        <v>9</v>
      </c>
      <c r="C32" t="s">
        <v>153</v>
      </c>
      <c r="D32" t="s">
        <v>27</v>
      </c>
      <c r="G32">
        <v>0.5</v>
      </c>
      <c r="H32">
        <v>0.5</v>
      </c>
      <c r="I32">
        <v>4096</v>
      </c>
      <c r="J32">
        <v>6912</v>
      </c>
      <c r="L32">
        <v>2072</v>
      </c>
      <c r="M32">
        <v>3.5569999999999999</v>
      </c>
      <c r="N32">
        <v>6.1340000000000003</v>
      </c>
      <c r="O32">
        <v>2.577</v>
      </c>
      <c r="Q32">
        <v>0.10100000000000001</v>
      </c>
      <c r="R32">
        <v>1</v>
      </c>
      <c r="S32">
        <v>0</v>
      </c>
      <c r="T32">
        <v>0</v>
      </c>
      <c r="V32">
        <v>0</v>
      </c>
      <c r="Y32" s="1">
        <v>44148</v>
      </c>
      <c r="Z32" s="2">
        <v>0.57527777777777778</v>
      </c>
      <c r="AB32">
        <v>1</v>
      </c>
      <c r="AD32" s="4">
        <f t="shared" si="5"/>
        <v>5.8005857727627763</v>
      </c>
      <c r="AE32" s="4">
        <f t="shared" si="6"/>
        <v>7.2710163535851091</v>
      </c>
      <c r="AF32" s="4">
        <f t="shared" si="7"/>
        <v>1.4704305808223328</v>
      </c>
      <c r="AG32" s="4">
        <f t="shared" si="8"/>
        <v>0.19008588916591693</v>
      </c>
      <c r="BC32" s="4"/>
      <c r="BD32" s="4"/>
      <c r="BE32" s="4"/>
      <c r="BF32" s="4"/>
    </row>
    <row r="33" spans="1:58" x14ac:dyDescent="0.2">
      <c r="A33">
        <v>21</v>
      </c>
      <c r="B33">
        <v>9</v>
      </c>
      <c r="C33" t="s">
        <v>153</v>
      </c>
      <c r="D33" t="s">
        <v>27</v>
      </c>
      <c r="G33">
        <v>0.5</v>
      </c>
      <c r="H33">
        <v>0.5</v>
      </c>
      <c r="I33">
        <v>2827</v>
      </c>
      <c r="J33">
        <v>6937</v>
      </c>
      <c r="L33">
        <v>2044</v>
      </c>
      <c r="M33">
        <v>2.5840000000000001</v>
      </c>
      <c r="N33">
        <v>6.1559999999999997</v>
      </c>
      <c r="O33">
        <v>3.5710000000000002</v>
      </c>
      <c r="Q33">
        <v>9.8000000000000004E-2</v>
      </c>
      <c r="R33">
        <v>1</v>
      </c>
      <c r="S33">
        <v>0</v>
      </c>
      <c r="T33">
        <v>0</v>
      </c>
      <c r="V33">
        <v>0</v>
      </c>
      <c r="Y33" s="1">
        <v>44148</v>
      </c>
      <c r="Z33" s="2">
        <v>0.5809375</v>
      </c>
      <c r="AB33">
        <v>1</v>
      </c>
      <c r="AD33" s="4">
        <f t="shared" si="5"/>
        <v>4.0022958596996006</v>
      </c>
      <c r="AE33" s="4">
        <f t="shared" si="6"/>
        <v>7.2981341012164966</v>
      </c>
      <c r="AF33" s="4">
        <f t="shared" si="7"/>
        <v>3.2958382415168961</v>
      </c>
      <c r="AG33" s="4">
        <f t="shared" si="8"/>
        <v>0.18764397266171254</v>
      </c>
      <c r="AJ33">
        <f>ABS(100*(AD33-AD34)/(AVERAGE(AD33:AD34)))</f>
        <v>0.14172828696178388</v>
      </c>
      <c r="AO33">
        <f>ABS(100*(AE33-AE34)/(AVERAGE(AE33:AE34)))</f>
        <v>1.0007931984825964</v>
      </c>
      <c r="AT33">
        <f>ABS(100*(AF33-AF34)/(AVERAGE(AF33:AF34)))</f>
        <v>2.053964490003203</v>
      </c>
      <c r="AY33">
        <f>ABS(100*(AG33-AG34)/(AVERAGE(AG33:AG34)))</f>
        <v>1.8291812017928211</v>
      </c>
      <c r="BC33" s="4">
        <f>AVERAGE(AD33:AD34)</f>
        <v>3.9994616754394539</v>
      </c>
      <c r="BD33" s="4">
        <f>AVERAGE(AE33:AE34)</f>
        <v>7.2617963193904371</v>
      </c>
      <c r="BE33" s="4">
        <f>AVERAGE(AF33:AF34)</f>
        <v>3.2623346439509833</v>
      </c>
      <c r="BF33" s="4">
        <f>AVERAGE(AG33:AG34)</f>
        <v>0.18594335223914166</v>
      </c>
    </row>
    <row r="34" spans="1:58" x14ac:dyDescent="0.2">
      <c r="A34">
        <v>22</v>
      </c>
      <c r="B34">
        <v>9</v>
      </c>
      <c r="C34" t="s">
        <v>153</v>
      </c>
      <c r="D34" t="s">
        <v>27</v>
      </c>
      <c r="G34">
        <v>0.5</v>
      </c>
      <c r="H34">
        <v>0.5</v>
      </c>
      <c r="I34">
        <v>2823</v>
      </c>
      <c r="J34">
        <v>6870</v>
      </c>
      <c r="L34">
        <v>2005</v>
      </c>
      <c r="M34">
        <v>2.581</v>
      </c>
      <c r="N34">
        <v>6.0990000000000002</v>
      </c>
      <c r="O34">
        <v>3.5179999999999998</v>
      </c>
      <c r="Q34">
        <v>9.4E-2</v>
      </c>
      <c r="R34">
        <v>1</v>
      </c>
      <c r="S34">
        <v>0</v>
      </c>
      <c r="T34">
        <v>0</v>
      </c>
      <c r="V34">
        <v>0</v>
      </c>
      <c r="Y34" s="1">
        <v>44148</v>
      </c>
      <c r="Z34" s="2">
        <v>0.58704861111111117</v>
      </c>
      <c r="AB34">
        <v>1</v>
      </c>
      <c r="AD34" s="4">
        <f t="shared" si="5"/>
        <v>3.9966274911793072</v>
      </c>
      <c r="AE34" s="4">
        <f t="shared" si="6"/>
        <v>7.2254585375643776</v>
      </c>
      <c r="AF34" s="4">
        <f t="shared" si="7"/>
        <v>3.2288310463850705</v>
      </c>
      <c r="AG34" s="4">
        <f t="shared" si="8"/>
        <v>0.18424273181657075</v>
      </c>
    </row>
    <row r="35" spans="1:58" x14ac:dyDescent="0.2">
      <c r="A35">
        <v>23</v>
      </c>
      <c r="B35">
        <v>10</v>
      </c>
      <c r="C35" t="s">
        <v>154</v>
      </c>
      <c r="D35" t="s">
        <v>27</v>
      </c>
      <c r="G35">
        <v>0.5</v>
      </c>
      <c r="H35">
        <v>0.5</v>
      </c>
      <c r="I35">
        <v>2505</v>
      </c>
      <c r="J35">
        <v>4753</v>
      </c>
      <c r="L35">
        <v>1341</v>
      </c>
      <c r="M35">
        <v>2.3370000000000002</v>
      </c>
      <c r="N35">
        <v>4.3049999999999997</v>
      </c>
      <c r="O35">
        <v>1.9690000000000001</v>
      </c>
      <c r="Q35">
        <v>2.4E-2</v>
      </c>
      <c r="R35">
        <v>1</v>
      </c>
      <c r="S35">
        <v>0</v>
      </c>
      <c r="T35">
        <v>0</v>
      </c>
      <c r="V35">
        <v>0</v>
      </c>
      <c r="Y35" s="1">
        <v>44148</v>
      </c>
      <c r="Z35" s="2">
        <v>0.59734953703703708</v>
      </c>
      <c r="AB35">
        <v>1</v>
      </c>
      <c r="AD35" s="4">
        <f t="shared" si="5"/>
        <v>3.5459921938159584</v>
      </c>
      <c r="AE35" s="4">
        <f t="shared" si="6"/>
        <v>4.9291276681384621</v>
      </c>
      <c r="AF35" s="4">
        <f t="shared" si="7"/>
        <v>1.3831354743225037</v>
      </c>
      <c r="AG35" s="4">
        <f t="shared" si="8"/>
        <v>0.12633442614543822</v>
      </c>
      <c r="BC35" s="4"/>
      <c r="BD35" s="4"/>
      <c r="BE35" s="4"/>
      <c r="BF35" s="4"/>
    </row>
    <row r="36" spans="1:58" x14ac:dyDescent="0.2">
      <c r="A36">
        <v>24</v>
      </c>
      <c r="B36">
        <v>10</v>
      </c>
      <c r="C36" t="s">
        <v>154</v>
      </c>
      <c r="D36" t="s">
        <v>27</v>
      </c>
      <c r="G36">
        <v>0.5</v>
      </c>
      <c r="H36">
        <v>0.5</v>
      </c>
      <c r="I36">
        <v>2378</v>
      </c>
      <c r="J36">
        <v>4718</v>
      </c>
      <c r="L36">
        <v>1305</v>
      </c>
      <c r="M36">
        <v>2.2389999999999999</v>
      </c>
      <c r="N36">
        <v>4.2759999999999998</v>
      </c>
      <c r="O36">
        <v>2.0369999999999999</v>
      </c>
      <c r="Q36">
        <v>2.1000000000000001E-2</v>
      </c>
      <c r="R36">
        <v>1</v>
      </c>
      <c r="S36">
        <v>0</v>
      </c>
      <c r="T36">
        <v>0</v>
      </c>
      <c r="V36">
        <v>0</v>
      </c>
      <c r="Y36" s="1">
        <v>44148</v>
      </c>
      <c r="Z36" s="2">
        <v>0.60298611111111111</v>
      </c>
      <c r="AB36">
        <v>1</v>
      </c>
      <c r="AD36" s="4">
        <f t="shared" si="5"/>
        <v>3.3660214932966337</v>
      </c>
      <c r="AE36" s="4">
        <f t="shared" si="6"/>
        <v>4.89116282145452</v>
      </c>
      <c r="AF36" s="4">
        <f t="shared" si="7"/>
        <v>1.5251413281578863</v>
      </c>
      <c r="AG36" s="4">
        <f t="shared" si="8"/>
        <v>0.12319481921146118</v>
      </c>
      <c r="AJ36">
        <f>ABS(100*(AD36-AD37)/(AVERAGE(AD36:AD37)))</f>
        <v>0.76068065231440996</v>
      </c>
      <c r="AO36">
        <f>ABS(100*(AE36-AE37)/(AVERAGE(AE36:AE37)))</f>
        <v>8.8668404414322916E-2</v>
      </c>
      <c r="AT36">
        <f>ABS(100*(AF36-AF37)/(AVERAGE(AF36:AF37)))</f>
        <v>1.9380030165870124</v>
      </c>
      <c r="AY36">
        <f>ABS(100*(AG36-AG37)/(AVERAGE(AG36:AG37)))</f>
        <v>2.2188795736959399</v>
      </c>
      <c r="BC36" s="4">
        <f>AVERAGE(AD36:AD37)</f>
        <v>3.3532676641259727</v>
      </c>
      <c r="BD36" s="4">
        <f>AVERAGE(AE36:AE37)</f>
        <v>4.8933322412650302</v>
      </c>
      <c r="BE36" s="4">
        <f>AVERAGE(AF36:AF37)</f>
        <v>1.5400645771390578</v>
      </c>
      <c r="BF36" s="4">
        <f>AVERAGE(AG36:AG37)</f>
        <v>0.1218430440037766</v>
      </c>
    </row>
    <row r="37" spans="1:58" x14ac:dyDescent="0.2">
      <c r="A37">
        <v>25</v>
      </c>
      <c r="B37">
        <v>10</v>
      </c>
      <c r="C37" t="s">
        <v>154</v>
      </c>
      <c r="D37" t="s">
        <v>27</v>
      </c>
      <c r="G37">
        <v>0.5</v>
      </c>
      <c r="H37">
        <v>0.5</v>
      </c>
      <c r="I37">
        <v>2360</v>
      </c>
      <c r="J37">
        <v>4722</v>
      </c>
      <c r="L37">
        <v>1274</v>
      </c>
      <c r="M37">
        <v>2.226</v>
      </c>
      <c r="N37">
        <v>4.2789999999999999</v>
      </c>
      <c r="O37">
        <v>2.0529999999999999</v>
      </c>
      <c r="Q37">
        <v>1.7000000000000001E-2</v>
      </c>
      <c r="R37">
        <v>1</v>
      </c>
      <c r="S37">
        <v>0</v>
      </c>
      <c r="T37">
        <v>0</v>
      </c>
      <c r="V37">
        <v>0</v>
      </c>
      <c r="Y37" s="1">
        <v>44148</v>
      </c>
      <c r="Z37" s="2">
        <v>0.60900462962962965</v>
      </c>
      <c r="AB37">
        <v>1</v>
      </c>
      <c r="AD37" s="4">
        <f t="shared" si="5"/>
        <v>3.3405138349553121</v>
      </c>
      <c r="AE37" s="4">
        <f t="shared" si="6"/>
        <v>4.8955016610755413</v>
      </c>
      <c r="AF37" s="4">
        <f t="shared" si="7"/>
        <v>1.5549878261202292</v>
      </c>
      <c r="AG37" s="4">
        <f t="shared" si="8"/>
        <v>0.12049126879609202</v>
      </c>
    </row>
    <row r="38" spans="1:58" x14ac:dyDescent="0.2">
      <c r="A38">
        <v>26</v>
      </c>
      <c r="B38">
        <v>11</v>
      </c>
      <c r="C38" t="s">
        <v>155</v>
      </c>
      <c r="D38" t="s">
        <v>27</v>
      </c>
      <c r="G38">
        <v>0.5</v>
      </c>
      <c r="H38">
        <v>0.5</v>
      </c>
      <c r="I38">
        <v>2597</v>
      </c>
      <c r="J38">
        <v>5993</v>
      </c>
      <c r="L38">
        <v>1303</v>
      </c>
      <c r="M38">
        <v>2.407</v>
      </c>
      <c r="N38">
        <v>5.3550000000000004</v>
      </c>
      <c r="O38">
        <v>2.948</v>
      </c>
      <c r="Q38">
        <v>0.02</v>
      </c>
      <c r="R38">
        <v>1</v>
      </c>
      <c r="S38">
        <v>0</v>
      </c>
      <c r="T38">
        <v>0</v>
      </c>
      <c r="V38">
        <v>0</v>
      </c>
      <c r="Y38" s="1">
        <v>44148</v>
      </c>
      <c r="Z38" s="2">
        <v>0.61928240740740736</v>
      </c>
      <c r="AB38">
        <v>1</v>
      </c>
      <c r="AD38" s="4">
        <f t="shared" si="5"/>
        <v>3.6763646697827137</v>
      </c>
      <c r="AE38" s="4">
        <f t="shared" si="6"/>
        <v>6.2741679506552943</v>
      </c>
      <c r="AF38" s="4">
        <f t="shared" si="7"/>
        <v>2.5978032808725806</v>
      </c>
      <c r="AG38" s="4">
        <f t="shared" si="8"/>
        <v>0.12302039660401799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155</v>
      </c>
      <c r="D39" t="s">
        <v>27</v>
      </c>
      <c r="G39">
        <v>0.5</v>
      </c>
      <c r="H39">
        <v>0.5</v>
      </c>
      <c r="I39">
        <v>2679</v>
      </c>
      <c r="J39">
        <v>6090</v>
      </c>
      <c r="L39">
        <v>1339</v>
      </c>
      <c r="M39">
        <v>2.4700000000000002</v>
      </c>
      <c r="N39">
        <v>5.4379999999999997</v>
      </c>
      <c r="O39">
        <v>2.9670000000000001</v>
      </c>
      <c r="Q39">
        <v>2.4E-2</v>
      </c>
      <c r="R39">
        <v>1</v>
      </c>
      <c r="S39">
        <v>0</v>
      </c>
      <c r="T39">
        <v>0</v>
      </c>
      <c r="V39">
        <v>0</v>
      </c>
      <c r="Y39" s="1">
        <v>44148</v>
      </c>
      <c r="Z39" s="2">
        <v>0.62489583333333332</v>
      </c>
      <c r="AB39">
        <v>1</v>
      </c>
      <c r="AD39" s="4">
        <f t="shared" si="5"/>
        <v>3.7925662244487341</v>
      </c>
      <c r="AE39" s="4">
        <f t="shared" si="6"/>
        <v>6.3793848114650791</v>
      </c>
      <c r="AF39" s="4">
        <f t="shared" si="7"/>
        <v>2.5868185870163449</v>
      </c>
      <c r="AG39" s="4">
        <f t="shared" si="8"/>
        <v>0.12616000353799503</v>
      </c>
      <c r="AJ39">
        <f>ABS(100*(AD39-AD40)/(AVERAGE(AD39:AD40)))</f>
        <v>0.48456803553639438</v>
      </c>
      <c r="AO39">
        <f>ABS(100*(AE39-AE40)/(AVERAGE(AE39:AE40)))</f>
        <v>0.25537610183972803</v>
      </c>
      <c r="AT39">
        <f>ABS(100*(AF39-AF40)/(AVERAGE(AF39:AF40)))</f>
        <v>1.3501935050107976</v>
      </c>
      <c r="AY39">
        <f>ABS(100*(AG39-AG40)/(AVERAGE(AG39:AG40)))</f>
        <v>4.0194583850962893</v>
      </c>
      <c r="BC39" s="4">
        <f>AVERAGE(AD39:AD40)</f>
        <v>3.8017773232942114</v>
      </c>
      <c r="BD39" s="4">
        <f>AVERAGE(AE39:AE40)</f>
        <v>6.3712494871756622</v>
      </c>
      <c r="BE39" s="4">
        <f>AVERAGE(AF39:AF40)</f>
        <v>2.5694721638814508</v>
      </c>
      <c r="BF39" s="4">
        <f>AVERAGE(AG39:AG40)</f>
        <v>0.12367448138192987</v>
      </c>
    </row>
    <row r="40" spans="1:58" x14ac:dyDescent="0.2">
      <c r="A40">
        <v>28</v>
      </c>
      <c r="B40">
        <v>11</v>
      </c>
      <c r="C40" t="s">
        <v>155</v>
      </c>
      <c r="D40" t="s">
        <v>27</v>
      </c>
      <c r="G40">
        <v>0.5</v>
      </c>
      <c r="H40">
        <v>0.5</v>
      </c>
      <c r="I40">
        <v>2692</v>
      </c>
      <c r="J40">
        <v>6075</v>
      </c>
      <c r="L40">
        <v>1282</v>
      </c>
      <c r="M40">
        <v>2.48</v>
      </c>
      <c r="N40">
        <v>5.4249999999999998</v>
      </c>
      <c r="O40">
        <v>2.9460000000000002</v>
      </c>
      <c r="Q40">
        <v>1.7999999999999999E-2</v>
      </c>
      <c r="R40">
        <v>1</v>
      </c>
      <c r="S40">
        <v>0</v>
      </c>
      <c r="T40">
        <v>0</v>
      </c>
      <c r="V40">
        <v>0</v>
      </c>
      <c r="Y40" s="1">
        <v>44148</v>
      </c>
      <c r="Z40" s="2">
        <v>0.63087962962962962</v>
      </c>
      <c r="AB40">
        <v>1</v>
      </c>
      <c r="AD40" s="4">
        <f t="shared" si="5"/>
        <v>3.810988422139689</v>
      </c>
      <c r="AE40" s="4">
        <f t="shared" si="6"/>
        <v>6.3631141628862462</v>
      </c>
      <c r="AF40" s="4">
        <f t="shared" si="7"/>
        <v>2.5521257407465572</v>
      </c>
      <c r="AG40" s="4">
        <f t="shared" si="8"/>
        <v>0.1211889592258647</v>
      </c>
    </row>
    <row r="41" spans="1:58" x14ac:dyDescent="0.2">
      <c r="A41">
        <v>29</v>
      </c>
      <c r="B41">
        <v>12</v>
      </c>
      <c r="C41" t="s">
        <v>156</v>
      </c>
      <c r="D41" t="s">
        <v>27</v>
      </c>
      <c r="G41">
        <v>0.5</v>
      </c>
      <c r="H41">
        <v>0.5</v>
      </c>
      <c r="I41">
        <v>3815</v>
      </c>
      <c r="J41">
        <v>7271</v>
      </c>
      <c r="L41">
        <v>8494</v>
      </c>
      <c r="M41">
        <v>3.3420000000000001</v>
      </c>
      <c r="N41">
        <v>6.4390000000000001</v>
      </c>
      <c r="O41">
        <v>3.097</v>
      </c>
      <c r="Q41">
        <v>0.77200000000000002</v>
      </c>
      <c r="R41">
        <v>1</v>
      </c>
      <c r="S41">
        <v>0</v>
      </c>
      <c r="T41">
        <v>0</v>
      </c>
      <c r="V41">
        <v>0</v>
      </c>
      <c r="Y41" s="1">
        <v>44148</v>
      </c>
      <c r="Z41" s="2">
        <v>0.64133101851851848</v>
      </c>
      <c r="AB41">
        <v>1</v>
      </c>
      <c r="AD41" s="4">
        <f t="shared" si="5"/>
        <v>5.4023828842121446</v>
      </c>
      <c r="AE41" s="4">
        <f t="shared" si="6"/>
        <v>7.6604272095718366</v>
      </c>
      <c r="AF41" s="4">
        <f t="shared" si="7"/>
        <v>2.258044325359692</v>
      </c>
      <c r="AG41" s="4">
        <f t="shared" si="8"/>
        <v>0.75015688166593641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156</v>
      </c>
      <c r="D42" t="s">
        <v>27</v>
      </c>
      <c r="G42">
        <v>0.5</v>
      </c>
      <c r="H42">
        <v>0.5</v>
      </c>
      <c r="I42">
        <v>4124</v>
      </c>
      <c r="J42">
        <v>7141</v>
      </c>
      <c r="L42">
        <v>8572</v>
      </c>
      <c r="M42">
        <v>3.5790000000000002</v>
      </c>
      <c r="N42">
        <v>6.3280000000000003</v>
      </c>
      <c r="O42">
        <v>2.7490000000000001</v>
      </c>
      <c r="Q42">
        <v>0.78100000000000003</v>
      </c>
      <c r="R42">
        <v>1</v>
      </c>
      <c r="S42">
        <v>0</v>
      </c>
      <c r="T42">
        <v>0</v>
      </c>
      <c r="V42">
        <v>0</v>
      </c>
      <c r="Y42" s="1">
        <v>44148</v>
      </c>
      <c r="Z42" s="2">
        <v>0.64700231481481485</v>
      </c>
      <c r="AB42">
        <v>1</v>
      </c>
      <c r="AD42" s="4">
        <f t="shared" si="5"/>
        <v>5.8402643524048319</v>
      </c>
      <c r="AE42" s="4">
        <f t="shared" si="6"/>
        <v>7.5194149218886208</v>
      </c>
      <c r="AF42" s="4">
        <f t="shared" si="7"/>
        <v>1.6791505694837889</v>
      </c>
      <c r="AG42" s="4">
        <f t="shared" si="8"/>
        <v>0.75695936335621994</v>
      </c>
      <c r="AJ42">
        <f>ABS(100*(AD42-AD43)/(AVERAGE(AD42:AD43)))</f>
        <v>1.6841895342893201</v>
      </c>
      <c r="AO42">
        <f>ABS(100*(AE42-AE43)/(AVERAGE(AE42:AE43)))</f>
        <v>0.70435798539143935</v>
      </c>
      <c r="AT42">
        <f>ABS(100*(AF42-AF43)/(AVERAGE(AF42:AF43)))</f>
        <v>2.7803207869744466</v>
      </c>
      <c r="AY42">
        <f>ABS(100*(AG42-AG43)/(AVERAGE(AG42:AG43)))</f>
        <v>2.4804856584358839</v>
      </c>
      <c r="BC42" s="4">
        <f>AVERAGE(AD42:AD43)</f>
        <v>5.8898625769574018</v>
      </c>
      <c r="BD42" s="4">
        <f>AVERAGE(AE42:AE43)</f>
        <v>7.5459903145673808</v>
      </c>
      <c r="BE42" s="4">
        <f>AVERAGE(AF42:AF43)</f>
        <v>1.656127737609979</v>
      </c>
      <c r="BF42" s="4">
        <f>AVERAGE(AG42:AG43)</f>
        <v>0.76646539546187276</v>
      </c>
    </row>
    <row r="43" spans="1:58" x14ac:dyDescent="0.2">
      <c r="A43">
        <v>31</v>
      </c>
      <c r="B43">
        <v>12</v>
      </c>
      <c r="C43" t="s">
        <v>156</v>
      </c>
      <c r="D43" t="s">
        <v>27</v>
      </c>
      <c r="G43">
        <v>0.5</v>
      </c>
      <c r="H43">
        <v>0.5</v>
      </c>
      <c r="I43">
        <v>4194</v>
      </c>
      <c r="J43">
        <v>7190</v>
      </c>
      <c r="L43">
        <v>8790</v>
      </c>
      <c r="M43">
        <v>3.633</v>
      </c>
      <c r="N43">
        <v>6.37</v>
      </c>
      <c r="O43">
        <v>2.7370000000000001</v>
      </c>
      <c r="Q43">
        <v>0.80300000000000005</v>
      </c>
      <c r="R43">
        <v>1</v>
      </c>
      <c r="S43">
        <v>0</v>
      </c>
      <c r="T43">
        <v>0</v>
      </c>
      <c r="V43">
        <v>0</v>
      </c>
      <c r="Y43" s="1">
        <v>44148</v>
      </c>
      <c r="Z43" s="2">
        <v>0.65315972222222218</v>
      </c>
      <c r="AB43">
        <v>1</v>
      </c>
      <c r="AD43" s="4">
        <f t="shared" si="5"/>
        <v>5.9394608015099717</v>
      </c>
      <c r="AE43" s="4">
        <f t="shared" si="6"/>
        <v>7.5725657072461408</v>
      </c>
      <c r="AF43" s="4">
        <f t="shared" si="7"/>
        <v>1.6331049057361691</v>
      </c>
      <c r="AG43" s="4">
        <f t="shared" si="8"/>
        <v>0.77597142756752557</v>
      </c>
    </row>
    <row r="44" spans="1:58" x14ac:dyDescent="0.2">
      <c r="A44">
        <v>32</v>
      </c>
      <c r="B44">
        <v>13</v>
      </c>
      <c r="C44" t="s">
        <v>157</v>
      </c>
      <c r="D44" t="s">
        <v>27</v>
      </c>
      <c r="G44">
        <v>0.5</v>
      </c>
      <c r="H44">
        <v>0.5</v>
      </c>
      <c r="I44">
        <v>3620</v>
      </c>
      <c r="J44">
        <v>7623</v>
      </c>
      <c r="L44">
        <v>5443</v>
      </c>
      <c r="M44">
        <v>3.1920000000000002</v>
      </c>
      <c r="N44">
        <v>6.7359999999999998</v>
      </c>
      <c r="O44">
        <v>3.544</v>
      </c>
      <c r="Q44">
        <v>0.45300000000000001</v>
      </c>
      <c r="R44">
        <v>1</v>
      </c>
      <c r="S44">
        <v>0</v>
      </c>
      <c r="T44">
        <v>0</v>
      </c>
      <c r="V44">
        <v>0</v>
      </c>
      <c r="Y44" s="1">
        <v>44148</v>
      </c>
      <c r="Z44" s="2">
        <v>0.66353009259259255</v>
      </c>
      <c r="AB44">
        <v>1</v>
      </c>
      <c r="AD44" s="4">
        <f t="shared" si="5"/>
        <v>5.1260499188478263</v>
      </c>
      <c r="AE44" s="4">
        <f t="shared" si="6"/>
        <v>8.0422450962217766</v>
      </c>
      <c r="AF44" s="4">
        <f t="shared" si="7"/>
        <v>2.9161951773739503</v>
      </c>
      <c r="AG44" s="4">
        <f t="shared" si="8"/>
        <v>0.48407519401138027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157</v>
      </c>
      <c r="D45" t="s">
        <v>27</v>
      </c>
      <c r="G45">
        <v>0.5</v>
      </c>
      <c r="H45">
        <v>0.5</v>
      </c>
      <c r="I45">
        <v>3374</v>
      </c>
      <c r="J45">
        <v>7661</v>
      </c>
      <c r="L45">
        <v>5463</v>
      </c>
      <c r="M45">
        <v>3.0030000000000001</v>
      </c>
      <c r="N45">
        <v>6.7690000000000001</v>
      </c>
      <c r="O45">
        <v>3.7650000000000001</v>
      </c>
      <c r="Q45">
        <v>0.45500000000000002</v>
      </c>
      <c r="R45">
        <v>1</v>
      </c>
      <c r="S45">
        <v>0</v>
      </c>
      <c r="T45">
        <v>0</v>
      </c>
      <c r="V45">
        <v>0</v>
      </c>
      <c r="Y45" s="1">
        <v>44148</v>
      </c>
      <c r="Z45" s="2">
        <v>0.6691435185185185</v>
      </c>
      <c r="AB45">
        <v>1</v>
      </c>
      <c r="AD45" s="4">
        <f t="shared" si="5"/>
        <v>4.7774452548497637</v>
      </c>
      <c r="AE45" s="4">
        <f t="shared" si="6"/>
        <v>8.083464072621485</v>
      </c>
      <c r="AF45" s="4">
        <f t="shared" si="7"/>
        <v>3.3060188177717214</v>
      </c>
      <c r="AG45" s="4">
        <f t="shared" si="8"/>
        <v>0.48581942008581197</v>
      </c>
      <c r="AJ45">
        <f>ABS(100*(AD45-AD46)/(AVERAGE(AD45:AD46)))</f>
        <v>0.56517311568457451</v>
      </c>
      <c r="AO45">
        <f>ABS(100*(AE45-AE46)/(AVERAGE(AE45:AE46)))</f>
        <v>0.214932725629954</v>
      </c>
      <c r="AT45">
        <f>ABS(100*(AF45-AF46)/(AVERAGE(AF45:AF46)))</f>
        <v>0.28903533379497282</v>
      </c>
      <c r="AY45">
        <f>ABS(100*(AG45-AG46)/(AVERAGE(AG45:AG46)))</f>
        <v>0.32364778332091226</v>
      </c>
      <c r="BC45" s="4">
        <f>AVERAGE(AD45:AD46)</f>
        <v>4.7639828796140664</v>
      </c>
      <c r="BD45" s="4">
        <f>AVERAGE(AE45:AE46)</f>
        <v>8.0747863933794406</v>
      </c>
      <c r="BE45" s="4">
        <f>AVERAGE(AF45:AF46)</f>
        <v>3.3108035137653751</v>
      </c>
      <c r="BF45" s="4">
        <f>AVERAGE(AG45:AG46)</f>
        <v>0.4850345183523177</v>
      </c>
    </row>
    <row r="46" spans="1:58" x14ac:dyDescent="0.2">
      <c r="A46">
        <v>34</v>
      </c>
      <c r="B46">
        <v>13</v>
      </c>
      <c r="C46" t="s">
        <v>157</v>
      </c>
      <c r="D46" t="s">
        <v>27</v>
      </c>
      <c r="G46">
        <v>0.5</v>
      </c>
      <c r="H46">
        <v>0.5</v>
      </c>
      <c r="I46">
        <v>3355</v>
      </c>
      <c r="J46">
        <v>7645</v>
      </c>
      <c r="L46">
        <v>5445</v>
      </c>
      <c r="M46">
        <v>2.9889999999999999</v>
      </c>
      <c r="N46">
        <v>6.7549999999999999</v>
      </c>
      <c r="O46">
        <v>3.7669999999999999</v>
      </c>
      <c r="Q46">
        <v>0.45300000000000001</v>
      </c>
      <c r="R46">
        <v>1</v>
      </c>
      <c r="S46">
        <v>0</v>
      </c>
      <c r="T46">
        <v>0</v>
      </c>
      <c r="V46">
        <v>0</v>
      </c>
      <c r="Y46" s="1">
        <v>44148</v>
      </c>
      <c r="Z46" s="2">
        <v>0.67527777777777775</v>
      </c>
      <c r="AB46">
        <v>1</v>
      </c>
      <c r="AD46" s="4">
        <f t="shared" si="5"/>
        <v>4.7505205043783691</v>
      </c>
      <c r="AE46" s="4">
        <f t="shared" si="6"/>
        <v>8.0661087141373979</v>
      </c>
      <c r="AF46" s="4">
        <f t="shared" si="7"/>
        <v>3.3155882097590288</v>
      </c>
      <c r="AG46" s="4">
        <f t="shared" si="8"/>
        <v>0.48424961661882343</v>
      </c>
    </row>
    <row r="47" spans="1:58" x14ac:dyDescent="0.2">
      <c r="A47">
        <v>35</v>
      </c>
      <c r="B47">
        <v>14</v>
      </c>
      <c r="C47" t="s">
        <v>158</v>
      </c>
      <c r="D47" t="s">
        <v>27</v>
      </c>
      <c r="G47">
        <v>0.5</v>
      </c>
      <c r="H47">
        <v>0.5</v>
      </c>
      <c r="I47">
        <v>3503</v>
      </c>
      <c r="J47">
        <v>7007</v>
      </c>
      <c r="L47">
        <v>4615</v>
      </c>
      <c r="M47">
        <v>3.1019999999999999</v>
      </c>
      <c r="N47">
        <v>6.2149999999999999</v>
      </c>
      <c r="O47">
        <v>3.113</v>
      </c>
      <c r="Q47">
        <v>0.36699999999999999</v>
      </c>
      <c r="R47">
        <v>1</v>
      </c>
      <c r="S47">
        <v>0</v>
      </c>
      <c r="T47">
        <v>0</v>
      </c>
      <c r="V47">
        <v>0</v>
      </c>
      <c r="Y47" s="1">
        <v>44148</v>
      </c>
      <c r="Z47" s="2">
        <v>0.68560185185185185</v>
      </c>
      <c r="AB47">
        <v>1</v>
      </c>
      <c r="AD47" s="4">
        <f t="shared" si="5"/>
        <v>4.9602501396292356</v>
      </c>
      <c r="AE47" s="4">
        <f t="shared" si="6"/>
        <v>7.3740637945843819</v>
      </c>
      <c r="AF47" s="4">
        <f t="shared" si="7"/>
        <v>2.4138136549551463</v>
      </c>
      <c r="AG47" s="4">
        <f t="shared" si="8"/>
        <v>0.41186423452990784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158</v>
      </c>
      <c r="D48" t="s">
        <v>27</v>
      </c>
      <c r="G48">
        <v>0.5</v>
      </c>
      <c r="H48">
        <v>0.5</v>
      </c>
      <c r="I48">
        <v>3533</v>
      </c>
      <c r="J48">
        <v>6992</v>
      </c>
      <c r="L48">
        <v>4622</v>
      </c>
      <c r="M48">
        <v>3.125</v>
      </c>
      <c r="N48">
        <v>6.202</v>
      </c>
      <c r="O48">
        <v>3.077</v>
      </c>
      <c r="Q48">
        <v>0.36699999999999999</v>
      </c>
      <c r="R48">
        <v>1</v>
      </c>
      <c r="S48">
        <v>0</v>
      </c>
      <c r="T48">
        <v>0</v>
      </c>
      <c r="V48">
        <v>0</v>
      </c>
      <c r="Y48" s="1">
        <v>44148</v>
      </c>
      <c r="Z48" s="2">
        <v>0.69126157407407407</v>
      </c>
      <c r="AB48">
        <v>1</v>
      </c>
      <c r="AD48" s="4">
        <f t="shared" si="5"/>
        <v>5.0027629035314378</v>
      </c>
      <c r="AE48" s="4">
        <f t="shared" si="6"/>
        <v>7.357793146005549</v>
      </c>
      <c r="AF48" s="4">
        <f t="shared" si="7"/>
        <v>2.3550302424741112</v>
      </c>
      <c r="AG48" s="4">
        <f t="shared" si="8"/>
        <v>0.41247471365595889</v>
      </c>
      <c r="AJ48">
        <f>ABS(100*(AD48-AD49)/(AVERAGE(AD48:AD49)))</f>
        <v>0.22635305197957553</v>
      </c>
      <c r="AO48">
        <f>ABS(100*(AE48-AE49)/(AVERAGE(AE48:AE49)))</f>
        <v>1.1433279121499524</v>
      </c>
      <c r="AT48">
        <f>ABS(100*(AF48-AF49)/(AVERAGE(AF48:AF49)))</f>
        <v>3.0635819985388753</v>
      </c>
      <c r="AY48">
        <f>ABS(100*(AG48-AG49)/(AVERAGE(AG48:AG49)))</f>
        <v>1.9471947953973416</v>
      </c>
      <c r="BC48" s="4">
        <f>AVERAGE(AD48:AD49)</f>
        <v>5.0084312720517321</v>
      </c>
      <c r="BD48" s="4">
        <f>AVERAGE(AE48:AE49)</f>
        <v>7.4000968323105143</v>
      </c>
      <c r="BE48" s="4">
        <f>AVERAGE(AF48:AF49)</f>
        <v>2.3916655602587822</v>
      </c>
      <c r="BF48" s="4">
        <f>AVERAGE(AG48:AG49)</f>
        <v>0.41653003927901261</v>
      </c>
    </row>
    <row r="49" spans="1:58" x14ac:dyDescent="0.2">
      <c r="A49">
        <v>37</v>
      </c>
      <c r="B49">
        <v>14</v>
      </c>
      <c r="C49" t="s">
        <v>158</v>
      </c>
      <c r="D49" t="s">
        <v>27</v>
      </c>
      <c r="G49">
        <v>0.5</v>
      </c>
      <c r="H49">
        <v>0.5</v>
      </c>
      <c r="I49">
        <v>3541</v>
      </c>
      <c r="J49">
        <v>7070</v>
      </c>
      <c r="L49">
        <v>4715</v>
      </c>
      <c r="M49">
        <v>3.1309999999999998</v>
      </c>
      <c r="N49">
        <v>6.2679999999999998</v>
      </c>
      <c r="O49">
        <v>3.137</v>
      </c>
      <c r="Q49">
        <v>0.377</v>
      </c>
      <c r="R49">
        <v>1</v>
      </c>
      <c r="S49">
        <v>0</v>
      </c>
      <c r="T49">
        <v>0</v>
      </c>
      <c r="V49">
        <v>0</v>
      </c>
      <c r="Y49" s="1">
        <v>44148</v>
      </c>
      <c r="Z49" s="2">
        <v>0.69731481481481483</v>
      </c>
      <c r="AB49">
        <v>1</v>
      </c>
      <c r="AD49" s="4">
        <f t="shared" si="5"/>
        <v>5.0140996405720264</v>
      </c>
      <c r="AE49" s="4">
        <f t="shared" si="6"/>
        <v>7.4424005186154796</v>
      </c>
      <c r="AF49" s="4">
        <f t="shared" si="7"/>
        <v>2.4283008780434532</v>
      </c>
      <c r="AG49" s="4">
        <f t="shared" si="8"/>
        <v>0.42058536490206633</v>
      </c>
    </row>
    <row r="50" spans="1:58" x14ac:dyDescent="0.2">
      <c r="A50">
        <v>38</v>
      </c>
      <c r="B50">
        <v>15</v>
      </c>
      <c r="C50" t="s">
        <v>159</v>
      </c>
      <c r="D50" t="s">
        <v>27</v>
      </c>
      <c r="G50">
        <v>0.5</v>
      </c>
      <c r="H50">
        <v>0.5</v>
      </c>
      <c r="I50">
        <v>3816</v>
      </c>
      <c r="J50">
        <v>8009</v>
      </c>
      <c r="L50">
        <v>21662</v>
      </c>
      <c r="M50">
        <v>3.3420000000000001</v>
      </c>
      <c r="N50">
        <v>7.0640000000000001</v>
      </c>
      <c r="O50">
        <v>3.722</v>
      </c>
      <c r="Q50">
        <v>2.15</v>
      </c>
      <c r="R50">
        <v>1</v>
      </c>
      <c r="S50">
        <v>0</v>
      </c>
      <c r="T50">
        <v>0</v>
      </c>
      <c r="V50">
        <v>0</v>
      </c>
      <c r="Y50" s="1">
        <v>44148</v>
      </c>
      <c r="Z50" s="2">
        <v>0.70771990740740742</v>
      </c>
      <c r="AB50">
        <v>1</v>
      </c>
      <c r="AD50" s="4">
        <f t="shared" si="5"/>
        <v>5.4037999763422171</v>
      </c>
      <c r="AE50" s="4">
        <f t="shared" si="6"/>
        <v>8.4609431196504019</v>
      </c>
      <c r="AF50" s="4">
        <f t="shared" si="7"/>
        <v>3.0571431433081848</v>
      </c>
      <c r="AG50" s="4">
        <f t="shared" si="8"/>
        <v>1.8985553290717689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159</v>
      </c>
      <c r="D51" t="s">
        <v>27</v>
      </c>
      <c r="G51">
        <v>0.5</v>
      </c>
      <c r="H51">
        <v>0.5</v>
      </c>
      <c r="I51">
        <v>3880</v>
      </c>
      <c r="J51">
        <v>8039</v>
      </c>
      <c r="L51">
        <v>21699</v>
      </c>
      <c r="M51">
        <v>3.391</v>
      </c>
      <c r="N51">
        <v>7.0890000000000004</v>
      </c>
      <c r="O51">
        <v>3.6970000000000001</v>
      </c>
      <c r="Q51">
        <v>2.153</v>
      </c>
      <c r="R51">
        <v>1</v>
      </c>
      <c r="S51">
        <v>0</v>
      </c>
      <c r="T51">
        <v>0</v>
      </c>
      <c r="V51">
        <v>0</v>
      </c>
      <c r="Y51" s="1">
        <v>44148</v>
      </c>
      <c r="Z51" s="2">
        <v>0.71342592592592602</v>
      </c>
      <c r="AB51">
        <v>1</v>
      </c>
      <c r="AD51" s="4">
        <f t="shared" si="5"/>
        <v>5.4944938726669168</v>
      </c>
      <c r="AE51" s="4">
        <f t="shared" si="6"/>
        <v>8.4934844168080676</v>
      </c>
      <c r="AF51" s="4">
        <f t="shared" si="7"/>
        <v>2.9989905441411508</v>
      </c>
      <c r="AG51" s="4">
        <f t="shared" si="8"/>
        <v>1.9017821473094674</v>
      </c>
      <c r="AJ51">
        <f>ABS(100*(AD51-AD52)/(AVERAGE(AD51:AD52)))</f>
        <v>0.46316526370895139</v>
      </c>
      <c r="AO51">
        <f>ABS(100*(AE51-AE52)/(AVERAGE(AE51:AE52)))</f>
        <v>0.16616200746528387</v>
      </c>
      <c r="AT51">
        <f>ABS(100*(AF51-AF52)/(AVERAGE(AF51:AF52)))</f>
        <v>1.3295204049806015</v>
      </c>
      <c r="AY51">
        <f>ABS(100*(AG51-AG52)/(AVERAGE(AG51:AG52)))</f>
        <v>0.86751646871421728</v>
      </c>
      <c r="BC51" s="4">
        <f>AVERAGE(AD51:AD52)</f>
        <v>5.5072477018375778</v>
      </c>
      <c r="BD51" s="4">
        <f>AVERAGE(AE51:AE52)</f>
        <v>8.4864338024239068</v>
      </c>
      <c r="BE51" s="4">
        <f>AVERAGE(AF51:AF52)</f>
        <v>2.9791861005863303</v>
      </c>
      <c r="BF51" s="4">
        <f>AVERAGE(AG51:AG52)</f>
        <v>1.9100672211630179</v>
      </c>
    </row>
    <row r="52" spans="1:58" x14ac:dyDescent="0.2">
      <c r="A52">
        <v>40</v>
      </c>
      <c r="B52">
        <v>15</v>
      </c>
      <c r="C52" t="s">
        <v>159</v>
      </c>
      <c r="D52" t="s">
        <v>27</v>
      </c>
      <c r="G52">
        <v>0.5</v>
      </c>
      <c r="H52">
        <v>0.5</v>
      </c>
      <c r="I52">
        <v>3898</v>
      </c>
      <c r="J52">
        <v>8026</v>
      </c>
      <c r="L52">
        <v>21889</v>
      </c>
      <c r="M52">
        <v>3.4049999999999998</v>
      </c>
      <c r="N52">
        <v>7.0780000000000003</v>
      </c>
      <c r="O52">
        <v>3.673</v>
      </c>
      <c r="Q52">
        <v>2.173</v>
      </c>
      <c r="R52">
        <v>1</v>
      </c>
      <c r="S52">
        <v>0</v>
      </c>
      <c r="T52">
        <v>0</v>
      </c>
      <c r="V52">
        <v>0</v>
      </c>
      <c r="Y52" s="1">
        <v>44148</v>
      </c>
      <c r="Z52" s="2">
        <v>0.71959490740740739</v>
      </c>
      <c r="AB52">
        <v>1</v>
      </c>
      <c r="AD52" s="4">
        <f t="shared" si="5"/>
        <v>5.520001531008238</v>
      </c>
      <c r="AE52" s="4">
        <f t="shared" si="6"/>
        <v>8.4793831880397477</v>
      </c>
      <c r="AF52" s="4">
        <f t="shared" si="7"/>
        <v>2.9593816570315097</v>
      </c>
      <c r="AG52" s="4">
        <f t="shared" si="8"/>
        <v>1.9183522950165686</v>
      </c>
    </row>
    <row r="53" spans="1:58" x14ac:dyDescent="0.2">
      <c r="A53">
        <v>41</v>
      </c>
      <c r="B53">
        <v>16</v>
      </c>
      <c r="C53" t="s">
        <v>160</v>
      </c>
      <c r="D53" t="s">
        <v>27</v>
      </c>
      <c r="G53">
        <v>0.5</v>
      </c>
      <c r="H53">
        <v>0.5</v>
      </c>
      <c r="I53">
        <v>3396</v>
      </c>
      <c r="J53">
        <v>6456</v>
      </c>
      <c r="L53">
        <v>2510</v>
      </c>
      <c r="M53">
        <v>3.02</v>
      </c>
      <c r="N53">
        <v>5.7480000000000002</v>
      </c>
      <c r="O53">
        <v>2.7280000000000002</v>
      </c>
      <c r="Q53">
        <v>0.14699999999999999</v>
      </c>
      <c r="R53">
        <v>1</v>
      </c>
      <c r="S53">
        <v>0</v>
      </c>
      <c r="T53">
        <v>0</v>
      </c>
      <c r="V53">
        <v>0</v>
      </c>
      <c r="Y53" s="1">
        <v>44148</v>
      </c>
      <c r="Z53" s="2">
        <v>0.72978009259259258</v>
      </c>
      <c r="AB53">
        <v>1</v>
      </c>
      <c r="AD53" s="4">
        <f t="shared" si="5"/>
        <v>4.8086212817113791</v>
      </c>
      <c r="AE53" s="4">
        <f t="shared" si="6"/>
        <v>6.7763886367885959</v>
      </c>
      <c r="AF53" s="4">
        <f t="shared" si="7"/>
        <v>1.9677673550772168</v>
      </c>
      <c r="AG53" s="4">
        <f t="shared" si="8"/>
        <v>0.22828444019597119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160</v>
      </c>
      <c r="D54" t="s">
        <v>27</v>
      </c>
      <c r="G54">
        <v>0.5</v>
      </c>
      <c r="H54">
        <v>0.5</v>
      </c>
      <c r="I54">
        <v>3222</v>
      </c>
      <c r="J54">
        <v>6537</v>
      </c>
      <c r="L54">
        <v>2425</v>
      </c>
      <c r="M54">
        <v>2.887</v>
      </c>
      <c r="N54">
        <v>5.8170000000000002</v>
      </c>
      <c r="O54">
        <v>2.93</v>
      </c>
      <c r="Q54">
        <v>0.13800000000000001</v>
      </c>
      <c r="R54">
        <v>1</v>
      </c>
      <c r="S54">
        <v>0</v>
      </c>
      <c r="T54">
        <v>0</v>
      </c>
      <c r="V54">
        <v>0</v>
      </c>
      <c r="Y54" s="1">
        <v>44148</v>
      </c>
      <c r="Z54" s="2">
        <v>0.7353587962962963</v>
      </c>
      <c r="AB54">
        <v>1</v>
      </c>
      <c r="AD54" s="4">
        <f t="shared" si="5"/>
        <v>4.5620472510786039</v>
      </c>
      <c r="AE54" s="4">
        <f t="shared" si="6"/>
        <v>6.8642501391142927</v>
      </c>
      <c r="AF54" s="4">
        <f t="shared" si="7"/>
        <v>2.3022028880356888</v>
      </c>
      <c r="AG54" s="4">
        <f t="shared" si="8"/>
        <v>0.22087147937963647</v>
      </c>
      <c r="AJ54">
        <f>ABS(100*(AD54-AD55)/(AVERAGE(AD54:AD55)))</f>
        <v>1.407656863203828</v>
      </c>
      <c r="AO54">
        <f>ABS(100*(AE54-AE55)/(AVERAGE(AE54:AE55)))</f>
        <v>0.34704750537196039</v>
      </c>
      <c r="AT54">
        <f>ABS(100*(AF54-AF55)/(AVERAGE(AF54:AF55)))</f>
        <v>3.7353812431348117</v>
      </c>
      <c r="AY54">
        <f>ABS(100*(AG54-AG55)/(AVERAGE(AG54:AG55)))</f>
        <v>3.2094981777579918</v>
      </c>
      <c r="BC54" s="4">
        <f>AVERAGE(AD54:AD55)</f>
        <v>4.5301626781519513</v>
      </c>
      <c r="BD54" s="4">
        <f>AVERAGE(AE54:AE55)</f>
        <v>6.8761819480721034</v>
      </c>
      <c r="BE54" s="4">
        <f>AVERAGE(AF54:AF55)</f>
        <v>2.3460192699201516</v>
      </c>
      <c r="BF54" s="4">
        <f>AVERAGE(AG54:AG55)</f>
        <v>0.21738302723077307</v>
      </c>
    </row>
    <row r="55" spans="1:58" x14ac:dyDescent="0.2">
      <c r="A55">
        <v>43</v>
      </c>
      <c r="B55">
        <v>16</v>
      </c>
      <c r="C55" t="s">
        <v>160</v>
      </c>
      <c r="D55" t="s">
        <v>27</v>
      </c>
      <c r="G55">
        <v>0.5</v>
      </c>
      <c r="H55">
        <v>0.5</v>
      </c>
      <c r="I55">
        <v>3177</v>
      </c>
      <c r="J55">
        <v>6559</v>
      </c>
      <c r="L55">
        <v>2345</v>
      </c>
      <c r="M55">
        <v>2.8530000000000002</v>
      </c>
      <c r="N55">
        <v>5.8360000000000003</v>
      </c>
      <c r="O55">
        <v>2.9830000000000001</v>
      </c>
      <c r="Q55">
        <v>0.129</v>
      </c>
      <c r="R55">
        <v>1</v>
      </c>
      <c r="S55">
        <v>0</v>
      </c>
      <c r="T55">
        <v>0</v>
      </c>
      <c r="V55">
        <v>0</v>
      </c>
      <c r="Y55" s="1">
        <v>44148</v>
      </c>
      <c r="Z55" s="2">
        <v>0.74135416666666665</v>
      </c>
      <c r="AB55">
        <v>1</v>
      </c>
      <c r="AD55" s="4">
        <f t="shared" si="5"/>
        <v>4.4982781052252996</v>
      </c>
      <c r="AE55" s="4">
        <f t="shared" si="6"/>
        <v>6.888113757029914</v>
      </c>
      <c r="AF55" s="4">
        <f t="shared" si="7"/>
        <v>2.3898356518046144</v>
      </c>
      <c r="AG55" s="4">
        <f t="shared" si="8"/>
        <v>0.21389457508190965</v>
      </c>
      <c r="BB55" s="5"/>
    </row>
    <row r="56" spans="1:58" x14ac:dyDescent="0.2">
      <c r="A56">
        <v>44</v>
      </c>
      <c r="B56">
        <v>17</v>
      </c>
      <c r="C56" t="s">
        <v>161</v>
      </c>
      <c r="D56" t="s">
        <v>27</v>
      </c>
      <c r="G56">
        <v>0.5</v>
      </c>
      <c r="H56">
        <v>0.5</v>
      </c>
      <c r="I56">
        <v>2853</v>
      </c>
      <c r="J56">
        <v>7209</v>
      </c>
      <c r="L56">
        <v>2509</v>
      </c>
      <c r="M56">
        <v>2.6030000000000002</v>
      </c>
      <c r="N56">
        <v>6.3860000000000001</v>
      </c>
      <c r="O56">
        <v>3.7829999999999999</v>
      </c>
      <c r="Q56">
        <v>0.14599999999999999</v>
      </c>
      <c r="R56">
        <v>1</v>
      </c>
      <c r="S56">
        <v>0</v>
      </c>
      <c r="T56">
        <v>0</v>
      </c>
      <c r="V56">
        <v>0</v>
      </c>
      <c r="Y56" s="1">
        <v>44148</v>
      </c>
      <c r="Z56" s="2">
        <v>0.75168981481481489</v>
      </c>
      <c r="AB56">
        <v>1</v>
      </c>
      <c r="AD56" s="4">
        <f t="shared" si="5"/>
        <v>4.0391402550815094</v>
      </c>
      <c r="AE56" s="4">
        <f t="shared" si="6"/>
        <v>7.593175195445995</v>
      </c>
      <c r="AF56" s="4">
        <f t="shared" si="7"/>
        <v>3.5540349403644855</v>
      </c>
      <c r="AG56" s="4">
        <f t="shared" si="8"/>
        <v>0.22819722889224961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161</v>
      </c>
      <c r="D57" t="s">
        <v>27</v>
      </c>
      <c r="G57">
        <v>0.5</v>
      </c>
      <c r="H57">
        <v>0.5</v>
      </c>
      <c r="I57">
        <v>2685</v>
      </c>
      <c r="J57">
        <v>7245</v>
      </c>
      <c r="L57">
        <v>2491</v>
      </c>
      <c r="M57">
        <v>2.4750000000000001</v>
      </c>
      <c r="N57">
        <v>6.4160000000000004</v>
      </c>
      <c r="O57">
        <v>3.9420000000000002</v>
      </c>
      <c r="Q57">
        <v>0.14499999999999999</v>
      </c>
      <c r="R57">
        <v>1</v>
      </c>
      <c r="S57">
        <v>0</v>
      </c>
      <c r="T57">
        <v>0</v>
      </c>
      <c r="V57">
        <v>0</v>
      </c>
      <c r="Y57" s="1">
        <v>44148</v>
      </c>
      <c r="Z57" s="2">
        <v>0.75722222222222213</v>
      </c>
      <c r="AB57">
        <v>1</v>
      </c>
      <c r="AD57" s="4">
        <f t="shared" si="5"/>
        <v>3.8010687772291751</v>
      </c>
      <c r="AE57" s="4">
        <f t="shared" si="6"/>
        <v>7.6322247520351931</v>
      </c>
      <c r="AF57" s="4">
        <f t="shared" si="7"/>
        <v>3.831155974806018</v>
      </c>
      <c r="AG57" s="4">
        <f t="shared" si="8"/>
        <v>0.22662742542526107</v>
      </c>
      <c r="AJ57">
        <f>ABS(100*(AD57-AD58)/(AVERAGE(AD57:AD58)))</f>
        <v>0.56078921348062316</v>
      </c>
      <c r="AO57">
        <f>ABS(100*(AE57-AE58)/(AVERAGE(AE57:AE58)))</f>
        <v>0.52723903660894911</v>
      </c>
      <c r="AT57">
        <f>ABS(100*(AF57-AF58)/(AVERAGE(AF57:AF58)))</f>
        <v>0.49396343011904387</v>
      </c>
      <c r="AY57">
        <f>ABS(100*(AG57-AG58)/(AVERAGE(AG57:AG58)))</f>
        <v>1.0833391494168902</v>
      </c>
      <c r="BC57" s="4">
        <f>AVERAGE(AD57:AD58)</f>
        <v>3.7904405862536241</v>
      </c>
      <c r="BD57" s="4">
        <f>AVERAGE(AE57:AE58)</f>
        <v>7.6121576187879665</v>
      </c>
      <c r="BE57" s="4">
        <f>AVERAGE(AF57:AF58)</f>
        <v>3.8217170325343428</v>
      </c>
      <c r="BF57" s="4">
        <f>AVERAGE(AG57:AG58)</f>
        <v>0.22540646717315888</v>
      </c>
    </row>
    <row r="58" spans="1:58" x14ac:dyDescent="0.2">
      <c r="A58">
        <v>46</v>
      </c>
      <c r="B58">
        <v>17</v>
      </c>
      <c r="C58" t="s">
        <v>161</v>
      </c>
      <c r="D58" t="s">
        <v>27</v>
      </c>
      <c r="G58">
        <v>0.5</v>
      </c>
      <c r="H58">
        <v>0.5</v>
      </c>
      <c r="I58">
        <v>2670</v>
      </c>
      <c r="J58">
        <v>7208</v>
      </c>
      <c r="L58">
        <v>2463</v>
      </c>
      <c r="M58">
        <v>2.4630000000000001</v>
      </c>
      <c r="N58">
        <v>6.3849999999999998</v>
      </c>
      <c r="O58">
        <v>3.9220000000000002</v>
      </c>
      <c r="Q58">
        <v>0.14199999999999999</v>
      </c>
      <c r="R58">
        <v>1</v>
      </c>
      <c r="S58">
        <v>0</v>
      </c>
      <c r="T58">
        <v>0</v>
      </c>
      <c r="V58">
        <v>0</v>
      </c>
      <c r="Y58" s="1">
        <v>44148</v>
      </c>
      <c r="Z58" s="2">
        <v>0.76324074074074078</v>
      </c>
      <c r="AB58">
        <v>1</v>
      </c>
      <c r="AD58" s="4">
        <f t="shared" si="5"/>
        <v>3.7798123952780731</v>
      </c>
      <c r="AE58" s="4">
        <f t="shared" si="6"/>
        <v>7.5920904855407407</v>
      </c>
      <c r="AF58" s="4">
        <f t="shared" si="7"/>
        <v>3.8122780902626676</v>
      </c>
      <c r="AG58" s="4">
        <f t="shared" si="8"/>
        <v>0.22418550892105671</v>
      </c>
    </row>
    <row r="59" spans="1:58" x14ac:dyDescent="0.2">
      <c r="A59">
        <v>47</v>
      </c>
      <c r="B59">
        <v>18</v>
      </c>
      <c r="C59" t="s">
        <v>162</v>
      </c>
      <c r="D59" t="s">
        <v>27</v>
      </c>
      <c r="G59">
        <v>0.5</v>
      </c>
      <c r="H59">
        <v>0.5</v>
      </c>
      <c r="I59">
        <v>3918</v>
      </c>
      <c r="J59">
        <v>7704</v>
      </c>
      <c r="L59">
        <v>7731</v>
      </c>
      <c r="M59">
        <v>3.4209999999999998</v>
      </c>
      <c r="N59">
        <v>6.8049999999999997</v>
      </c>
      <c r="O59">
        <v>3.3849999999999998</v>
      </c>
      <c r="Q59">
        <v>0.69299999999999995</v>
      </c>
      <c r="R59">
        <v>1</v>
      </c>
      <c r="S59">
        <v>0</v>
      </c>
      <c r="T59">
        <v>0</v>
      </c>
      <c r="V59">
        <v>0</v>
      </c>
      <c r="Y59" s="1">
        <v>44148</v>
      </c>
      <c r="Z59" s="2">
        <v>0.77355324074074072</v>
      </c>
      <c r="AB59">
        <v>1</v>
      </c>
      <c r="AD59" s="4">
        <f t="shared" si="5"/>
        <v>5.5483433736097068</v>
      </c>
      <c r="AE59" s="4">
        <f t="shared" si="6"/>
        <v>8.1301065985474743</v>
      </c>
      <c r="AF59" s="4">
        <f t="shared" si="7"/>
        <v>2.5817632249377676</v>
      </c>
      <c r="AG59" s="4">
        <f t="shared" si="8"/>
        <v>0.68361465692636691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162</v>
      </c>
      <c r="D60" t="s">
        <v>27</v>
      </c>
      <c r="G60">
        <v>0.5</v>
      </c>
      <c r="H60">
        <v>0.5</v>
      </c>
      <c r="I60">
        <v>4337</v>
      </c>
      <c r="J60">
        <v>7759</v>
      </c>
      <c r="L60">
        <v>7928</v>
      </c>
      <c r="M60">
        <v>3.742</v>
      </c>
      <c r="N60">
        <v>6.8520000000000003</v>
      </c>
      <c r="O60">
        <v>3.11</v>
      </c>
      <c r="Q60">
        <v>0.71299999999999997</v>
      </c>
      <c r="R60">
        <v>1</v>
      </c>
      <c r="S60">
        <v>0</v>
      </c>
      <c r="T60">
        <v>0</v>
      </c>
      <c r="V60">
        <v>0</v>
      </c>
      <c r="Y60" s="1">
        <v>44148</v>
      </c>
      <c r="Z60" s="2">
        <v>0.77918981481481486</v>
      </c>
      <c r="AB60">
        <v>1</v>
      </c>
      <c r="AD60" s="4">
        <f t="shared" si="5"/>
        <v>6.1421049761104705</v>
      </c>
      <c r="AE60" s="4">
        <f t="shared" si="6"/>
        <v>8.1897656433365267</v>
      </c>
      <c r="AF60" s="4">
        <f t="shared" si="7"/>
        <v>2.0476606672260562</v>
      </c>
      <c r="AG60" s="4">
        <f t="shared" si="8"/>
        <v>0.70079528375951916</v>
      </c>
      <c r="AJ60">
        <f>ABS(100*(AD60-AD61)/(AVERAGE(AD60:AD61)))</f>
        <v>0.98718908556468765</v>
      </c>
      <c r="AO60">
        <f>ABS(100*(AE60-AE61)/(AVERAGE(AE60:AE61)))</f>
        <v>0.59779296572860174</v>
      </c>
      <c r="AT60">
        <f>ABS(100*(AF60-AF61)/(AVERAGE(AF60:AF61)))</f>
        <v>5.5072065187298067</v>
      </c>
      <c r="AY60">
        <f>ABS(100*(AG60-AG61)/(AVERAGE(AG60:AG61)))</f>
        <v>0.4740163267293962</v>
      </c>
      <c r="BC60" s="4">
        <f>AVERAGE(AD60:AD61)</f>
        <v>6.1725724569070497</v>
      </c>
      <c r="BD60" s="4">
        <f>AVERAGE(AE60:AE61)</f>
        <v>8.1653596704682769</v>
      </c>
      <c r="BE60" s="4">
        <f>AVERAGE(AF60:AF61)</f>
        <v>1.9927872135612272</v>
      </c>
      <c r="BF60" s="4">
        <f>AVERAGE(AG60:AG61)</f>
        <v>0.69913826898880904</v>
      </c>
    </row>
    <row r="61" spans="1:58" x14ac:dyDescent="0.2">
      <c r="A61">
        <v>49</v>
      </c>
      <c r="B61">
        <v>18</v>
      </c>
      <c r="C61" t="s">
        <v>162</v>
      </c>
      <c r="D61" t="s">
        <v>27</v>
      </c>
      <c r="G61">
        <v>0.5</v>
      </c>
      <c r="H61">
        <v>0.5</v>
      </c>
      <c r="I61">
        <v>4380</v>
      </c>
      <c r="J61">
        <v>7714</v>
      </c>
      <c r="L61">
        <v>7890</v>
      </c>
      <c r="M61">
        <v>3.7749999999999999</v>
      </c>
      <c r="N61">
        <v>6.8140000000000001</v>
      </c>
      <c r="O61">
        <v>3.0379999999999998</v>
      </c>
      <c r="Q61">
        <v>0.70899999999999996</v>
      </c>
      <c r="R61">
        <v>1</v>
      </c>
      <c r="S61">
        <v>0</v>
      </c>
      <c r="T61">
        <v>0</v>
      </c>
      <c r="V61">
        <v>0</v>
      </c>
      <c r="Y61" s="1">
        <v>44148</v>
      </c>
      <c r="Z61" s="2">
        <v>0.78525462962962955</v>
      </c>
      <c r="AB61">
        <v>1</v>
      </c>
      <c r="AD61" s="4">
        <f t="shared" si="5"/>
        <v>6.2030399377036289</v>
      </c>
      <c r="AE61" s="4">
        <f t="shared" si="6"/>
        <v>8.1409536976000272</v>
      </c>
      <c r="AF61" s="4">
        <f t="shared" si="7"/>
        <v>1.9379137598963982</v>
      </c>
      <c r="AG61" s="4">
        <f t="shared" si="8"/>
        <v>0.69748125421809892</v>
      </c>
    </row>
    <row r="62" spans="1:58" x14ac:dyDescent="0.2">
      <c r="A62">
        <v>50</v>
      </c>
      <c r="B62">
        <v>19</v>
      </c>
      <c r="C62" t="s">
        <v>66</v>
      </c>
      <c r="D62" t="s">
        <v>27</v>
      </c>
      <c r="G62">
        <v>0.5</v>
      </c>
      <c r="H62">
        <v>0.5</v>
      </c>
      <c r="I62">
        <v>5886</v>
      </c>
      <c r="J62">
        <v>14460</v>
      </c>
      <c r="L62">
        <v>8435</v>
      </c>
      <c r="M62">
        <v>4.931</v>
      </c>
      <c r="N62">
        <v>12.529</v>
      </c>
      <c r="O62">
        <v>7.5990000000000002</v>
      </c>
      <c r="Q62">
        <v>0.76600000000000001</v>
      </c>
      <c r="R62">
        <v>1</v>
      </c>
      <c r="S62">
        <v>0</v>
      </c>
      <c r="T62">
        <v>0</v>
      </c>
      <c r="V62">
        <v>0</v>
      </c>
      <c r="Y62" s="1">
        <v>44148</v>
      </c>
      <c r="Z62" s="2">
        <v>0.7960532407407408</v>
      </c>
      <c r="AB62">
        <v>1</v>
      </c>
      <c r="AD62" s="4">
        <f t="shared" si="5"/>
        <v>8.3371806855942054</v>
      </c>
      <c r="AE62" s="4">
        <f t="shared" si="6"/>
        <v>15.458406718453698</v>
      </c>
      <c r="AF62" s="4">
        <f t="shared" si="7"/>
        <v>7.121226032859493</v>
      </c>
      <c r="AG62" s="4">
        <f t="shared" si="8"/>
        <v>0.7450114147463629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66</v>
      </c>
      <c r="D63" t="s">
        <v>27</v>
      </c>
      <c r="G63">
        <v>0.5</v>
      </c>
      <c r="H63">
        <v>0.5</v>
      </c>
      <c r="I63">
        <v>6406</v>
      </c>
      <c r="J63">
        <v>14553</v>
      </c>
      <c r="L63">
        <v>8433</v>
      </c>
      <c r="M63">
        <v>5.33</v>
      </c>
      <c r="N63">
        <v>12.608000000000001</v>
      </c>
      <c r="O63">
        <v>7.2779999999999996</v>
      </c>
      <c r="Q63">
        <v>0.76600000000000001</v>
      </c>
      <c r="R63">
        <v>1</v>
      </c>
      <c r="S63">
        <v>0</v>
      </c>
      <c r="T63">
        <v>0</v>
      </c>
      <c r="V63">
        <v>0</v>
      </c>
      <c r="Y63" s="1">
        <v>44148</v>
      </c>
      <c r="Z63" s="2">
        <v>0.80181712962962959</v>
      </c>
      <c r="AB63">
        <v>1</v>
      </c>
      <c r="AD63" s="4">
        <f t="shared" si="5"/>
        <v>9.0740685932323846</v>
      </c>
      <c r="AE63" s="4">
        <f t="shared" si="6"/>
        <v>15.559284739642459</v>
      </c>
      <c r="AF63" s="4">
        <f t="shared" si="7"/>
        <v>6.4852161464100746</v>
      </c>
      <c r="AG63" s="4">
        <f t="shared" si="8"/>
        <v>0.74483699213891963</v>
      </c>
      <c r="AJ63">
        <f>ABS(100*(AD63-AD64)/(AVERAGE(AD63:AD64)))</f>
        <v>1.5615723761828388E-2</v>
      </c>
      <c r="AL63">
        <f>100*((AVERAGE(AD63:AD64)*50)-(AVERAGE(AD45:AD46)*50))/(1000*0.15)</f>
        <v>143.69314198944514</v>
      </c>
      <c r="AO63">
        <f>ABS(100*(AE63-AE64)/(AVERAGE(AE63:AE64)))</f>
        <v>0.45417418200844656</v>
      </c>
      <c r="AQ63">
        <f>100*((AVERAGE(AE63:AE64)*50)-(AVERAGE(AE45:AE46)*50))/(2000*0.15)</f>
        <v>124.15408790570356</v>
      </c>
      <c r="AT63">
        <f>ABS(100*(AF63-AF64)/(AVERAGE(AF63:AF64)))</f>
        <v>1.1152178233110377</v>
      </c>
      <c r="AV63">
        <f>100*((AVERAGE(AF63:AF64)*50)-(AVERAGE(AF45:AF46)*50))/(1000*0.15)</f>
        <v>104.61503382196196</v>
      </c>
      <c r="AY63">
        <f>ABS(100*(AG63-AG64)/(AVERAGE(AG63:AG64)))</f>
        <v>0.24558239635763116</v>
      </c>
      <c r="BA63">
        <f>100*((AVERAGE(AG63:AG64)*50)-(AVERAGE(AG45:AG46)*50))/(100*0.15)</f>
        <v>86.906064158559531</v>
      </c>
      <c r="BC63" s="4">
        <f>AVERAGE(AD63:AD64)</f>
        <v>9.0747771392974208</v>
      </c>
      <c r="BD63" s="4">
        <f>AVERAGE(AE63:AE64)</f>
        <v>15.524031667721655</v>
      </c>
      <c r="BE63" s="4">
        <f>AVERAGE(AF63:AF64)</f>
        <v>6.449254528424234</v>
      </c>
      <c r="BF63" s="4">
        <f>AVERAGE(AG63:AG64)</f>
        <v>0.74575271082799632</v>
      </c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6407</v>
      </c>
      <c r="J64">
        <v>14488</v>
      </c>
      <c r="L64">
        <v>8454</v>
      </c>
      <c r="M64">
        <v>5.33</v>
      </c>
      <c r="N64">
        <v>12.553000000000001</v>
      </c>
      <c r="O64">
        <v>7.2229999999999999</v>
      </c>
      <c r="Q64">
        <v>0.76800000000000002</v>
      </c>
      <c r="R64">
        <v>1</v>
      </c>
      <c r="S64">
        <v>0</v>
      </c>
      <c r="T64">
        <v>0</v>
      </c>
      <c r="V64">
        <v>0</v>
      </c>
      <c r="Y64" s="1">
        <v>44148</v>
      </c>
      <c r="Z64" s="2">
        <v>0.80812499999999998</v>
      </c>
      <c r="AB64">
        <v>1</v>
      </c>
      <c r="AD64" s="4">
        <f t="shared" si="5"/>
        <v>9.0754856853624588</v>
      </c>
      <c r="AE64" s="4">
        <f t="shared" si="6"/>
        <v>15.488778595800852</v>
      </c>
      <c r="AF64" s="4">
        <f t="shared" si="7"/>
        <v>6.4132929104383933</v>
      </c>
      <c r="AG64" s="4">
        <f t="shared" si="8"/>
        <v>0.74666842951707302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5087</v>
      </c>
      <c r="J65">
        <v>7912</v>
      </c>
      <c r="L65">
        <v>10363</v>
      </c>
      <c r="M65">
        <v>4.3179999999999996</v>
      </c>
      <c r="N65">
        <v>6.9820000000000002</v>
      </c>
      <c r="O65">
        <v>2.6640000000000001</v>
      </c>
      <c r="Q65">
        <v>0.96799999999999997</v>
      </c>
      <c r="R65">
        <v>1</v>
      </c>
      <c r="S65">
        <v>0</v>
      </c>
      <c r="T65">
        <v>0</v>
      </c>
      <c r="V65">
        <v>0</v>
      </c>
      <c r="Y65" s="1">
        <v>44148</v>
      </c>
      <c r="Z65" s="2">
        <v>0.81859953703703703</v>
      </c>
      <c r="AB65">
        <v>1</v>
      </c>
      <c r="AD65" s="4">
        <f t="shared" si="5"/>
        <v>7.2049240736655396</v>
      </c>
      <c r="AE65" s="4">
        <f t="shared" si="6"/>
        <v>8.3557262588406189</v>
      </c>
      <c r="AF65" s="4">
        <f t="shared" si="7"/>
        <v>1.1508021851750794</v>
      </c>
      <c r="AG65" s="4">
        <f t="shared" si="8"/>
        <v>0.91315480832157891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4558</v>
      </c>
      <c r="J66">
        <v>7906</v>
      </c>
      <c r="L66">
        <v>10361</v>
      </c>
      <c r="M66">
        <v>3.9119999999999999</v>
      </c>
      <c r="N66">
        <v>6.9770000000000003</v>
      </c>
      <c r="O66">
        <v>3.0649999999999999</v>
      </c>
      <c r="Q66">
        <v>0.96799999999999997</v>
      </c>
      <c r="R66">
        <v>1</v>
      </c>
      <c r="S66">
        <v>0</v>
      </c>
      <c r="T66">
        <v>0</v>
      </c>
      <c r="V66">
        <v>0</v>
      </c>
      <c r="Y66" s="1">
        <v>44148</v>
      </c>
      <c r="Z66" s="2">
        <v>0.82427083333333329</v>
      </c>
      <c r="AB66">
        <v>1</v>
      </c>
      <c r="AD66" s="4">
        <f t="shared" si="5"/>
        <v>6.4552823368566976</v>
      </c>
      <c r="AE66" s="4">
        <f t="shared" si="6"/>
        <v>8.3492179994090865</v>
      </c>
      <c r="AF66" s="4">
        <f t="shared" si="7"/>
        <v>1.8939356625523889</v>
      </c>
      <c r="AG66" s="4">
        <f t="shared" si="8"/>
        <v>0.91298038571413576</v>
      </c>
      <c r="AJ66">
        <f>ABS(100*(AD66-AD67)/(AVERAGE(AD66:AD67)))</f>
        <v>1.6154724894544426</v>
      </c>
      <c r="AK66">
        <f>ABS(100*((AVERAGE(AD66:AD67)-AVERAGE(AD60:AD61))/(AVERAGE(AD60:AD61,AD66:AD67))))</f>
        <v>3.6734035049252691</v>
      </c>
      <c r="AO66">
        <f>ABS(100*(AE66-AE67)/(AVERAGE(AE66:AE67)))</f>
        <v>0.69094177322653483</v>
      </c>
      <c r="AP66">
        <f>ABS(100*((AVERAGE(AE66:AE67)-AVERAGE(AE60:AE61))/(AVERAGE(AE60:AE61,AE66:AE67))))</f>
        <v>1.8817795593751345</v>
      </c>
      <c r="AT66">
        <f>ABS(100*(AF66-AF67)/(AVERAGE(AF66:AF67)))</f>
        <v>2.3975036661609592</v>
      </c>
      <c r="AU66">
        <f>ABS(100*((AVERAGE(AF66:AF67)-AVERAGE(AF60:AF61))/(AVERAGE(AF60:AF61,AF66:AF67))))</f>
        <v>3.8812422112616014</v>
      </c>
      <c r="AY66">
        <f>ABS(100*(AG66-AG67)/(AVERAGE(AG66:AG67)))</f>
        <v>0.67592644588686601</v>
      </c>
      <c r="AZ66">
        <f>ABS(100*((AVERAGE(AG66:AG67)-AVERAGE(AG60:AG61))/(AVERAGE(AG60:AG61,AG66:AG67))))</f>
        <v>26.861831299461592</v>
      </c>
      <c r="BC66" s="4">
        <f>AVERAGE(AD66:AD67)</f>
        <v>6.4035584741090172</v>
      </c>
      <c r="BD66" s="4">
        <f>AVERAGE(AE66:AE67)</f>
        <v>8.3204731869198163</v>
      </c>
      <c r="BE66" s="4">
        <f>AVERAGE(AF66:AF67)</f>
        <v>1.9169147128107977</v>
      </c>
      <c r="BF66" s="4">
        <f>AVERAGE(AG66:AG67)</f>
        <v>0.91607638699625205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4485</v>
      </c>
      <c r="J67">
        <v>7853</v>
      </c>
      <c r="L67">
        <v>10432</v>
      </c>
      <c r="M67">
        <v>3.855</v>
      </c>
      <c r="N67">
        <v>6.9320000000000004</v>
      </c>
      <c r="O67">
        <v>3.077</v>
      </c>
      <c r="Q67">
        <v>0.97499999999999998</v>
      </c>
      <c r="R67">
        <v>1</v>
      </c>
      <c r="S67">
        <v>0</v>
      </c>
      <c r="T67">
        <v>0</v>
      </c>
      <c r="V67">
        <v>0</v>
      </c>
      <c r="Y67" s="1">
        <v>44148</v>
      </c>
      <c r="Z67" s="2">
        <v>0.83032407407407405</v>
      </c>
      <c r="AB67">
        <v>1</v>
      </c>
      <c r="AD67" s="4">
        <f t="shared" si="5"/>
        <v>6.3518346113613378</v>
      </c>
      <c r="AE67" s="4">
        <f t="shared" si="6"/>
        <v>8.2917283744305443</v>
      </c>
      <c r="AF67" s="4">
        <f t="shared" si="7"/>
        <v>1.9398937630692066</v>
      </c>
      <c r="AG67" s="4">
        <f t="shared" si="8"/>
        <v>0.91917238827836834</v>
      </c>
    </row>
    <row r="68" spans="1:58" x14ac:dyDescent="0.2">
      <c r="A68">
        <v>56</v>
      </c>
      <c r="B68">
        <v>2</v>
      </c>
      <c r="D68" t="s">
        <v>28</v>
      </c>
      <c r="Y68" s="1">
        <v>44148</v>
      </c>
      <c r="Z68" s="2">
        <v>0.83437499999999998</v>
      </c>
      <c r="AB68">
        <v>1</v>
      </c>
      <c r="AD68" s="4" t="e">
        <f t="shared" si="5"/>
        <v>#DIV/0!</v>
      </c>
      <c r="AE68" s="4" t="e">
        <f t="shared" si="6"/>
        <v>#DIV/0!</v>
      </c>
      <c r="AF68" s="4" t="e">
        <f t="shared" si="7"/>
        <v>#DIV/0!</v>
      </c>
      <c r="AG68" s="4" t="e">
        <f t="shared" si="8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264</v>
      </c>
      <c r="J69">
        <v>339</v>
      </c>
      <c r="L69">
        <v>100</v>
      </c>
      <c r="M69">
        <v>0.61699999999999999</v>
      </c>
      <c r="N69">
        <v>0.56599999999999995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44148</v>
      </c>
      <c r="Z69" s="2">
        <v>0.84403935185185175</v>
      </c>
      <c r="AB69">
        <v>1</v>
      </c>
      <c r="AD69" s="4">
        <f t="shared" si="5"/>
        <v>0.3702887303214154</v>
      </c>
      <c r="AE69" s="4">
        <f t="shared" si="6"/>
        <v>0.14121814634064134</v>
      </c>
      <c r="AF69" s="4">
        <f t="shared" si="7"/>
        <v>-0.22907058398077407</v>
      </c>
      <c r="AG69" s="4">
        <f t="shared" si="8"/>
        <v>1.8105198226951127E-2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67</v>
      </c>
      <c r="J70">
        <v>307</v>
      </c>
      <c r="L70">
        <v>117</v>
      </c>
      <c r="M70">
        <v>0.46700000000000003</v>
      </c>
      <c r="N70">
        <v>0.53800000000000003</v>
      </c>
      <c r="O70">
        <v>7.1999999999999995E-2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44148</v>
      </c>
      <c r="Z70" s="2">
        <v>0.84903935185185186</v>
      </c>
      <c r="AB70">
        <v>1</v>
      </c>
      <c r="AD70" s="4">
        <f t="shared" si="5"/>
        <v>9.1121580696950893E-2</v>
      </c>
      <c r="AE70" s="4">
        <f t="shared" si="6"/>
        <v>0.10650742937246503</v>
      </c>
      <c r="AF70" s="4">
        <f t="shared" si="7"/>
        <v>1.5385848675514138E-2</v>
      </c>
      <c r="AG70" s="4">
        <f t="shared" si="8"/>
        <v>1.958779039021807E-2</v>
      </c>
      <c r="AJ70">
        <f>ABS(100*(AD70-AD71)/(AVERAGE(AD70:AD71)))</f>
        <v>24.432040478943467</v>
      </c>
      <c r="AO70">
        <f>ABS(100*(AE70-AE71)/(AVERAGE(AE70:AE71)))</f>
        <v>62.926947436399608</v>
      </c>
      <c r="AT70">
        <f>ABS(100*(AF70-AF71)/(AVERAGE(AF70:AF71)))</f>
        <v>16816.357450650146</v>
      </c>
      <c r="AY70">
        <f>ABS(100*(AG70-AG71)/(AVERAGE(AG70:AG71)))</f>
        <v>21.717508564311345</v>
      </c>
      <c r="BC70" s="4">
        <f>AVERAGE(AD70:AD71)</f>
        <v>8.1201935786436918E-2</v>
      </c>
      <c r="BD70" s="4">
        <f>AVERAGE(AE70:AE71)</f>
        <v>8.1016746598960548E-2</v>
      </c>
      <c r="BE70" s="4">
        <f>AVERAGE(AF70:AF71)</f>
        <v>-1.8518918747637003E-4</v>
      </c>
      <c r="BF70" s="4">
        <f>AVERAGE(AG70:AG71)</f>
        <v>1.7669141708343199E-2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53</v>
      </c>
      <c r="J71">
        <v>260</v>
      </c>
      <c r="L71">
        <v>73</v>
      </c>
      <c r="M71">
        <v>0.45600000000000002</v>
      </c>
      <c r="N71">
        <v>0.498</v>
      </c>
      <c r="O71">
        <v>4.2000000000000003E-2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44148</v>
      </c>
      <c r="Z71" s="2">
        <v>0.85439814814814818</v>
      </c>
      <c r="AB71">
        <v>1</v>
      </c>
      <c r="AD71" s="4">
        <f t="shared" si="5"/>
        <v>7.1282290875922943E-2</v>
      </c>
      <c r="AE71" s="4">
        <f t="shared" si="6"/>
        <v>5.5526063825456065E-2</v>
      </c>
      <c r="AF71" s="4">
        <f t="shared" si="7"/>
        <v>-1.5756227050466878E-2</v>
      </c>
      <c r="AG71" s="4">
        <f t="shared" si="8"/>
        <v>1.5750493026468328E-2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5180</v>
      </c>
      <c r="J72">
        <v>10422</v>
      </c>
      <c r="L72">
        <v>7905</v>
      </c>
      <c r="M72">
        <v>4.3890000000000002</v>
      </c>
      <c r="N72">
        <v>9.1080000000000005</v>
      </c>
      <c r="O72">
        <v>4.7190000000000003</v>
      </c>
      <c r="Q72">
        <v>0.71099999999999997</v>
      </c>
      <c r="R72">
        <v>1</v>
      </c>
      <c r="S72">
        <v>0</v>
      </c>
      <c r="T72">
        <v>0</v>
      </c>
      <c r="V72">
        <v>0</v>
      </c>
      <c r="Y72" s="1">
        <v>44148</v>
      </c>
      <c r="Z72" s="2">
        <v>0.86488425925925927</v>
      </c>
      <c r="AB72">
        <v>1</v>
      </c>
      <c r="AD72" s="4">
        <f t="shared" si="5"/>
        <v>7.3367136417623682</v>
      </c>
      <c r="AE72" s="4">
        <f t="shared" si="6"/>
        <v>11.078348121031949</v>
      </c>
      <c r="AF72" s="4">
        <f t="shared" si="7"/>
        <v>3.7416344792695808</v>
      </c>
      <c r="AG72" s="4">
        <f t="shared" si="8"/>
        <v>0.69878942377392272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7146</v>
      </c>
      <c r="J73">
        <v>10471</v>
      </c>
      <c r="L73">
        <v>7887</v>
      </c>
      <c r="M73">
        <v>5.8970000000000002</v>
      </c>
      <c r="N73">
        <v>9.15</v>
      </c>
      <c r="O73">
        <v>3.2530000000000001</v>
      </c>
      <c r="Q73">
        <v>0.70899999999999996</v>
      </c>
      <c r="R73">
        <v>1</v>
      </c>
      <c r="S73">
        <v>0</v>
      </c>
      <c r="T73">
        <v>0</v>
      </c>
      <c r="V73">
        <v>0</v>
      </c>
      <c r="Y73" s="1">
        <v>44148</v>
      </c>
      <c r="Z73" s="2">
        <v>0.87064814814814817</v>
      </c>
      <c r="AB73">
        <v>1</v>
      </c>
      <c r="AD73" s="4">
        <f t="shared" si="5"/>
        <v>10.122716769486718</v>
      </c>
      <c r="AE73" s="4">
        <f t="shared" si="6"/>
        <v>11.131498906389469</v>
      </c>
      <c r="AF73" s="4">
        <f t="shared" si="7"/>
        <v>1.0087821369027505</v>
      </c>
      <c r="AG73" s="4">
        <f t="shared" si="8"/>
        <v>0.69721962030693418</v>
      </c>
      <c r="AJ73">
        <f>ABS(100*(AD73-AD74)/(AVERAGE(AD73:AD74)))</f>
        <v>1.3998148708592534E-2</v>
      </c>
      <c r="AO73">
        <f>ABS(100*(AE73-AE74)/(AVERAGE(AE73:AE74)))</f>
        <v>0.28219203473637278</v>
      </c>
      <c r="AT73">
        <f>ABS(100*(AF73-AF74)/(AVERAGE(AF73:AF74)))</f>
        <v>2.9341121146759379</v>
      </c>
      <c r="AY73">
        <f>ABS(100*(AG73-AG74)/(AVERAGE(AG73:AG74)))</f>
        <v>0.41192837170052193</v>
      </c>
      <c r="BC73" s="4">
        <f>AVERAGE(AD73:AD74)</f>
        <v>10.123425315551756</v>
      </c>
      <c r="BD73" s="4">
        <f>AVERAGE(AE73:AE74)</f>
        <v>11.147227200015674</v>
      </c>
      <c r="BE73" s="4">
        <f>AVERAGE(AF73:AF74)</f>
        <v>1.0238018844639187</v>
      </c>
      <c r="BF73" s="4">
        <f>AVERAGE(AG73:AG74)</f>
        <v>0.69865860681834036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7147</v>
      </c>
      <c r="J74">
        <v>10500</v>
      </c>
      <c r="L74">
        <v>7920</v>
      </c>
      <c r="M74">
        <v>5.8979999999999997</v>
      </c>
      <c r="N74">
        <v>9.1739999999999995</v>
      </c>
      <c r="O74">
        <v>3.2759999999999998</v>
      </c>
      <c r="Q74">
        <v>0.71199999999999997</v>
      </c>
      <c r="R74">
        <v>1</v>
      </c>
      <c r="S74">
        <v>0</v>
      </c>
      <c r="T74">
        <v>0</v>
      </c>
      <c r="V74">
        <v>0</v>
      </c>
      <c r="Y74" s="1">
        <v>44148</v>
      </c>
      <c r="Z74" s="2">
        <v>0.87686342592592592</v>
      </c>
      <c r="AB74">
        <v>1</v>
      </c>
      <c r="AD74" s="4">
        <f t="shared" si="5"/>
        <v>10.124133861616793</v>
      </c>
      <c r="AE74" s="4">
        <f t="shared" si="6"/>
        <v>11.16295549364188</v>
      </c>
      <c r="AF74" s="4">
        <f t="shared" si="7"/>
        <v>1.0388216320250869</v>
      </c>
      <c r="AG74" s="4">
        <f t="shared" si="8"/>
        <v>0.70009759332974653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4195</v>
      </c>
      <c r="J75">
        <v>6974</v>
      </c>
      <c r="L75">
        <v>3153</v>
      </c>
      <c r="M75">
        <v>3.633</v>
      </c>
      <c r="N75">
        <v>6.1870000000000003</v>
      </c>
      <c r="O75">
        <v>2.5539999999999998</v>
      </c>
      <c r="Q75">
        <v>0.214</v>
      </c>
      <c r="R75">
        <v>1</v>
      </c>
      <c r="S75">
        <v>0</v>
      </c>
      <c r="T75">
        <v>0</v>
      </c>
      <c r="V75">
        <v>0</v>
      </c>
      <c r="Y75" s="1">
        <v>44148</v>
      </c>
      <c r="Z75" s="2">
        <v>0.88754629629629633</v>
      </c>
      <c r="AB75">
        <v>1</v>
      </c>
      <c r="AD75" s="4">
        <f t="shared" si="5"/>
        <v>5.940877893640045</v>
      </c>
      <c r="AE75" s="4">
        <f t="shared" si="6"/>
        <v>7.3382683677109508</v>
      </c>
      <c r="AF75" s="4">
        <f t="shared" si="7"/>
        <v>1.3973904740709058</v>
      </c>
      <c r="AG75" s="4">
        <f t="shared" si="8"/>
        <v>0.28436130848895042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3105</v>
      </c>
      <c r="J76">
        <v>7025</v>
      </c>
      <c r="L76">
        <v>3167</v>
      </c>
      <c r="M76">
        <v>2.7970000000000002</v>
      </c>
      <c r="N76">
        <v>6.23</v>
      </c>
      <c r="O76">
        <v>3.4329999999999998</v>
      </c>
      <c r="Q76">
        <v>0.215</v>
      </c>
      <c r="R76">
        <v>1</v>
      </c>
      <c r="S76">
        <v>0</v>
      </c>
      <c r="T76">
        <v>0</v>
      </c>
      <c r="V76">
        <v>0</v>
      </c>
      <c r="Y76" s="1">
        <v>44148</v>
      </c>
      <c r="Z76" s="2">
        <v>0.89320601851851855</v>
      </c>
      <c r="AB76">
        <v>1</v>
      </c>
      <c r="AD76" s="4">
        <f t="shared" si="5"/>
        <v>4.3962474718600131</v>
      </c>
      <c r="AE76" s="4">
        <f t="shared" si="6"/>
        <v>7.3935885728789819</v>
      </c>
      <c r="AF76" s="4">
        <f t="shared" si="7"/>
        <v>2.9973411010189688</v>
      </c>
      <c r="AG76" s="4">
        <f t="shared" si="8"/>
        <v>0.28558226674105258</v>
      </c>
      <c r="AI76">
        <f>ABS(100*(AVERAGE(AD76:AD77)-3)/3)</f>
        <v>45.714945319457605</v>
      </c>
      <c r="AJ76">
        <f>ABS(100*(AD76-AD77)/(AVERAGE(AD76:AD77)))</f>
        <v>1.134594772092719</v>
      </c>
      <c r="AN76">
        <f>ABS(100*(AVERAGE(AE76:AE77)-6)/6)</f>
        <v>23.02761273201952</v>
      </c>
      <c r="AO76">
        <f>ABS(100*(AE76-AE77)/(AVERAGE(AE76:AE77)))</f>
        <v>0.32328268136575938</v>
      </c>
      <c r="AS76">
        <f>ABS(100*(AVERAGE(AF76:AF77)-3)/3)</f>
        <v>0.34028014458143591</v>
      </c>
      <c r="AT76">
        <f>ABS(100*(AF76-AF77)/(AVERAGE(AF76:AF77)))</f>
        <v>0.85491112840783101</v>
      </c>
      <c r="AX76">
        <f>ABS(100*(AVERAGE(AG76:AG77)-0.3)/0.33)</f>
        <v>5.4657582919373251</v>
      </c>
      <c r="AY76">
        <f>ABS(100*(AG76-AG77)/(AVERAGE(AG76:AG77)))</f>
        <v>2.5671943728660955</v>
      </c>
      <c r="BC76" s="4">
        <f>AVERAGE(AD76:AD77)</f>
        <v>4.3714483595837281</v>
      </c>
      <c r="BD76" s="4">
        <f>AVERAGE(AE76:AE77)</f>
        <v>7.3816567639211712</v>
      </c>
      <c r="BE76" s="4">
        <f>AVERAGE(AF76:AF77)</f>
        <v>3.0102084043374431</v>
      </c>
      <c r="BF76" s="4">
        <f>AVERAGE(AG76:AG77)</f>
        <v>0.28196299763660682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3070</v>
      </c>
      <c r="J77">
        <v>7003</v>
      </c>
      <c r="L77">
        <v>3084</v>
      </c>
      <c r="M77">
        <v>2.77</v>
      </c>
      <c r="N77">
        <v>6.2119999999999997</v>
      </c>
      <c r="O77">
        <v>3.4420000000000002</v>
      </c>
      <c r="Q77">
        <v>0.20599999999999999</v>
      </c>
      <c r="R77">
        <v>1</v>
      </c>
      <c r="S77">
        <v>0</v>
      </c>
      <c r="T77">
        <v>0</v>
      </c>
      <c r="V77">
        <v>0</v>
      </c>
      <c r="Y77" s="1">
        <v>44148</v>
      </c>
      <c r="Z77" s="2">
        <v>0.89934027777777781</v>
      </c>
      <c r="AB77">
        <v>1</v>
      </c>
      <c r="AD77" s="4">
        <f t="shared" ref="AD77:AD123" si="13">((I77*$E$9)+$E$10)*1000/G77</f>
        <v>4.3466492473074432</v>
      </c>
      <c r="AE77" s="4">
        <f t="shared" si="6"/>
        <v>7.3697249549633606</v>
      </c>
      <c r="AF77" s="4">
        <f t="shared" si="7"/>
        <v>3.0230757076559174</v>
      </c>
      <c r="AG77" s="4">
        <f t="shared" si="8"/>
        <v>0.27834372853216105</v>
      </c>
    </row>
    <row r="78" spans="1:58" x14ac:dyDescent="0.2">
      <c r="A78">
        <v>66</v>
      </c>
      <c r="B78">
        <v>2</v>
      </c>
      <c r="D78" t="s">
        <v>28</v>
      </c>
      <c r="Y78" s="1">
        <v>44148</v>
      </c>
      <c r="Z78" s="2">
        <v>0.90361111111111114</v>
      </c>
      <c r="AB78">
        <v>1</v>
      </c>
      <c r="AD78" s="4" t="e">
        <f t="shared" si="13"/>
        <v>#DIV/0!</v>
      </c>
      <c r="AE78" s="4" t="e">
        <f t="shared" ref="AE78:AE123" si="14">((J78*$G$9)+$G$10)*1000/H78</f>
        <v>#DIV/0!</v>
      </c>
      <c r="AF78" s="4" t="e">
        <f t="shared" ref="AF78:AF123" si="15">AE78-AD78</f>
        <v>#DIV/0!</v>
      </c>
      <c r="AG78" s="4" t="e">
        <f t="shared" ref="AG78:AG123" si="16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21</v>
      </c>
      <c r="C79" t="s">
        <v>163</v>
      </c>
      <c r="D79" t="s">
        <v>27</v>
      </c>
      <c r="G79">
        <v>0.5</v>
      </c>
      <c r="H79">
        <v>0.5</v>
      </c>
      <c r="I79">
        <v>3917</v>
      </c>
      <c r="J79">
        <v>8454</v>
      </c>
      <c r="L79">
        <v>14548</v>
      </c>
      <c r="M79">
        <v>3.42</v>
      </c>
      <c r="N79">
        <v>7.4409999999999998</v>
      </c>
      <c r="O79">
        <v>4.0209999999999999</v>
      </c>
      <c r="Q79">
        <v>1.405</v>
      </c>
      <c r="R79">
        <v>1</v>
      </c>
      <c r="S79">
        <v>0</v>
      </c>
      <c r="T79">
        <v>0</v>
      </c>
      <c r="V79">
        <v>0</v>
      </c>
      <c r="Y79" s="1">
        <v>44148</v>
      </c>
      <c r="Z79" s="2">
        <v>0.91399305555555566</v>
      </c>
      <c r="AB79">
        <v>1</v>
      </c>
      <c r="AD79" s="4">
        <f t="shared" si="13"/>
        <v>5.5469262814796334</v>
      </c>
      <c r="AE79" s="4">
        <f t="shared" si="14"/>
        <v>8.9436390274891053</v>
      </c>
      <c r="AF79" s="4">
        <f t="shared" si="15"/>
        <v>3.3967127460094719</v>
      </c>
      <c r="AG79" s="4">
        <f t="shared" si="16"/>
        <v>1.2781341143964124</v>
      </c>
    </row>
    <row r="80" spans="1:58" x14ac:dyDescent="0.2">
      <c r="A80">
        <v>68</v>
      </c>
      <c r="B80">
        <v>21</v>
      </c>
      <c r="C80" t="s">
        <v>163</v>
      </c>
      <c r="D80" t="s">
        <v>27</v>
      </c>
      <c r="G80">
        <v>0.5</v>
      </c>
      <c r="H80">
        <v>0.5</v>
      </c>
      <c r="I80">
        <v>5096</v>
      </c>
      <c r="J80">
        <v>8407</v>
      </c>
      <c r="L80">
        <v>14818</v>
      </c>
      <c r="M80">
        <v>4.3239999999999998</v>
      </c>
      <c r="N80">
        <v>7.4009999999999998</v>
      </c>
      <c r="O80">
        <v>3.077</v>
      </c>
      <c r="Q80">
        <v>1.4339999999999999</v>
      </c>
      <c r="R80">
        <v>1</v>
      </c>
      <c r="S80">
        <v>0</v>
      </c>
      <c r="T80">
        <v>0</v>
      </c>
      <c r="V80">
        <v>0</v>
      </c>
      <c r="Y80" s="1">
        <v>44148</v>
      </c>
      <c r="Z80" s="2">
        <v>0.91967592592592595</v>
      </c>
      <c r="AB80">
        <v>1</v>
      </c>
      <c r="AD80" s="4">
        <f t="shared" si="13"/>
        <v>7.2176779028362006</v>
      </c>
      <c r="AE80" s="4">
        <f t="shared" si="14"/>
        <v>8.8926576619420974</v>
      </c>
      <c r="AF80" s="4">
        <f t="shared" si="15"/>
        <v>1.6749797591058968</v>
      </c>
      <c r="AG80" s="4">
        <f t="shared" si="16"/>
        <v>1.3016811664012404</v>
      </c>
      <c r="AJ80">
        <f>ABS(100*(AD80-AD81)/(AVERAGE(AD80:AD81)))</f>
        <v>1.015763515978406</v>
      </c>
      <c r="AO80">
        <f>ABS(100*(AE80-AE81)/(AVERAGE(AE80:AE81)))</f>
        <v>4.8779358846912285E-2</v>
      </c>
      <c r="AT80">
        <f>ABS(100*(AF80-AF81)/(AVERAGE(AF80:AF81)))</f>
        <v>4.2278698348585753</v>
      </c>
      <c r="AY80">
        <f>ABS(100*(AG80-AG81)/(AVERAGE(AG80:AG81)))</f>
        <v>0.40786029677974628</v>
      </c>
      <c r="BC80" s="4">
        <f>AVERAGE(AD80:AD81)</f>
        <v>7.2545222982181095</v>
      </c>
      <c r="BD80" s="4">
        <f>AVERAGE(AE80:AE81)</f>
        <v>8.8948270817526076</v>
      </c>
      <c r="BE80" s="4">
        <f>AVERAGE(AF80:AF81)</f>
        <v>1.6403047835344982</v>
      </c>
      <c r="BF80" s="4">
        <f>AVERAGE(AG80:AG81)</f>
        <v>1.3043411111647489</v>
      </c>
    </row>
    <row r="81" spans="1:58" x14ac:dyDescent="0.2">
      <c r="A81">
        <v>69</v>
      </c>
      <c r="B81">
        <v>21</v>
      </c>
      <c r="C81" t="s">
        <v>163</v>
      </c>
      <c r="D81" t="s">
        <v>27</v>
      </c>
      <c r="G81">
        <v>0.5</v>
      </c>
      <c r="H81">
        <v>0.5</v>
      </c>
      <c r="I81">
        <v>5148</v>
      </c>
      <c r="J81">
        <v>8411</v>
      </c>
      <c r="L81">
        <v>14879</v>
      </c>
      <c r="M81">
        <v>4.3639999999999999</v>
      </c>
      <c r="N81">
        <v>7.4039999999999999</v>
      </c>
      <c r="O81">
        <v>3.04</v>
      </c>
      <c r="Q81">
        <v>1.44</v>
      </c>
      <c r="R81">
        <v>1</v>
      </c>
      <c r="S81">
        <v>0</v>
      </c>
      <c r="T81">
        <v>0</v>
      </c>
      <c r="V81">
        <v>0</v>
      </c>
      <c r="Y81" s="1">
        <v>44148</v>
      </c>
      <c r="Z81" s="2">
        <v>0.92581018518518521</v>
      </c>
      <c r="AB81">
        <v>1</v>
      </c>
      <c r="AD81" s="4">
        <f t="shared" si="13"/>
        <v>7.2913666936000183</v>
      </c>
      <c r="AE81" s="4">
        <f t="shared" si="14"/>
        <v>8.8969965015631178</v>
      </c>
      <c r="AF81" s="4">
        <f t="shared" si="15"/>
        <v>1.6056298079630995</v>
      </c>
      <c r="AG81" s="4">
        <f t="shared" si="16"/>
        <v>1.3070010559282572</v>
      </c>
    </row>
    <row r="82" spans="1:58" x14ac:dyDescent="0.2">
      <c r="A82">
        <v>70</v>
      </c>
      <c r="B82">
        <v>22</v>
      </c>
      <c r="C82" t="s">
        <v>164</v>
      </c>
      <c r="D82" t="s">
        <v>27</v>
      </c>
      <c r="G82">
        <v>0.5</v>
      </c>
      <c r="H82">
        <v>0.5</v>
      </c>
      <c r="I82">
        <v>3785</v>
      </c>
      <c r="J82">
        <v>7375</v>
      </c>
      <c r="L82">
        <v>5848</v>
      </c>
      <c r="M82">
        <v>3.3180000000000001</v>
      </c>
      <c r="N82">
        <v>6.5259999999999998</v>
      </c>
      <c r="O82">
        <v>3.2080000000000002</v>
      </c>
      <c r="Q82">
        <v>0.496</v>
      </c>
      <c r="R82">
        <v>1</v>
      </c>
      <c r="S82">
        <v>0</v>
      </c>
      <c r="T82">
        <v>0</v>
      </c>
      <c r="V82">
        <v>0</v>
      </c>
      <c r="Y82" s="1">
        <v>44148</v>
      </c>
      <c r="Z82" s="2">
        <v>0.93626157407407407</v>
      </c>
      <c r="AB82">
        <v>1</v>
      </c>
      <c r="AD82" s="4">
        <f t="shared" si="13"/>
        <v>5.3598701203099406</v>
      </c>
      <c r="AE82" s="4">
        <f t="shared" si="14"/>
        <v>7.7732370397184098</v>
      </c>
      <c r="AF82" s="4">
        <f t="shared" si="15"/>
        <v>2.4133669194084693</v>
      </c>
      <c r="AG82" s="4">
        <f t="shared" si="16"/>
        <v>0.51939577201862219</v>
      </c>
    </row>
    <row r="83" spans="1:58" x14ac:dyDescent="0.2">
      <c r="A83">
        <v>71</v>
      </c>
      <c r="B83">
        <v>22</v>
      </c>
      <c r="C83" t="s">
        <v>164</v>
      </c>
      <c r="D83" t="s">
        <v>27</v>
      </c>
      <c r="G83">
        <v>0.5</v>
      </c>
      <c r="H83">
        <v>0.5</v>
      </c>
      <c r="I83">
        <v>3359</v>
      </c>
      <c r="J83">
        <v>7378</v>
      </c>
      <c r="L83">
        <v>5693</v>
      </c>
      <c r="M83">
        <v>2.992</v>
      </c>
      <c r="N83">
        <v>6.5289999999999999</v>
      </c>
      <c r="O83">
        <v>3.5369999999999999</v>
      </c>
      <c r="Q83">
        <v>0.47899999999999998</v>
      </c>
      <c r="R83">
        <v>1</v>
      </c>
      <c r="S83">
        <v>0</v>
      </c>
      <c r="T83">
        <v>0</v>
      </c>
      <c r="V83">
        <v>0</v>
      </c>
      <c r="Y83" s="1">
        <v>44148</v>
      </c>
      <c r="Z83" s="2">
        <v>0.94192129629629628</v>
      </c>
      <c r="AB83">
        <v>1</v>
      </c>
      <c r="AD83" s="4">
        <f t="shared" si="13"/>
        <v>4.7561888728986625</v>
      </c>
      <c r="AE83" s="4">
        <f t="shared" si="14"/>
        <v>7.776491169434177</v>
      </c>
      <c r="AF83" s="4">
        <f t="shared" si="15"/>
        <v>3.0203022965355144</v>
      </c>
      <c r="AG83" s="4">
        <f t="shared" si="16"/>
        <v>0.5058780199417765</v>
      </c>
      <c r="AJ83">
        <f>ABS(100*(AD83-AD84)/(AVERAGE(AD83:AD84)))</f>
        <v>0.65763872103577736</v>
      </c>
      <c r="AO83">
        <f>ABS(100*(AE83-AE84)/(AVERAGE(AE83:AE84)))</f>
        <v>1.9293900198679779</v>
      </c>
      <c r="AT83">
        <f>ABS(100*(AF83-AF84)/(AVERAGE(AF83:AF84)))</f>
        <v>3.9650769380782407</v>
      </c>
      <c r="AY83">
        <f>ABS(100*(AG83-AG84)/(AVERAGE(AG83:AG84)))</f>
        <v>0.6358369920988709</v>
      </c>
      <c r="BC83" s="4">
        <f>AVERAGE(AD83:AD84)</f>
        <v>4.7406008594678548</v>
      </c>
      <c r="BD83" s="4">
        <f>AVERAGE(AE83:AE84)</f>
        <v>7.7021885409241744</v>
      </c>
      <c r="BE83" s="4">
        <f>AVERAGE(AF83:AF84)</f>
        <v>2.9615876814563191</v>
      </c>
      <c r="BF83" s="4">
        <f>AVERAGE(AG83:AG84)</f>
        <v>0.50749142906062583</v>
      </c>
    </row>
    <row r="84" spans="1:58" x14ac:dyDescent="0.2">
      <c r="A84">
        <v>72</v>
      </c>
      <c r="B84">
        <v>22</v>
      </c>
      <c r="C84" t="s">
        <v>164</v>
      </c>
      <c r="D84" t="s">
        <v>27</v>
      </c>
      <c r="G84">
        <v>0.5</v>
      </c>
      <c r="H84">
        <v>0.5</v>
      </c>
      <c r="I84">
        <v>3337</v>
      </c>
      <c r="J84">
        <v>7241</v>
      </c>
      <c r="L84">
        <v>5730</v>
      </c>
      <c r="M84">
        <v>2.9750000000000001</v>
      </c>
      <c r="N84">
        <v>6.4130000000000003</v>
      </c>
      <c r="O84">
        <v>3.4380000000000002</v>
      </c>
      <c r="Q84">
        <v>0.48299999999999998</v>
      </c>
      <c r="R84">
        <v>1</v>
      </c>
      <c r="S84">
        <v>0</v>
      </c>
      <c r="T84">
        <v>0</v>
      </c>
      <c r="V84">
        <v>0</v>
      </c>
      <c r="Y84" s="1">
        <v>44148</v>
      </c>
      <c r="Z84" s="2">
        <v>0.94806712962962969</v>
      </c>
      <c r="AB84">
        <v>1</v>
      </c>
      <c r="AD84" s="4">
        <f t="shared" si="13"/>
        <v>4.7250128460370471</v>
      </c>
      <c r="AE84" s="4">
        <f t="shared" si="14"/>
        <v>7.6278859124141709</v>
      </c>
      <c r="AF84" s="4">
        <f t="shared" si="15"/>
        <v>2.9028730663771238</v>
      </c>
      <c r="AG84" s="4">
        <f t="shared" si="16"/>
        <v>0.50910483817947516</v>
      </c>
    </row>
    <row r="85" spans="1:58" x14ac:dyDescent="0.2">
      <c r="A85">
        <v>73</v>
      </c>
      <c r="B85">
        <v>23</v>
      </c>
      <c r="C85" t="s">
        <v>165</v>
      </c>
      <c r="D85" t="s">
        <v>27</v>
      </c>
      <c r="G85">
        <v>0.5</v>
      </c>
      <c r="H85">
        <v>0.5</v>
      </c>
      <c r="I85">
        <v>2453</v>
      </c>
      <c r="J85">
        <v>5845</v>
      </c>
      <c r="L85">
        <v>2133</v>
      </c>
      <c r="M85">
        <v>2.2970000000000002</v>
      </c>
      <c r="N85">
        <v>5.23</v>
      </c>
      <c r="O85">
        <v>2.9329999999999998</v>
      </c>
      <c r="Q85">
        <v>0.107</v>
      </c>
      <c r="R85">
        <v>1</v>
      </c>
      <c r="S85">
        <v>0</v>
      </c>
      <c r="T85">
        <v>0</v>
      </c>
      <c r="V85">
        <v>0</v>
      </c>
      <c r="Y85" s="1">
        <v>44148</v>
      </c>
      <c r="Z85" s="2">
        <v>0.95833333333333337</v>
      </c>
      <c r="AB85">
        <v>1</v>
      </c>
      <c r="AD85" s="4">
        <f t="shared" si="13"/>
        <v>3.4723034030521407</v>
      </c>
      <c r="AE85" s="4">
        <f t="shared" si="14"/>
        <v>6.1136308846774794</v>
      </c>
      <c r="AF85" s="4">
        <f t="shared" si="15"/>
        <v>2.6413274816253387</v>
      </c>
      <c r="AG85" s="4">
        <f t="shared" si="16"/>
        <v>0.19540577869293363</v>
      </c>
    </row>
    <row r="86" spans="1:58" x14ac:dyDescent="0.2">
      <c r="A86">
        <v>74</v>
      </c>
      <c r="B86">
        <v>23</v>
      </c>
      <c r="C86" t="s">
        <v>165</v>
      </c>
      <c r="D86" t="s">
        <v>27</v>
      </c>
      <c r="G86">
        <v>0.5</v>
      </c>
      <c r="H86">
        <v>0.5</v>
      </c>
      <c r="I86">
        <v>2096</v>
      </c>
      <c r="J86">
        <v>5873</v>
      </c>
      <c r="L86">
        <v>2056</v>
      </c>
      <c r="M86">
        <v>2.0230000000000001</v>
      </c>
      <c r="N86">
        <v>5.2539999999999996</v>
      </c>
      <c r="O86">
        <v>3.2320000000000002</v>
      </c>
      <c r="Q86">
        <v>9.9000000000000005E-2</v>
      </c>
      <c r="R86">
        <v>1</v>
      </c>
      <c r="S86">
        <v>0</v>
      </c>
      <c r="T86">
        <v>0</v>
      </c>
      <c r="V86">
        <v>0</v>
      </c>
      <c r="Y86" s="1">
        <v>44148</v>
      </c>
      <c r="Z86" s="2">
        <v>0.96384259259259253</v>
      </c>
      <c r="AB86">
        <v>1</v>
      </c>
      <c r="AD86" s="4">
        <f t="shared" si="13"/>
        <v>2.9664015126159282</v>
      </c>
      <c r="AE86" s="4">
        <f t="shared" si="14"/>
        <v>6.1440027620246331</v>
      </c>
      <c r="AF86" s="4">
        <f t="shared" si="15"/>
        <v>3.1776012494087049</v>
      </c>
      <c r="AG86" s="4">
        <f t="shared" si="16"/>
        <v>0.18869050830637157</v>
      </c>
      <c r="AJ86">
        <f>ABS(100*(AD86-AD87)/(AVERAGE(AD86:AD87)))</f>
        <v>1.4919613572946921</v>
      </c>
      <c r="AO86">
        <f>ABS(100*(AE86-AE87)/(AVERAGE(AE86:AE87)))</f>
        <v>0.67313945971598843</v>
      </c>
      <c r="AT86">
        <f>ABS(100*(AF86-AF87)/(AVERAGE(AF86:AF87)))</f>
        <v>8.5275764899713599E-2</v>
      </c>
      <c r="AY86">
        <f>ABS(100*(AG86-AG87)/(AVERAGE(AG86:AG87)))</f>
        <v>0.92013186042105488</v>
      </c>
      <c r="BC86" s="4">
        <f>AVERAGE(AD86:AD87)</f>
        <v>2.94443658459979</v>
      </c>
      <c r="BD86" s="4">
        <f>AVERAGE(AE86:AE87)</f>
        <v>6.123393273824778</v>
      </c>
      <c r="BE86" s="4">
        <f>AVERAGE(AF86:AF87)</f>
        <v>3.1789566892249885</v>
      </c>
      <c r="BF86" s="4">
        <f>AVERAGE(AG86:AG87)</f>
        <v>0.18956262134358742</v>
      </c>
    </row>
    <row r="87" spans="1:58" x14ac:dyDescent="0.2">
      <c r="A87">
        <v>75</v>
      </c>
      <c r="B87">
        <v>23</v>
      </c>
      <c r="C87" t="s">
        <v>165</v>
      </c>
      <c r="D87" t="s">
        <v>27</v>
      </c>
      <c r="G87">
        <v>0.5</v>
      </c>
      <c r="H87">
        <v>0.5</v>
      </c>
      <c r="I87">
        <v>2065</v>
      </c>
      <c r="J87">
        <v>5835</v>
      </c>
      <c r="L87">
        <v>2076</v>
      </c>
      <c r="M87">
        <v>1.9990000000000001</v>
      </c>
      <c r="N87">
        <v>5.2220000000000004</v>
      </c>
      <c r="O87">
        <v>3.2229999999999999</v>
      </c>
      <c r="Q87">
        <v>0.10100000000000001</v>
      </c>
      <c r="R87">
        <v>1</v>
      </c>
      <c r="S87">
        <v>0</v>
      </c>
      <c r="T87">
        <v>0</v>
      </c>
      <c r="V87">
        <v>0</v>
      </c>
      <c r="Y87" s="1">
        <v>44148</v>
      </c>
      <c r="Z87" s="2">
        <v>0.9698148148148148</v>
      </c>
      <c r="AB87">
        <v>1</v>
      </c>
      <c r="AD87" s="4">
        <f t="shared" si="13"/>
        <v>2.9224716565836517</v>
      </c>
      <c r="AE87" s="4">
        <f t="shared" si="14"/>
        <v>6.1027837856249239</v>
      </c>
      <c r="AF87" s="4">
        <f t="shared" si="15"/>
        <v>3.1803121290412721</v>
      </c>
      <c r="AG87" s="4">
        <f t="shared" si="16"/>
        <v>0.19043473438080324</v>
      </c>
    </row>
    <row r="88" spans="1:58" x14ac:dyDescent="0.2">
      <c r="A88">
        <v>76</v>
      </c>
      <c r="B88">
        <v>24</v>
      </c>
      <c r="C88" t="s">
        <v>166</v>
      </c>
      <c r="D88" t="s">
        <v>27</v>
      </c>
      <c r="G88">
        <v>0.5</v>
      </c>
      <c r="H88">
        <v>0.5</v>
      </c>
      <c r="I88">
        <v>2445</v>
      </c>
      <c r="J88">
        <v>6702</v>
      </c>
      <c r="L88">
        <v>2027</v>
      </c>
      <c r="M88">
        <v>2.2909999999999999</v>
      </c>
      <c r="N88">
        <v>5.9560000000000004</v>
      </c>
      <c r="O88">
        <v>3.665</v>
      </c>
      <c r="Q88">
        <v>9.6000000000000002E-2</v>
      </c>
      <c r="R88">
        <v>1</v>
      </c>
      <c r="S88">
        <v>0</v>
      </c>
      <c r="T88">
        <v>0</v>
      </c>
      <c r="V88">
        <v>0</v>
      </c>
      <c r="Y88" s="1">
        <v>44148</v>
      </c>
      <c r="Z88" s="2">
        <v>0.9801157407407407</v>
      </c>
      <c r="AB88">
        <v>1</v>
      </c>
      <c r="AD88" s="4">
        <f t="shared" si="13"/>
        <v>3.460966666011553</v>
      </c>
      <c r="AE88" s="4">
        <f t="shared" si="14"/>
        <v>7.0432272734814516</v>
      </c>
      <c r="AF88" s="4">
        <f t="shared" si="15"/>
        <v>3.5822606074698986</v>
      </c>
      <c r="AG88" s="4">
        <f t="shared" si="16"/>
        <v>0.18616138049844558</v>
      </c>
    </row>
    <row r="89" spans="1:58" x14ac:dyDescent="0.2">
      <c r="A89">
        <v>77</v>
      </c>
      <c r="B89">
        <v>24</v>
      </c>
      <c r="C89" t="s">
        <v>166</v>
      </c>
      <c r="D89" t="s">
        <v>27</v>
      </c>
      <c r="G89">
        <v>0.5</v>
      </c>
      <c r="H89">
        <v>0.5</v>
      </c>
      <c r="I89">
        <v>2584</v>
      </c>
      <c r="J89">
        <v>6733</v>
      </c>
      <c r="L89">
        <v>2042</v>
      </c>
      <c r="M89">
        <v>2.3980000000000001</v>
      </c>
      <c r="N89">
        <v>5.9829999999999997</v>
      </c>
      <c r="O89">
        <v>3.585</v>
      </c>
      <c r="Q89">
        <v>9.8000000000000004E-2</v>
      </c>
      <c r="R89">
        <v>1</v>
      </c>
      <c r="S89">
        <v>0</v>
      </c>
      <c r="T89">
        <v>0</v>
      </c>
      <c r="V89">
        <v>0</v>
      </c>
      <c r="Y89" s="1">
        <v>44148</v>
      </c>
      <c r="Z89" s="2">
        <v>0.98576388888888899</v>
      </c>
      <c r="AB89">
        <v>1</v>
      </c>
      <c r="AD89" s="4">
        <f t="shared" si="13"/>
        <v>3.6579424720917588</v>
      </c>
      <c r="AE89" s="4">
        <f t="shared" si="14"/>
        <v>7.0768532805443725</v>
      </c>
      <c r="AF89" s="4">
        <f t="shared" si="15"/>
        <v>3.4189108084526136</v>
      </c>
      <c r="AG89" s="4">
        <f t="shared" si="16"/>
        <v>0.18746955005426935</v>
      </c>
      <c r="AJ89">
        <f>ABS(100*(AD89-AD90)/(AVERAGE(AD89:AD90)))</f>
        <v>1.2866491260969506</v>
      </c>
      <c r="AO89">
        <f>ABS(100*(AE89-AE90)/(AVERAGE(AE89:AE90)))</f>
        <v>0.33663903778040971</v>
      </c>
      <c r="AT89">
        <f>ABS(100*(AF89-AF90)/(AVERAGE(AF89:AF90)))</f>
        <v>2.0446747278718651</v>
      </c>
      <c r="AY89">
        <f>ABS(100*(AG89-AG90)/(AVERAGE(AG89:AG90)))</f>
        <v>4.6509432041282654E-2</v>
      </c>
      <c r="BC89" s="4">
        <f>AVERAGE(AD89:AD90)</f>
        <v>3.6345604519455472</v>
      </c>
      <c r="BD89" s="4">
        <f>AVERAGE(AE89:AE90)</f>
        <v>7.0887850895021831</v>
      </c>
      <c r="BE89" s="4">
        <f>AVERAGE(AF89:AF90)</f>
        <v>3.4542246375566359</v>
      </c>
      <c r="BF89" s="4">
        <f>AVERAGE(AG89:AG90)</f>
        <v>0.18751315570613014</v>
      </c>
    </row>
    <row r="90" spans="1:58" x14ac:dyDescent="0.2">
      <c r="A90">
        <v>78</v>
      </c>
      <c r="B90">
        <v>24</v>
      </c>
      <c r="C90" t="s">
        <v>166</v>
      </c>
      <c r="D90" t="s">
        <v>27</v>
      </c>
      <c r="G90">
        <v>0.5</v>
      </c>
      <c r="H90">
        <v>0.5</v>
      </c>
      <c r="I90">
        <v>2551</v>
      </c>
      <c r="J90">
        <v>6755</v>
      </c>
      <c r="L90">
        <v>2043</v>
      </c>
      <c r="M90">
        <v>2.3719999999999999</v>
      </c>
      <c r="N90">
        <v>6.0010000000000003</v>
      </c>
      <c r="O90">
        <v>3.629</v>
      </c>
      <c r="Q90">
        <v>9.8000000000000004E-2</v>
      </c>
      <c r="R90">
        <v>1</v>
      </c>
      <c r="S90">
        <v>0</v>
      </c>
      <c r="T90">
        <v>0</v>
      </c>
      <c r="V90">
        <v>0</v>
      </c>
      <c r="Y90" s="1">
        <v>44148</v>
      </c>
      <c r="Z90" s="2">
        <v>0.99185185185185187</v>
      </c>
      <c r="AB90">
        <v>1</v>
      </c>
      <c r="AD90" s="4">
        <f t="shared" si="13"/>
        <v>3.6111784317993361</v>
      </c>
      <c r="AE90" s="4">
        <f t="shared" si="14"/>
        <v>7.1007168984599938</v>
      </c>
      <c r="AF90" s="4">
        <f t="shared" si="15"/>
        <v>3.4895384666606577</v>
      </c>
      <c r="AG90" s="4">
        <f t="shared" si="16"/>
        <v>0.18755676135799096</v>
      </c>
    </row>
    <row r="91" spans="1:58" x14ac:dyDescent="0.2">
      <c r="A91">
        <v>79</v>
      </c>
      <c r="B91">
        <v>25</v>
      </c>
      <c r="C91" t="s">
        <v>167</v>
      </c>
      <c r="D91" t="s">
        <v>27</v>
      </c>
      <c r="G91">
        <v>0.5</v>
      </c>
      <c r="H91">
        <v>0.5</v>
      </c>
      <c r="I91">
        <v>3119</v>
      </c>
      <c r="J91">
        <v>6756</v>
      </c>
      <c r="L91">
        <v>2212</v>
      </c>
      <c r="M91">
        <v>2.8079999999999998</v>
      </c>
      <c r="N91">
        <v>6.0019999999999998</v>
      </c>
      <c r="O91">
        <v>3.194</v>
      </c>
      <c r="Q91">
        <v>0.115</v>
      </c>
      <c r="R91">
        <v>1</v>
      </c>
      <c r="S91">
        <v>0</v>
      </c>
      <c r="T91">
        <v>0</v>
      </c>
      <c r="V91">
        <v>0</v>
      </c>
      <c r="Y91" s="1">
        <v>44149</v>
      </c>
      <c r="Z91" s="2">
        <v>2.2337962962962967E-3</v>
      </c>
      <c r="AB91">
        <v>1</v>
      </c>
      <c r="AD91" s="4">
        <f t="shared" si="13"/>
        <v>4.4160867616810409</v>
      </c>
      <c r="AE91" s="4">
        <f t="shared" si="14"/>
        <v>7.1018016083652489</v>
      </c>
      <c r="AF91" s="4">
        <f t="shared" si="15"/>
        <v>2.685714846684208</v>
      </c>
      <c r="AG91" s="4">
        <f t="shared" si="16"/>
        <v>0.20229547168693884</v>
      </c>
    </row>
    <row r="92" spans="1:58" x14ac:dyDescent="0.2">
      <c r="A92">
        <v>80</v>
      </c>
      <c r="B92">
        <v>25</v>
      </c>
      <c r="C92" t="s">
        <v>167</v>
      </c>
      <c r="D92" t="s">
        <v>27</v>
      </c>
      <c r="G92">
        <v>0.5</v>
      </c>
      <c r="H92">
        <v>0.5</v>
      </c>
      <c r="I92">
        <v>3285</v>
      </c>
      <c r="J92">
        <v>6716</v>
      </c>
      <c r="L92">
        <v>2242</v>
      </c>
      <c r="M92">
        <v>2.9350000000000001</v>
      </c>
      <c r="N92">
        <v>5.968</v>
      </c>
      <c r="O92">
        <v>3.0329999999999999</v>
      </c>
      <c r="Q92">
        <v>0.11899999999999999</v>
      </c>
      <c r="R92">
        <v>1</v>
      </c>
      <c r="S92">
        <v>0</v>
      </c>
      <c r="T92">
        <v>0</v>
      </c>
      <c r="V92">
        <v>0</v>
      </c>
      <c r="Y92" s="1">
        <v>44149</v>
      </c>
      <c r="Z92" s="2">
        <v>7.8356481481481489E-3</v>
      </c>
      <c r="AB92">
        <v>1</v>
      </c>
      <c r="AD92" s="4">
        <f t="shared" si="13"/>
        <v>4.6513240552732293</v>
      </c>
      <c r="AE92" s="4">
        <f t="shared" si="14"/>
        <v>7.0584132121550294</v>
      </c>
      <c r="AF92" s="4">
        <f t="shared" si="15"/>
        <v>2.4070891568818</v>
      </c>
      <c r="AG92" s="4">
        <f t="shared" si="16"/>
        <v>0.20491181079858639</v>
      </c>
      <c r="AJ92">
        <f>ABS(100*(AD92-AD93)/(AVERAGE(AD92:AD93)))</f>
        <v>0.30512905424673042</v>
      </c>
      <c r="AO92">
        <f>ABS(100*(AE92-AE93)/(AVERAGE(AE92:AE93)))</f>
        <v>0.44467003136283656</v>
      </c>
      <c r="AT92">
        <f>ABS(100*(AF92-AF93)/(AVERAGE(AF92:AF93)))</f>
        <v>1.8777502732153157</v>
      </c>
      <c r="AY92">
        <f>ABS(100*(AG92-AG93)/(AVERAGE(AG92:AG93)))</f>
        <v>0.6786558263159157</v>
      </c>
      <c r="BC92" s="4">
        <f>AVERAGE(AD92:AD93)</f>
        <v>4.6442385946228626</v>
      </c>
      <c r="BD92" s="4">
        <f>AVERAGE(AE92:AE93)</f>
        <v>7.0741415057812338</v>
      </c>
      <c r="BE92" s="4">
        <f>AVERAGE(AF92:AF93)</f>
        <v>2.4299029111583716</v>
      </c>
      <c r="BF92" s="4">
        <f>AVERAGE(AG92:AG93)</f>
        <v>0.20560950122835908</v>
      </c>
    </row>
    <row r="93" spans="1:58" x14ac:dyDescent="0.2">
      <c r="A93">
        <v>81</v>
      </c>
      <c r="B93">
        <v>25</v>
      </c>
      <c r="C93" t="s">
        <v>167</v>
      </c>
      <c r="D93" t="s">
        <v>27</v>
      </c>
      <c r="G93">
        <v>0.5</v>
      </c>
      <c r="H93">
        <v>0.5</v>
      </c>
      <c r="I93">
        <v>3275</v>
      </c>
      <c r="J93">
        <v>6745</v>
      </c>
      <c r="L93">
        <v>2258</v>
      </c>
      <c r="M93">
        <v>2.9279999999999999</v>
      </c>
      <c r="N93">
        <v>5.9930000000000003</v>
      </c>
      <c r="O93">
        <v>3.0659999999999998</v>
      </c>
      <c r="Q93">
        <v>0.12</v>
      </c>
      <c r="R93">
        <v>1</v>
      </c>
      <c r="S93">
        <v>0</v>
      </c>
      <c r="T93">
        <v>0</v>
      </c>
      <c r="V93">
        <v>0</v>
      </c>
      <c r="Y93" s="1">
        <v>44149</v>
      </c>
      <c r="Z93" s="2">
        <v>1.3946759259259258E-2</v>
      </c>
      <c r="AB93">
        <v>1</v>
      </c>
      <c r="AD93" s="4">
        <f t="shared" si="13"/>
        <v>4.637153133972495</v>
      </c>
      <c r="AE93" s="4">
        <f t="shared" si="14"/>
        <v>7.0898697994074382</v>
      </c>
      <c r="AF93" s="4">
        <f t="shared" si="15"/>
        <v>2.4527166654349433</v>
      </c>
      <c r="AG93" s="4">
        <f t="shared" si="16"/>
        <v>0.20630719165813174</v>
      </c>
    </row>
    <row r="94" spans="1:58" x14ac:dyDescent="0.2">
      <c r="A94">
        <v>82</v>
      </c>
      <c r="B94">
        <v>26</v>
      </c>
      <c r="C94" t="s">
        <v>168</v>
      </c>
      <c r="D94" t="s">
        <v>27</v>
      </c>
      <c r="G94">
        <v>0.5</v>
      </c>
      <c r="H94">
        <v>0.5</v>
      </c>
      <c r="I94">
        <v>4205</v>
      </c>
      <c r="J94">
        <v>8304</v>
      </c>
      <c r="L94">
        <v>12632</v>
      </c>
      <c r="M94">
        <v>3.641</v>
      </c>
      <c r="N94">
        <v>7.3129999999999997</v>
      </c>
      <c r="O94">
        <v>3.6720000000000002</v>
      </c>
      <c r="Q94">
        <v>1.2050000000000001</v>
      </c>
      <c r="R94">
        <v>1</v>
      </c>
      <c r="S94">
        <v>0</v>
      </c>
      <c r="T94">
        <v>0</v>
      </c>
      <c r="V94">
        <v>0</v>
      </c>
      <c r="Y94" s="1">
        <v>44149</v>
      </c>
      <c r="Z94" s="2">
        <v>2.4363425925925927E-2</v>
      </c>
      <c r="AB94">
        <v>1</v>
      </c>
      <c r="AD94" s="4">
        <f t="shared" si="13"/>
        <v>5.9550488149407794</v>
      </c>
      <c r="AE94" s="4">
        <f t="shared" si="14"/>
        <v>8.7809325417007784</v>
      </c>
      <c r="AF94" s="4">
        <f t="shared" si="15"/>
        <v>2.825883726759999</v>
      </c>
      <c r="AG94" s="4">
        <f t="shared" si="16"/>
        <v>1.1110372564658555</v>
      </c>
    </row>
    <row r="95" spans="1:58" x14ac:dyDescent="0.2">
      <c r="A95">
        <v>83</v>
      </c>
      <c r="B95">
        <v>26</v>
      </c>
      <c r="C95" t="s">
        <v>168</v>
      </c>
      <c r="D95" t="s">
        <v>27</v>
      </c>
      <c r="G95">
        <v>0.5</v>
      </c>
      <c r="H95">
        <v>0.5</v>
      </c>
      <c r="I95">
        <v>4488</v>
      </c>
      <c r="J95">
        <v>8255</v>
      </c>
      <c r="L95">
        <v>12779</v>
      </c>
      <c r="M95">
        <v>3.8580000000000001</v>
      </c>
      <c r="N95">
        <v>7.2720000000000002</v>
      </c>
      <c r="O95">
        <v>3.415</v>
      </c>
      <c r="Q95">
        <v>1.2210000000000001</v>
      </c>
      <c r="R95">
        <v>1</v>
      </c>
      <c r="S95">
        <v>0</v>
      </c>
      <c r="T95">
        <v>0</v>
      </c>
      <c r="V95">
        <v>0</v>
      </c>
      <c r="Y95" s="1">
        <v>44149</v>
      </c>
      <c r="Z95" s="2">
        <v>3.0011574074074076E-2</v>
      </c>
      <c r="AB95">
        <v>1</v>
      </c>
      <c r="AD95" s="4">
        <f t="shared" si="13"/>
        <v>6.3560858877515578</v>
      </c>
      <c r="AE95" s="4">
        <f t="shared" si="14"/>
        <v>8.7277817563432585</v>
      </c>
      <c r="AF95" s="4">
        <f t="shared" si="15"/>
        <v>2.3716958685917007</v>
      </c>
      <c r="AG95" s="4">
        <f t="shared" si="16"/>
        <v>1.1238573181129285</v>
      </c>
      <c r="AJ95">
        <f>ABS(100*(AD95-AD96)/(AVERAGE(AD95:AD96)))</f>
        <v>1.3919128681713089</v>
      </c>
      <c r="AO95">
        <f>ABS(100*(AE95-AE96)/(AVERAGE(AE95:AE96)))</f>
        <v>0.18625003452589575</v>
      </c>
      <c r="AT95">
        <f>ABS(100*(AF95-AF96)/(AVERAGE(AF95:AF96)))</f>
        <v>4.2962304675234906</v>
      </c>
      <c r="AY95">
        <f>ABS(100*(AG95-AG96)/(AVERAGE(AG95:AG96)))</f>
        <v>0.62659057752105496</v>
      </c>
      <c r="BC95" s="4">
        <f>AVERAGE(AD95:AD96)</f>
        <v>6.3121560317192813</v>
      </c>
      <c r="BD95" s="4">
        <f>AVERAGE(AE95:AE96)</f>
        <v>8.7359170806326745</v>
      </c>
      <c r="BE95" s="4">
        <f>AVERAGE(AF95:AF96)</f>
        <v>2.4237610489133927</v>
      </c>
      <c r="BF95" s="4">
        <f>AVERAGE(AG95:AG96)</f>
        <v>1.1273893759136526</v>
      </c>
    </row>
    <row r="96" spans="1:58" x14ac:dyDescent="0.2">
      <c r="A96">
        <v>84</v>
      </c>
      <c r="B96">
        <v>26</v>
      </c>
      <c r="C96" t="s">
        <v>168</v>
      </c>
      <c r="D96" t="s">
        <v>27</v>
      </c>
      <c r="G96">
        <v>0.5</v>
      </c>
      <c r="H96">
        <v>0.5</v>
      </c>
      <c r="I96">
        <v>4426</v>
      </c>
      <c r="J96">
        <v>8270</v>
      </c>
      <c r="L96">
        <v>12860</v>
      </c>
      <c r="M96">
        <v>3.81</v>
      </c>
      <c r="N96">
        <v>7.2850000000000001</v>
      </c>
      <c r="O96">
        <v>3.4740000000000002</v>
      </c>
      <c r="Q96">
        <v>1.2290000000000001</v>
      </c>
      <c r="R96">
        <v>1</v>
      </c>
      <c r="S96">
        <v>0</v>
      </c>
      <c r="T96">
        <v>0</v>
      </c>
      <c r="V96">
        <v>0</v>
      </c>
      <c r="Y96" s="1">
        <v>44149</v>
      </c>
      <c r="Z96" s="2">
        <v>3.6111111111111115E-2</v>
      </c>
      <c r="AB96">
        <v>1</v>
      </c>
      <c r="AD96" s="4">
        <f t="shared" si="13"/>
        <v>6.2682261756870057</v>
      </c>
      <c r="AE96" s="4">
        <f t="shared" si="14"/>
        <v>8.7440524049220905</v>
      </c>
      <c r="AF96" s="4">
        <f t="shared" si="15"/>
        <v>2.4758262292350848</v>
      </c>
      <c r="AG96" s="4">
        <f t="shared" si="16"/>
        <v>1.1309214337143769</v>
      </c>
    </row>
    <row r="97" spans="1:58" x14ac:dyDescent="0.2">
      <c r="A97">
        <v>85</v>
      </c>
      <c r="B97">
        <v>27</v>
      </c>
      <c r="C97" t="s">
        <v>169</v>
      </c>
      <c r="D97" t="s">
        <v>27</v>
      </c>
      <c r="G97">
        <v>0.5</v>
      </c>
      <c r="H97">
        <v>0.5</v>
      </c>
      <c r="I97">
        <v>3090</v>
      </c>
      <c r="J97">
        <v>6812</v>
      </c>
      <c r="L97">
        <v>2255</v>
      </c>
      <c r="M97">
        <v>2.7850000000000001</v>
      </c>
      <c r="N97">
        <v>6.05</v>
      </c>
      <c r="O97">
        <v>3.2639999999999998</v>
      </c>
      <c r="Q97">
        <v>0.12</v>
      </c>
      <c r="R97">
        <v>1</v>
      </c>
      <c r="S97">
        <v>0</v>
      </c>
      <c r="T97">
        <v>0</v>
      </c>
      <c r="V97">
        <v>0</v>
      </c>
      <c r="Y97" s="1">
        <v>44149</v>
      </c>
      <c r="Z97" s="2">
        <v>4.6481481481481485E-2</v>
      </c>
      <c r="AB97">
        <v>1</v>
      </c>
      <c r="AD97" s="4">
        <f t="shared" si="13"/>
        <v>4.3749910899089119</v>
      </c>
      <c r="AE97" s="4">
        <f t="shared" si="14"/>
        <v>7.1625453630595572</v>
      </c>
      <c r="AF97" s="4">
        <f t="shared" si="15"/>
        <v>2.7875542731506453</v>
      </c>
      <c r="AG97" s="4">
        <f t="shared" si="16"/>
        <v>0.20604555774696698</v>
      </c>
    </row>
    <row r="98" spans="1:58" x14ac:dyDescent="0.2">
      <c r="A98">
        <v>86</v>
      </c>
      <c r="B98">
        <v>27</v>
      </c>
      <c r="C98" t="s">
        <v>169</v>
      </c>
      <c r="D98" t="s">
        <v>27</v>
      </c>
      <c r="G98">
        <v>0.5</v>
      </c>
      <c r="H98">
        <v>0.5</v>
      </c>
      <c r="I98">
        <v>2590</v>
      </c>
      <c r="J98">
        <v>6793</v>
      </c>
      <c r="L98">
        <v>2149</v>
      </c>
      <c r="M98">
        <v>2.4020000000000001</v>
      </c>
      <c r="N98">
        <v>6.0339999999999998</v>
      </c>
      <c r="O98">
        <v>3.6320000000000001</v>
      </c>
      <c r="Q98">
        <v>0.109</v>
      </c>
      <c r="R98">
        <v>1</v>
      </c>
      <c r="S98">
        <v>0</v>
      </c>
      <c r="T98">
        <v>0</v>
      </c>
      <c r="V98">
        <v>0</v>
      </c>
      <c r="Y98" s="1">
        <v>44149</v>
      </c>
      <c r="Z98" s="2">
        <v>5.2071759259259255E-2</v>
      </c>
      <c r="AB98">
        <v>1</v>
      </c>
      <c r="AD98" s="4">
        <f t="shared" si="13"/>
        <v>3.6664450248721998</v>
      </c>
      <c r="AE98" s="4">
        <f t="shared" si="14"/>
        <v>7.141935874859703</v>
      </c>
      <c r="AF98" s="4">
        <f t="shared" si="15"/>
        <v>3.4754908499875032</v>
      </c>
      <c r="AG98" s="4">
        <f t="shared" si="16"/>
        <v>0.19680115955247898</v>
      </c>
      <c r="AJ98">
        <f>ABS(100*(AD98-AD99)/(AVERAGE(AD98:AD99)))</f>
        <v>0.8083757569942025</v>
      </c>
      <c r="AO98">
        <f>ABS(100*(AE98-AE99)/(AVERAGE(AE98:AE99)))</f>
        <v>3.0380409287301804E-2</v>
      </c>
      <c r="AT98">
        <f>ABS(100*(AF98-AF99)/(AVERAGE(AF98:AF99)))</f>
        <v>0.92291106739700968</v>
      </c>
      <c r="AY98">
        <f>ABS(100*(AG98-AG99)/(AVERAGE(AG98:AG99)))</f>
        <v>1.1017576738773829</v>
      </c>
      <c r="BC98" s="4">
        <f>AVERAGE(AD98:AD99)</f>
        <v>3.6813244922379704</v>
      </c>
      <c r="BD98" s="4">
        <f>AVERAGE(AE98:AE99)</f>
        <v>7.1408511649544479</v>
      </c>
      <c r="BE98" s="4">
        <f>AVERAGE(AF98:AF99)</f>
        <v>3.4595266727164775</v>
      </c>
      <c r="BF98" s="4">
        <f>AVERAGE(AG98:AG99)</f>
        <v>0.19789130084899881</v>
      </c>
    </row>
    <row r="99" spans="1:58" x14ac:dyDescent="0.2">
      <c r="A99">
        <v>87</v>
      </c>
      <c r="B99">
        <v>27</v>
      </c>
      <c r="C99" t="s">
        <v>169</v>
      </c>
      <c r="D99" t="s">
        <v>27</v>
      </c>
      <c r="G99">
        <v>0.5</v>
      </c>
      <c r="H99">
        <v>0.5</v>
      </c>
      <c r="I99">
        <v>2611</v>
      </c>
      <c r="J99">
        <v>6791</v>
      </c>
      <c r="L99">
        <v>2174</v>
      </c>
      <c r="M99">
        <v>2.4180000000000001</v>
      </c>
      <c r="N99">
        <v>6.032</v>
      </c>
      <c r="O99">
        <v>3.6139999999999999</v>
      </c>
      <c r="Q99">
        <v>0.111</v>
      </c>
      <c r="R99">
        <v>1</v>
      </c>
      <c r="S99">
        <v>0</v>
      </c>
      <c r="T99">
        <v>0</v>
      </c>
      <c r="V99">
        <v>0</v>
      </c>
      <c r="Y99" s="1">
        <v>44149</v>
      </c>
      <c r="Z99" s="2">
        <v>5.8090277777777775E-2</v>
      </c>
      <c r="AB99">
        <v>1</v>
      </c>
      <c r="AD99" s="4">
        <f t="shared" si="13"/>
        <v>3.6962039596037415</v>
      </c>
      <c r="AE99" s="4">
        <f t="shared" si="14"/>
        <v>7.1397664550491928</v>
      </c>
      <c r="AF99" s="4">
        <f t="shared" si="15"/>
        <v>3.4435624954454513</v>
      </c>
      <c r="AG99" s="4">
        <f t="shared" si="16"/>
        <v>0.19898144214551861</v>
      </c>
    </row>
    <row r="100" spans="1:58" x14ac:dyDescent="0.2">
      <c r="A100">
        <v>88</v>
      </c>
      <c r="B100">
        <v>28</v>
      </c>
      <c r="C100" t="s">
        <v>170</v>
      </c>
      <c r="D100" t="s">
        <v>27</v>
      </c>
      <c r="G100">
        <v>0.5</v>
      </c>
      <c r="H100">
        <v>0.5</v>
      </c>
      <c r="I100">
        <v>1996</v>
      </c>
      <c r="J100">
        <v>5020</v>
      </c>
      <c r="L100">
        <v>1636</v>
      </c>
      <c r="M100">
        <v>1.946</v>
      </c>
      <c r="N100">
        <v>4.532</v>
      </c>
      <c r="O100">
        <v>2.585</v>
      </c>
      <c r="Q100">
        <v>5.5E-2</v>
      </c>
      <c r="R100">
        <v>1</v>
      </c>
      <c r="S100">
        <v>0</v>
      </c>
      <c r="T100">
        <v>0</v>
      </c>
      <c r="V100">
        <v>0</v>
      </c>
      <c r="Y100" s="1">
        <v>44149</v>
      </c>
      <c r="Z100" s="2">
        <v>6.822916666666666E-2</v>
      </c>
      <c r="AB100">
        <v>1</v>
      </c>
      <c r="AD100" s="4">
        <f t="shared" si="13"/>
        <v>2.8246922996085861</v>
      </c>
      <c r="AE100" s="4">
        <f t="shared" si="14"/>
        <v>5.218745212841684</v>
      </c>
      <c r="AF100" s="4">
        <f t="shared" si="15"/>
        <v>2.3940529132330979</v>
      </c>
      <c r="AG100" s="4">
        <f t="shared" si="16"/>
        <v>0.15206176074330582</v>
      </c>
    </row>
    <row r="101" spans="1:58" x14ac:dyDescent="0.2">
      <c r="A101">
        <v>89</v>
      </c>
      <c r="B101">
        <v>28</v>
      </c>
      <c r="C101" t="s">
        <v>170</v>
      </c>
      <c r="D101" t="s">
        <v>27</v>
      </c>
      <c r="G101">
        <v>0.5</v>
      </c>
      <c r="H101">
        <v>0.5</v>
      </c>
      <c r="I101">
        <v>1767</v>
      </c>
      <c r="J101">
        <v>5050</v>
      </c>
      <c r="L101">
        <v>1598</v>
      </c>
      <c r="M101">
        <v>1.7709999999999999</v>
      </c>
      <c r="N101">
        <v>4.5570000000000004</v>
      </c>
      <c r="O101">
        <v>2.7869999999999999</v>
      </c>
      <c r="Q101">
        <v>5.0999999999999997E-2</v>
      </c>
      <c r="R101">
        <v>1</v>
      </c>
      <c r="S101">
        <v>0</v>
      </c>
      <c r="T101">
        <v>0</v>
      </c>
      <c r="V101">
        <v>0</v>
      </c>
      <c r="Y101" s="1">
        <v>44149</v>
      </c>
      <c r="Z101" s="2">
        <v>7.3715277777777768E-2</v>
      </c>
      <c r="AB101">
        <v>1</v>
      </c>
      <c r="AD101" s="4">
        <f t="shared" si="13"/>
        <v>2.5001782018217718</v>
      </c>
      <c r="AE101" s="4">
        <f t="shared" si="14"/>
        <v>5.2512865099993489</v>
      </c>
      <c r="AF101" s="4">
        <f t="shared" si="15"/>
        <v>2.7511083081775771</v>
      </c>
      <c r="AG101" s="4">
        <f t="shared" si="16"/>
        <v>0.14874773120188559</v>
      </c>
      <c r="AJ101">
        <f>ABS(100*(AD101-AD102)/(AVERAGE(AD101:AD102)))</f>
        <v>2.6417017365259512</v>
      </c>
      <c r="AO101">
        <f>ABS(100*(AE101-AE102)/(AVERAGE(AE101:AE102)))</f>
        <v>0.82284382614056129</v>
      </c>
      <c r="AT101">
        <f>ABS(100*(AF101-AF102)/(AVERAGE(AF101:AF102)))</f>
        <v>3.8702075819690887</v>
      </c>
      <c r="AY101">
        <f>ABS(100*(AG101-AG102)/(AVERAGE(AG101:AG102)))</f>
        <v>3.5136194338209292</v>
      </c>
      <c r="BC101" s="4">
        <f>AVERAGE(AD101:AD102)</f>
        <v>2.4675850828300829</v>
      </c>
      <c r="BD101" s="4">
        <f>AVERAGE(AE101:AE102)</f>
        <v>5.2729807081044591</v>
      </c>
      <c r="BE101" s="4">
        <f>AVERAGE(AF101:AF102)</f>
        <v>2.8053956252743761</v>
      </c>
      <c r="BF101" s="4">
        <f>AVERAGE(AG101:AG102)</f>
        <v>0.15140767596539395</v>
      </c>
    </row>
    <row r="102" spans="1:58" x14ac:dyDescent="0.2">
      <c r="A102">
        <v>90</v>
      </c>
      <c r="B102">
        <v>28</v>
      </c>
      <c r="C102" t="s">
        <v>170</v>
      </c>
      <c r="D102" t="s">
        <v>27</v>
      </c>
      <c r="G102">
        <v>0.5</v>
      </c>
      <c r="H102">
        <v>0.5</v>
      </c>
      <c r="I102">
        <v>1721</v>
      </c>
      <c r="J102">
        <v>5090</v>
      </c>
      <c r="L102">
        <v>1659</v>
      </c>
      <c r="M102">
        <v>1.7350000000000001</v>
      </c>
      <c r="N102">
        <v>4.5910000000000002</v>
      </c>
      <c r="O102">
        <v>2.855</v>
      </c>
      <c r="Q102">
        <v>5.8000000000000003E-2</v>
      </c>
      <c r="R102">
        <v>1</v>
      </c>
      <c r="S102">
        <v>0</v>
      </c>
      <c r="T102">
        <v>0</v>
      </c>
      <c r="V102">
        <v>0</v>
      </c>
      <c r="Y102" s="1">
        <v>44149</v>
      </c>
      <c r="Z102" s="2">
        <v>7.962962962962962E-2</v>
      </c>
      <c r="AB102">
        <v>1</v>
      </c>
      <c r="AD102" s="4">
        <f t="shared" si="13"/>
        <v>2.4349919638383941</v>
      </c>
      <c r="AE102" s="4">
        <f t="shared" si="14"/>
        <v>5.2946749062095693</v>
      </c>
      <c r="AF102" s="4">
        <f t="shared" si="15"/>
        <v>2.8596829423711752</v>
      </c>
      <c r="AG102" s="4">
        <f t="shared" si="16"/>
        <v>0.15406762072890229</v>
      </c>
      <c r="BB102" s="5"/>
    </row>
    <row r="103" spans="1:58" x14ac:dyDescent="0.2">
      <c r="A103">
        <v>91</v>
      </c>
      <c r="B103">
        <v>29</v>
      </c>
      <c r="C103" t="s">
        <v>171</v>
      </c>
      <c r="D103" t="s">
        <v>27</v>
      </c>
      <c r="G103">
        <v>0.5</v>
      </c>
      <c r="H103">
        <v>0.5</v>
      </c>
      <c r="I103">
        <v>2265</v>
      </c>
      <c r="J103">
        <v>7712</v>
      </c>
      <c r="L103">
        <v>3119</v>
      </c>
      <c r="M103">
        <v>2.1520000000000001</v>
      </c>
      <c r="N103">
        <v>6.8120000000000003</v>
      </c>
      <c r="O103">
        <v>4.66</v>
      </c>
      <c r="Q103">
        <v>0.21</v>
      </c>
      <c r="R103">
        <v>1</v>
      </c>
      <c r="S103">
        <v>0</v>
      </c>
      <c r="T103">
        <v>0</v>
      </c>
      <c r="V103">
        <v>0</v>
      </c>
      <c r="Y103" s="1">
        <v>44149</v>
      </c>
      <c r="Z103" s="2">
        <v>8.997685185185185E-2</v>
      </c>
      <c r="AB103">
        <v>1</v>
      </c>
      <c r="AD103" s="4">
        <f t="shared" si="13"/>
        <v>3.2058900825983367</v>
      </c>
      <c r="AE103" s="4">
        <f t="shared" si="14"/>
        <v>8.138784277789517</v>
      </c>
      <c r="AF103" s="4">
        <f t="shared" si="15"/>
        <v>4.9328941951911798</v>
      </c>
      <c r="AG103" s="4">
        <f t="shared" si="16"/>
        <v>0.28139612416241649</v>
      </c>
      <c r="BB103" s="5"/>
    </row>
    <row r="104" spans="1:58" x14ac:dyDescent="0.2">
      <c r="A104">
        <v>92</v>
      </c>
      <c r="B104">
        <v>29</v>
      </c>
      <c r="C104" t="s">
        <v>171</v>
      </c>
      <c r="D104" t="s">
        <v>27</v>
      </c>
      <c r="G104">
        <v>0.5</v>
      </c>
      <c r="H104">
        <v>0.5</v>
      </c>
      <c r="I104">
        <v>2468</v>
      </c>
      <c r="J104">
        <v>7629</v>
      </c>
      <c r="L104">
        <v>3132</v>
      </c>
      <c r="M104">
        <v>2.3079999999999998</v>
      </c>
      <c r="N104">
        <v>6.742</v>
      </c>
      <c r="O104">
        <v>4.4340000000000002</v>
      </c>
      <c r="Q104">
        <v>0.21199999999999999</v>
      </c>
      <c r="R104">
        <v>1</v>
      </c>
      <c r="S104">
        <v>0</v>
      </c>
      <c r="T104">
        <v>0</v>
      </c>
      <c r="V104">
        <v>0</v>
      </c>
      <c r="Y104" s="1">
        <v>44149</v>
      </c>
      <c r="Z104" s="2">
        <v>9.5532407407407413E-2</v>
      </c>
      <c r="AB104">
        <v>1</v>
      </c>
      <c r="AD104" s="4">
        <f t="shared" si="13"/>
        <v>3.4935597850032418</v>
      </c>
      <c r="AE104" s="4">
        <f t="shared" si="14"/>
        <v>8.0487533556533091</v>
      </c>
      <c r="AF104" s="4">
        <f t="shared" si="15"/>
        <v>4.5551935706500668</v>
      </c>
      <c r="AG104" s="4">
        <f t="shared" si="16"/>
        <v>0.28252987111079708</v>
      </c>
      <c r="AJ104">
        <f>ABS(100*(AD104-AD105)/(AVERAGE(AD104:AD105)))</f>
        <v>1.5695416807049241</v>
      </c>
      <c r="AO104">
        <f>ABS(100*(AE104-AE105)/(AVERAGE(AE104:AE105)))</f>
        <v>0.416908194235245</v>
      </c>
      <c r="AT104">
        <f>ABS(100*(AF104-AF105)/(AVERAGE(AF104:AF105)))</f>
        <v>0.47620617162758411</v>
      </c>
      <c r="AY104">
        <f>ABS(100*(AG104-AG105)/(AVERAGE(AG104:AG105)))</f>
        <v>0.71249308418963953</v>
      </c>
      <c r="BC104" s="4">
        <f>AVERAGE(AD104:AD105)</f>
        <v>3.5211930815396735</v>
      </c>
      <c r="BD104" s="4">
        <f>AVERAGE(AE104:AE105)</f>
        <v>8.0655663591847713</v>
      </c>
      <c r="BE104" s="4">
        <f>AVERAGE(AF104:AF105)</f>
        <v>4.5443732776450965</v>
      </c>
      <c r="BF104" s="4">
        <f>AVERAGE(AG104:AG105)</f>
        <v>0.28152694111799892</v>
      </c>
    </row>
    <row r="105" spans="1:58" x14ac:dyDescent="0.2">
      <c r="A105">
        <v>93</v>
      </c>
      <c r="B105">
        <v>29</v>
      </c>
      <c r="C105" t="s">
        <v>171</v>
      </c>
      <c r="D105" t="s">
        <v>27</v>
      </c>
      <c r="G105">
        <v>0.5</v>
      </c>
      <c r="H105">
        <v>0.5</v>
      </c>
      <c r="I105">
        <v>2507</v>
      </c>
      <c r="J105">
        <v>7660</v>
      </c>
      <c r="L105">
        <v>3109</v>
      </c>
      <c r="M105">
        <v>2.339</v>
      </c>
      <c r="N105">
        <v>6.7679999999999998</v>
      </c>
      <c r="O105">
        <v>4.43</v>
      </c>
      <c r="Q105">
        <v>0.20899999999999999</v>
      </c>
      <c r="R105">
        <v>1</v>
      </c>
      <c r="S105">
        <v>0</v>
      </c>
      <c r="T105">
        <v>0</v>
      </c>
      <c r="V105">
        <v>0</v>
      </c>
      <c r="Y105" s="1">
        <v>44149</v>
      </c>
      <c r="Z105" s="2">
        <v>0.1015625</v>
      </c>
      <c r="AB105">
        <v>1</v>
      </c>
      <c r="AD105" s="4">
        <f t="shared" si="13"/>
        <v>3.5488263780761051</v>
      </c>
      <c r="AE105" s="4">
        <f t="shared" si="14"/>
        <v>8.0823793627162317</v>
      </c>
      <c r="AF105" s="4">
        <f t="shared" si="15"/>
        <v>4.5335529846401261</v>
      </c>
      <c r="AG105" s="4">
        <f t="shared" si="16"/>
        <v>0.2805240111252007</v>
      </c>
    </row>
    <row r="106" spans="1:58" x14ac:dyDescent="0.2">
      <c r="A106">
        <v>94</v>
      </c>
      <c r="B106">
        <v>30</v>
      </c>
      <c r="C106" t="s">
        <v>172</v>
      </c>
      <c r="D106" t="s">
        <v>27</v>
      </c>
      <c r="G106">
        <v>0.5</v>
      </c>
      <c r="H106">
        <v>0.5</v>
      </c>
      <c r="I106">
        <v>2311</v>
      </c>
      <c r="J106">
        <v>6291</v>
      </c>
      <c r="L106">
        <v>2116</v>
      </c>
      <c r="M106">
        <v>2.1880000000000002</v>
      </c>
      <c r="N106">
        <v>5.6079999999999997</v>
      </c>
      <c r="O106">
        <v>3.4209999999999998</v>
      </c>
      <c r="Q106">
        <v>0.105</v>
      </c>
      <c r="R106">
        <v>1</v>
      </c>
      <c r="S106">
        <v>0</v>
      </c>
      <c r="T106">
        <v>0</v>
      </c>
      <c r="V106">
        <v>0</v>
      </c>
      <c r="Y106" s="1">
        <v>44149</v>
      </c>
      <c r="Z106" s="2">
        <v>0.11174768518518519</v>
      </c>
      <c r="AB106">
        <v>1</v>
      </c>
      <c r="AD106" s="4">
        <f t="shared" si="13"/>
        <v>3.2710763205817144</v>
      </c>
      <c r="AE106" s="4">
        <f t="shared" si="14"/>
        <v>6.597411502421437</v>
      </c>
      <c r="AF106" s="4">
        <f t="shared" si="15"/>
        <v>3.3263351818397227</v>
      </c>
      <c r="AG106" s="4">
        <f t="shared" si="16"/>
        <v>0.19392318652966667</v>
      </c>
    </row>
    <row r="107" spans="1:58" x14ac:dyDescent="0.2">
      <c r="A107">
        <v>95</v>
      </c>
      <c r="B107">
        <v>30</v>
      </c>
      <c r="C107" t="s">
        <v>172</v>
      </c>
      <c r="D107" t="s">
        <v>27</v>
      </c>
      <c r="G107">
        <v>0.5</v>
      </c>
      <c r="H107">
        <v>0.5</v>
      </c>
      <c r="I107">
        <v>2285</v>
      </c>
      <c r="J107">
        <v>6280</v>
      </c>
      <c r="L107">
        <v>2143</v>
      </c>
      <c r="M107">
        <v>2.1680000000000001</v>
      </c>
      <c r="N107">
        <v>5.5990000000000002</v>
      </c>
      <c r="O107">
        <v>3.43</v>
      </c>
      <c r="Q107">
        <v>0.108</v>
      </c>
      <c r="R107">
        <v>1</v>
      </c>
      <c r="S107">
        <v>0</v>
      </c>
      <c r="T107">
        <v>0</v>
      </c>
      <c r="V107">
        <v>0</v>
      </c>
      <c r="Y107" s="1">
        <v>44149</v>
      </c>
      <c r="Z107" s="2">
        <v>0.11729166666666667</v>
      </c>
      <c r="AB107">
        <v>1</v>
      </c>
      <c r="AD107" s="4">
        <f t="shared" si="13"/>
        <v>3.2342319251998055</v>
      </c>
      <c r="AE107" s="4">
        <f t="shared" si="14"/>
        <v>6.5854796934636264</v>
      </c>
      <c r="AF107" s="4">
        <f t="shared" si="15"/>
        <v>3.3512477682638209</v>
      </c>
      <c r="AG107" s="4">
        <f t="shared" si="16"/>
        <v>0.19627789173014945</v>
      </c>
      <c r="AJ107">
        <f>ABS(100*(AD107-AD108)/(AVERAGE(AD107:AD108)))</f>
        <v>0.52440635137886338</v>
      </c>
      <c r="AO107">
        <f>ABS(100*(AE107-AE108)/(AVERAGE(AE107:AE108)))</f>
        <v>0.2138970639472916</v>
      </c>
      <c r="AT107">
        <f>ABS(100*(AF107-AF108)/(AVERAGE(AF107:AF108)))</f>
        <v>8.6688172654203394E-2</v>
      </c>
      <c r="AY107">
        <f>ABS(100*(AG107-AG108)/(AVERAGE(AG107:AG108)))</f>
        <v>0.98231760939120494</v>
      </c>
      <c r="BC107" s="4">
        <f>AVERAGE(AD107:AD108)</f>
        <v>3.2427344779802461</v>
      </c>
      <c r="BD107" s="4">
        <f>AVERAGE(AE107:AE108)</f>
        <v>6.5925303078477873</v>
      </c>
      <c r="BE107" s="4">
        <f>AVERAGE(AF107:AF108)</f>
        <v>3.3497958298675412</v>
      </c>
      <c r="BF107" s="4">
        <f>AVERAGE(AG107:AG108)</f>
        <v>0.19531856738921202</v>
      </c>
    </row>
    <row r="108" spans="1:58" x14ac:dyDescent="0.2">
      <c r="A108">
        <v>96</v>
      </c>
      <c r="B108">
        <v>30</v>
      </c>
      <c r="C108" t="s">
        <v>172</v>
      </c>
      <c r="D108" t="s">
        <v>27</v>
      </c>
      <c r="G108">
        <v>0.5</v>
      </c>
      <c r="H108">
        <v>0.5</v>
      </c>
      <c r="I108">
        <v>2297</v>
      </c>
      <c r="J108">
        <v>6293</v>
      </c>
      <c r="L108">
        <v>2121</v>
      </c>
      <c r="M108">
        <v>2.177</v>
      </c>
      <c r="N108">
        <v>5.61</v>
      </c>
      <c r="O108">
        <v>3.4319999999999999</v>
      </c>
      <c r="Q108">
        <v>0.106</v>
      </c>
      <c r="R108">
        <v>1</v>
      </c>
      <c r="S108">
        <v>0</v>
      </c>
      <c r="T108">
        <v>0</v>
      </c>
      <c r="V108">
        <v>0</v>
      </c>
      <c r="Y108" s="1">
        <v>44149</v>
      </c>
      <c r="Z108" s="2">
        <v>0.12321759259259259</v>
      </c>
      <c r="AB108">
        <v>1</v>
      </c>
      <c r="AD108" s="4">
        <f t="shared" si="13"/>
        <v>3.2512370307606862</v>
      </c>
      <c r="AE108" s="4">
        <f t="shared" si="14"/>
        <v>6.5995809222319481</v>
      </c>
      <c r="AF108" s="4">
        <f t="shared" si="15"/>
        <v>3.348343891471262</v>
      </c>
      <c r="AG108" s="4">
        <f t="shared" si="16"/>
        <v>0.19435924304827459</v>
      </c>
    </row>
    <row r="109" spans="1:58" x14ac:dyDescent="0.2">
      <c r="A109">
        <v>97</v>
      </c>
      <c r="B109">
        <v>31</v>
      </c>
      <c r="C109" t="s">
        <v>66</v>
      </c>
      <c r="D109" t="s">
        <v>27</v>
      </c>
      <c r="G109">
        <v>0.5</v>
      </c>
      <c r="H109">
        <v>0.5</v>
      </c>
      <c r="I109">
        <v>5084</v>
      </c>
      <c r="J109">
        <v>13846</v>
      </c>
      <c r="L109">
        <v>5375</v>
      </c>
      <c r="M109">
        <v>4.3150000000000004</v>
      </c>
      <c r="N109">
        <v>12.007999999999999</v>
      </c>
      <c r="O109">
        <v>7.6929999999999996</v>
      </c>
      <c r="Q109">
        <v>0.44600000000000001</v>
      </c>
      <c r="R109">
        <v>1</v>
      </c>
      <c r="S109">
        <v>0</v>
      </c>
      <c r="T109">
        <v>0</v>
      </c>
      <c r="V109">
        <v>0</v>
      </c>
      <c r="Y109" s="1">
        <v>44149</v>
      </c>
      <c r="Z109" s="2">
        <v>0.13387731481481482</v>
      </c>
      <c r="AB109">
        <v>1</v>
      </c>
      <c r="AD109" s="4">
        <f t="shared" si="13"/>
        <v>7.2006727972753186</v>
      </c>
      <c r="AE109" s="4">
        <f t="shared" si="14"/>
        <v>14.792394836626816</v>
      </c>
      <c r="AF109" s="4">
        <f t="shared" si="15"/>
        <v>7.591722039351497</v>
      </c>
      <c r="AG109" s="4">
        <f t="shared" si="16"/>
        <v>0.47814482535831249</v>
      </c>
    </row>
    <row r="110" spans="1:58" x14ac:dyDescent="0.2">
      <c r="A110">
        <v>98</v>
      </c>
      <c r="B110">
        <v>31</v>
      </c>
      <c r="C110" t="s">
        <v>66</v>
      </c>
      <c r="D110" t="s">
        <v>27</v>
      </c>
      <c r="G110">
        <v>0.5</v>
      </c>
      <c r="H110">
        <v>0.5</v>
      </c>
      <c r="I110">
        <v>6243</v>
      </c>
      <c r="J110">
        <v>13690</v>
      </c>
      <c r="L110">
        <v>5303</v>
      </c>
      <c r="M110">
        <v>5.2039999999999997</v>
      </c>
      <c r="N110">
        <v>11.875999999999999</v>
      </c>
      <c r="O110">
        <v>6.6719999999999997</v>
      </c>
      <c r="Q110">
        <v>0.439</v>
      </c>
      <c r="R110">
        <v>1</v>
      </c>
      <c r="S110">
        <v>0</v>
      </c>
      <c r="T110">
        <v>0</v>
      </c>
      <c r="V110">
        <v>0</v>
      </c>
      <c r="Y110" s="1">
        <v>44149</v>
      </c>
      <c r="Z110" s="2">
        <v>0.13981481481481481</v>
      </c>
      <c r="AB110">
        <v>1</v>
      </c>
      <c r="AD110" s="4">
        <f t="shared" si="13"/>
        <v>8.843082576030417</v>
      </c>
      <c r="AE110" s="4">
        <f t="shared" si="14"/>
        <v>14.623180091406956</v>
      </c>
      <c r="AF110" s="4">
        <f t="shared" si="15"/>
        <v>5.7800975153765393</v>
      </c>
      <c r="AG110" s="4">
        <f t="shared" si="16"/>
        <v>0.47186561149035838</v>
      </c>
      <c r="AJ110">
        <f>ABS(100*(AD110-AD111)/(AVERAGE(AD110:AD111)))</f>
        <v>0.11211118192892096</v>
      </c>
      <c r="AL110">
        <f>100*((AVERAGE(AD110:AD111)*50)-(AVERAGE(AD92:AD93)*50))/(1000*0.15)</f>
        <v>140.12679346209376</v>
      </c>
      <c r="AO110">
        <f>ABS(100*(AE110-AE111)/(AVERAGE(AE110:AE111)))</f>
        <v>0.2518856272474102</v>
      </c>
      <c r="AQ110">
        <f>100*((AVERAGE(AE110:AE111)*50)-(AVERAGE(AE92:AE93)*50))/(2000*0.15)</f>
        <v>126.12464423358445</v>
      </c>
      <c r="AT110">
        <f>ABS(100*(AF110-AF111)/(AVERAGE(AF110:AF111)))</f>
        <v>0.46535134210527679</v>
      </c>
      <c r="AV110">
        <f>100*((AVERAGE(AF110:AF111)*50)-(AVERAGE(AF92:AF93)*50))/(1000*0.15)</f>
        <v>112.12249500507514</v>
      </c>
      <c r="AY110">
        <f>ABS(100*(AG110-AG111)/(AVERAGE(AG110:AG111)))</f>
        <v>0.49777829483407515</v>
      </c>
      <c r="BA110">
        <f>100*((AVERAGE(AG110:AG111)*50)-(AVERAGE(AG92:AG93)*50))/(100*0.15)</f>
        <v>89.144487620746887</v>
      </c>
      <c r="BC110" s="4">
        <f>AVERAGE(AD110:AD111)</f>
        <v>8.8480423984856742</v>
      </c>
      <c r="BD110" s="4">
        <f>AVERAGE(AE110:AE111)</f>
        <v>14.6416201597963</v>
      </c>
      <c r="BE110" s="4">
        <f>AVERAGE(AF110:AF111)</f>
        <v>5.7935777613106252</v>
      </c>
      <c r="BF110" s="4">
        <f>AVERAGE(AG110:AG111)</f>
        <v>0.47304296409059976</v>
      </c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6250</v>
      </c>
      <c r="J111">
        <v>13724</v>
      </c>
      <c r="L111">
        <v>5330</v>
      </c>
      <c r="M111">
        <v>5.21</v>
      </c>
      <c r="N111">
        <v>11.904999999999999</v>
      </c>
      <c r="O111">
        <v>6.6950000000000003</v>
      </c>
      <c r="Q111">
        <v>0.441</v>
      </c>
      <c r="R111">
        <v>1</v>
      </c>
      <c r="S111">
        <v>0</v>
      </c>
      <c r="T111">
        <v>0</v>
      </c>
      <c r="V111">
        <v>0</v>
      </c>
      <c r="Y111" s="1">
        <v>44149</v>
      </c>
      <c r="Z111" s="2">
        <v>0.14613425925925927</v>
      </c>
      <c r="AB111">
        <v>1</v>
      </c>
      <c r="AD111" s="4">
        <f t="shared" si="13"/>
        <v>8.8530022209409314</v>
      </c>
      <c r="AE111" s="4">
        <f t="shared" si="14"/>
        <v>14.660060228185642</v>
      </c>
      <c r="AF111" s="4">
        <f t="shared" si="15"/>
        <v>5.8070580072447111</v>
      </c>
      <c r="AG111" s="4">
        <f t="shared" si="16"/>
        <v>0.47422031669084114</v>
      </c>
    </row>
    <row r="112" spans="1:58" x14ac:dyDescent="0.2">
      <c r="A112">
        <v>100</v>
      </c>
      <c r="B112">
        <v>32</v>
      </c>
      <c r="C112" t="s">
        <v>67</v>
      </c>
      <c r="D112" t="s">
        <v>27</v>
      </c>
      <c r="G112">
        <v>0.5</v>
      </c>
      <c r="H112">
        <v>0.5</v>
      </c>
      <c r="I112">
        <v>3497</v>
      </c>
      <c r="J112">
        <v>6693</v>
      </c>
      <c r="L112">
        <v>2117</v>
      </c>
      <c r="M112">
        <v>3.097</v>
      </c>
      <c r="N112">
        <v>5.9489999999999998</v>
      </c>
      <c r="O112">
        <v>2.8519999999999999</v>
      </c>
      <c r="Q112">
        <v>0.105</v>
      </c>
      <c r="R112">
        <v>1</v>
      </c>
      <c r="S112">
        <v>0</v>
      </c>
      <c r="T112">
        <v>0</v>
      </c>
      <c r="V112">
        <v>0</v>
      </c>
      <c r="Y112" s="1">
        <v>44149</v>
      </c>
      <c r="Z112" s="2">
        <v>0.15660879629629629</v>
      </c>
      <c r="AB112">
        <v>1</v>
      </c>
      <c r="AD112" s="4">
        <f t="shared" si="13"/>
        <v>4.9517475868487955</v>
      </c>
      <c r="AE112" s="4">
        <f t="shared" si="14"/>
        <v>7.0334648843341521</v>
      </c>
      <c r="AF112" s="4">
        <f t="shared" si="15"/>
        <v>2.0817172974853566</v>
      </c>
      <c r="AG112" s="4">
        <f t="shared" si="16"/>
        <v>0.19401039783338825</v>
      </c>
    </row>
    <row r="113" spans="1:58" x14ac:dyDescent="0.2">
      <c r="A113">
        <v>101</v>
      </c>
      <c r="B113">
        <v>32</v>
      </c>
      <c r="C113" t="s">
        <v>67</v>
      </c>
      <c r="D113" t="s">
        <v>27</v>
      </c>
      <c r="G113">
        <v>0.5</v>
      </c>
      <c r="H113">
        <v>0.5</v>
      </c>
      <c r="I113">
        <v>2521</v>
      </c>
      <c r="J113">
        <v>6620</v>
      </c>
      <c r="L113">
        <v>2115</v>
      </c>
      <c r="M113">
        <v>2.3490000000000002</v>
      </c>
      <c r="N113">
        <v>5.8869999999999996</v>
      </c>
      <c r="O113">
        <v>3.5379999999999998</v>
      </c>
      <c r="Q113">
        <v>0.105</v>
      </c>
      <c r="R113">
        <v>1</v>
      </c>
      <c r="S113">
        <v>0</v>
      </c>
      <c r="T113">
        <v>0</v>
      </c>
      <c r="V113">
        <v>0</v>
      </c>
      <c r="Y113" s="1">
        <v>44149</v>
      </c>
      <c r="Z113" s="2">
        <v>0.16214120370370369</v>
      </c>
      <c r="AB113">
        <v>1</v>
      </c>
      <c r="AD113" s="4">
        <f t="shared" si="13"/>
        <v>3.5686656678971334</v>
      </c>
      <c r="AE113" s="4">
        <f t="shared" si="14"/>
        <v>6.9542810612504997</v>
      </c>
      <c r="AF113" s="4">
        <f t="shared" si="15"/>
        <v>3.3856153933533664</v>
      </c>
      <c r="AG113" s="4">
        <f t="shared" si="16"/>
        <v>0.19383597522594509</v>
      </c>
      <c r="AJ113">
        <f>ABS(100*(AD113-AD114)/(AVERAGE(AD113:AD114)))</f>
        <v>0.35802345216411791</v>
      </c>
      <c r="AK113">
        <f>ABS(100*((AVERAGE(AD113:AD114)-AVERAGE(AD107:AD108))/(AVERAGE(AD107:AD108,AD113:AD114))))</f>
        <v>9.3917173967056087</v>
      </c>
      <c r="AO113">
        <f>ABS(100*(AE113-AE114)/(AVERAGE(AE113:AE114)))</f>
        <v>0.17142795387232709</v>
      </c>
      <c r="AP113">
        <f>ABS(100*((AVERAGE(AE113:AE114)-AVERAGE(AE107:AE108))/(AVERAGE(AE107:AE108,AE113:AE114))))</f>
        <v>5.4264399164668209</v>
      </c>
      <c r="AT113">
        <f>ABS(100*(AF113-AF114)/(AVERAGE(AF113:AF114)))</f>
        <v>0.72648445287701713</v>
      </c>
      <c r="AU113">
        <f>ABS(100*((AVERAGE(AF113:AF114)-AVERAGE(AF107:AF108))/(AVERAGE(AF107:AF108,AF113:AF114))))</f>
        <v>1.4275085383447286</v>
      </c>
      <c r="AY113">
        <f>ABS(100*(AG113-AG114)/(AVERAGE(AG113:AG114)))</f>
        <v>1.3851025022640568</v>
      </c>
      <c r="AZ113">
        <f>ABS(100*((AVERAGE(AG113:AG114)-AVERAGE(AG107:AG108))/(AVERAGE(AG107:AG108,AG113:AG114))))</f>
        <v>6.6998637211147946E-2</v>
      </c>
      <c r="BC113" s="4">
        <f>AVERAGE(AD113:AD114)</f>
        <v>3.5622887533118028</v>
      </c>
      <c r="BD113" s="4">
        <f>AVERAGE(AE113:AE114)</f>
        <v>6.9602469657294055</v>
      </c>
      <c r="BE113" s="4">
        <f>AVERAGE(AF113:AF114)</f>
        <v>3.3979582124176022</v>
      </c>
      <c r="BF113" s="4">
        <f>AVERAGE(AG113:AG114)</f>
        <v>0.19518775043362965</v>
      </c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2512</v>
      </c>
      <c r="J114">
        <v>6631</v>
      </c>
      <c r="L114">
        <v>2146</v>
      </c>
      <c r="M114">
        <v>2.3420000000000001</v>
      </c>
      <c r="N114">
        <v>5.8959999999999999</v>
      </c>
      <c r="O114">
        <v>3.5539999999999998</v>
      </c>
      <c r="Q114">
        <v>0.108</v>
      </c>
      <c r="R114">
        <v>1</v>
      </c>
      <c r="S114">
        <v>0</v>
      </c>
      <c r="T114">
        <v>0</v>
      </c>
      <c r="V114">
        <v>0</v>
      </c>
      <c r="Y114" s="1">
        <v>44149</v>
      </c>
      <c r="Z114" s="2">
        <v>0.16814814814814816</v>
      </c>
      <c r="AB114">
        <v>1</v>
      </c>
      <c r="AD114" s="4">
        <f t="shared" si="13"/>
        <v>3.5559118387264723</v>
      </c>
      <c r="AE114" s="4">
        <f t="shared" si="14"/>
        <v>6.9662128702083104</v>
      </c>
      <c r="AF114" s="4">
        <f t="shared" si="15"/>
        <v>3.4103010314818381</v>
      </c>
      <c r="AG114" s="4">
        <f t="shared" si="16"/>
        <v>0.19653952564131422</v>
      </c>
    </row>
    <row r="115" spans="1:58" x14ac:dyDescent="0.2">
      <c r="A115">
        <v>103</v>
      </c>
      <c r="B115">
        <v>2</v>
      </c>
      <c r="D115" t="s">
        <v>28</v>
      </c>
      <c r="Y115" s="1">
        <v>44149</v>
      </c>
      <c r="Z115" s="2">
        <v>0.17226851851851852</v>
      </c>
      <c r="AB115">
        <v>1</v>
      </c>
      <c r="AD115" s="4" t="e">
        <f t="shared" si="13"/>
        <v>#DIV/0!</v>
      </c>
      <c r="AE115" s="4" t="e">
        <f t="shared" si="14"/>
        <v>#DIV/0!</v>
      </c>
      <c r="AF115" s="4" t="e">
        <f t="shared" si="15"/>
        <v>#DIV/0!</v>
      </c>
      <c r="AG115" s="4" t="e">
        <f t="shared" si="16"/>
        <v>#DIV/0!</v>
      </c>
    </row>
    <row r="116" spans="1:58" x14ac:dyDescent="0.2">
      <c r="A116">
        <v>104</v>
      </c>
      <c r="B116">
        <v>3</v>
      </c>
      <c r="C116" t="s">
        <v>29</v>
      </c>
      <c r="D116" t="s">
        <v>27</v>
      </c>
      <c r="G116">
        <v>0.5</v>
      </c>
      <c r="H116">
        <v>0.5</v>
      </c>
      <c r="I116">
        <v>183</v>
      </c>
      <c r="J116">
        <v>285</v>
      </c>
      <c r="L116">
        <v>48</v>
      </c>
      <c r="M116">
        <v>0.55600000000000005</v>
      </c>
      <c r="N116">
        <v>0.52</v>
      </c>
      <c r="O116">
        <v>0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44149</v>
      </c>
      <c r="Z116" s="2">
        <v>0.18188657407407408</v>
      </c>
      <c r="AB116">
        <v>1</v>
      </c>
      <c r="AD116" s="4">
        <f t="shared" si="13"/>
        <v>0.25550426778546803</v>
      </c>
      <c r="AE116" s="4">
        <f t="shared" si="14"/>
        <v>8.264381145684381E-2</v>
      </c>
      <c r="AF116" s="4">
        <f t="shared" si="15"/>
        <v>-0.17286045632862423</v>
      </c>
      <c r="AG116" s="4">
        <f t="shared" si="16"/>
        <v>1.35702104334287E-2</v>
      </c>
    </row>
    <row r="117" spans="1:58" x14ac:dyDescent="0.2">
      <c r="A117">
        <v>105</v>
      </c>
      <c r="B117">
        <v>3</v>
      </c>
      <c r="C117" t="s">
        <v>29</v>
      </c>
      <c r="D117" t="s">
        <v>27</v>
      </c>
      <c r="G117">
        <v>0.5</v>
      </c>
      <c r="H117">
        <v>0.5</v>
      </c>
      <c r="I117">
        <v>47</v>
      </c>
      <c r="J117">
        <v>246</v>
      </c>
      <c r="L117">
        <v>0</v>
      </c>
      <c r="M117">
        <v>0.45100000000000001</v>
      </c>
      <c r="N117">
        <v>0.48699999999999999</v>
      </c>
      <c r="O117">
        <v>3.5999999999999997E-2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44149</v>
      </c>
      <c r="Z117" s="2">
        <v>0.18684027777777779</v>
      </c>
      <c r="AB117">
        <v>1</v>
      </c>
      <c r="AD117" s="4">
        <f t="shared" si="13"/>
        <v>6.2779738095482401E-2</v>
      </c>
      <c r="AE117" s="4">
        <f t="shared" si="14"/>
        <v>4.0340125151878917E-2</v>
      </c>
      <c r="AF117" s="4">
        <f t="shared" si="15"/>
        <v>-2.2439612943603485E-2</v>
      </c>
      <c r="AG117" s="4">
        <f t="shared" si="16"/>
        <v>9.3840678547926163E-3</v>
      </c>
      <c r="AJ117">
        <f>ABS(100*(AD117-AD118)/(AVERAGE(AD117:AD118)))</f>
        <v>28.349197218199105</v>
      </c>
      <c r="AO117">
        <f>ABS(100*(AE117-AE118)/(AVERAGE(AE117:AE118)))</f>
        <v>78.68179599340769</v>
      </c>
      <c r="AT117">
        <f>ABS(100*(AF117-AF118)/(AVERAGE(AF117:AF118)))</f>
        <v>27.620042032158619</v>
      </c>
      <c r="AY117">
        <f>ABS(100*(AG117-AG118)/(AVERAGE(AG117:AG118)))</f>
        <v>36.473745992564247</v>
      </c>
      <c r="BC117" s="4">
        <f>AVERAGE(AD117:AD118)</f>
        <v>5.4985731380078569E-2</v>
      </c>
      <c r="BD117" s="4">
        <f>AVERAGE(AE117:AE118)</f>
        <v>2.8950671146696052E-2</v>
      </c>
      <c r="BE117" s="4">
        <f>AVERAGE(AF117:AF118)</f>
        <v>-2.6035060233382517E-2</v>
      </c>
      <c r="BF117" s="4">
        <f>AVERAGE(AG117:AG118)</f>
        <v>1.1477139144110658E-2</v>
      </c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36</v>
      </c>
      <c r="J118">
        <v>225</v>
      </c>
      <c r="L118">
        <v>48</v>
      </c>
      <c r="M118">
        <v>0.442</v>
      </c>
      <c r="N118">
        <v>0.46899999999999997</v>
      </c>
      <c r="O118">
        <v>2.7E-2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44149</v>
      </c>
      <c r="Z118" s="2">
        <v>0.19222222222222221</v>
      </c>
      <c r="AB118">
        <v>1</v>
      </c>
      <c r="AD118" s="4">
        <f t="shared" si="13"/>
        <v>4.7191724664674736E-2</v>
      </c>
      <c r="AE118" s="4">
        <f t="shared" si="14"/>
        <v>1.7561217141513187E-2</v>
      </c>
      <c r="AF118" s="4">
        <f t="shared" si="15"/>
        <v>-2.9630507523161549E-2</v>
      </c>
      <c r="AG118" s="4">
        <f t="shared" si="16"/>
        <v>1.35702104334287E-2</v>
      </c>
    </row>
    <row r="119" spans="1:58" x14ac:dyDescent="0.2">
      <c r="A119">
        <v>107</v>
      </c>
      <c r="B119">
        <v>1</v>
      </c>
      <c r="C119" t="s">
        <v>30</v>
      </c>
      <c r="D119" t="s">
        <v>27</v>
      </c>
      <c r="G119">
        <v>0.5</v>
      </c>
      <c r="H119">
        <v>0.5</v>
      </c>
      <c r="I119">
        <v>4904</v>
      </c>
      <c r="J119">
        <v>10407</v>
      </c>
      <c r="L119">
        <v>7788</v>
      </c>
      <c r="M119">
        <v>4.1769999999999996</v>
      </c>
      <c r="N119">
        <v>9.0950000000000006</v>
      </c>
      <c r="O119">
        <v>4.9180000000000001</v>
      </c>
      <c r="Q119">
        <v>0.69899999999999995</v>
      </c>
      <c r="R119">
        <v>1</v>
      </c>
      <c r="S119">
        <v>0</v>
      </c>
      <c r="T119">
        <v>0</v>
      </c>
      <c r="V119">
        <v>0</v>
      </c>
      <c r="Y119" s="1">
        <v>44149</v>
      </c>
      <c r="Z119" s="2">
        <v>0.20267361111111112</v>
      </c>
      <c r="AB119">
        <v>1</v>
      </c>
      <c r="AD119" s="4">
        <f t="shared" si="13"/>
        <v>6.9455962138621024</v>
      </c>
      <c r="AE119" s="4">
        <f t="shared" si="14"/>
        <v>11.062077472453117</v>
      </c>
      <c r="AF119" s="4">
        <f t="shared" si="15"/>
        <v>4.1164812585910147</v>
      </c>
      <c r="AG119" s="4">
        <f t="shared" si="16"/>
        <v>0.68858570123849727</v>
      </c>
      <c r="BC119" s="4"/>
      <c r="BD119" s="4"/>
      <c r="BE119" s="4"/>
      <c r="BF119" s="4"/>
    </row>
    <row r="120" spans="1:58" x14ac:dyDescent="0.2">
      <c r="A120">
        <v>108</v>
      </c>
      <c r="B120">
        <v>1</v>
      </c>
      <c r="C120" t="s">
        <v>30</v>
      </c>
      <c r="D120" t="s">
        <v>27</v>
      </c>
      <c r="G120">
        <v>0.5</v>
      </c>
      <c r="H120">
        <v>0.5</v>
      </c>
      <c r="I120">
        <v>6734</v>
      </c>
      <c r="J120">
        <v>10558</v>
      </c>
      <c r="L120">
        <v>7961</v>
      </c>
      <c r="M120">
        <v>5.5810000000000004</v>
      </c>
      <c r="N120">
        <v>9.2240000000000002</v>
      </c>
      <c r="O120">
        <v>3.6429999999999998</v>
      </c>
      <c r="Q120">
        <v>0.71699999999999997</v>
      </c>
      <c r="R120">
        <v>1</v>
      </c>
      <c r="S120">
        <v>0</v>
      </c>
      <c r="T120">
        <v>0</v>
      </c>
      <c r="V120">
        <v>0</v>
      </c>
      <c r="Y120" s="1">
        <v>44149</v>
      </c>
      <c r="Z120" s="2">
        <v>0.20843750000000003</v>
      </c>
      <c r="AB120">
        <v>1</v>
      </c>
      <c r="AD120" s="4">
        <f t="shared" si="13"/>
        <v>9.5388748118964699</v>
      </c>
      <c r="AE120" s="4">
        <f t="shared" si="14"/>
        <v>11.225868668146697</v>
      </c>
      <c r="AF120" s="4">
        <f t="shared" si="15"/>
        <v>1.6869938562502274</v>
      </c>
      <c r="AG120" s="4">
        <f t="shared" si="16"/>
        <v>0.7036732567823315</v>
      </c>
      <c r="AJ120">
        <f>ABS(100*(AD120-AD121)/(AVERAGE(AD120:AD121)))</f>
        <v>1.8253274118210814</v>
      </c>
      <c r="AO120">
        <f>ABS(100*(AE120-AE121)/(AVERAGE(AE120:AE121)))</f>
        <v>0.44349362059340358</v>
      </c>
      <c r="AT120">
        <f>ABS(100*(AF120-AF121)/(AVERAGE(AF120:AF121)))</f>
        <v>7.7473139853480291</v>
      </c>
      <c r="AY120">
        <f>ABS(100*(AG120-AG121)/(AVERAGE(AG120:AG121)))</f>
        <v>0.94978457982196396</v>
      </c>
      <c r="BC120" s="4">
        <f>AVERAGE(AD120:AD121)</f>
        <v>9.6267345239610229</v>
      </c>
      <c r="BD120" s="4">
        <f>AVERAGE(AE120:AE121)</f>
        <v>11.250816995967575</v>
      </c>
      <c r="BE120" s="4">
        <f>AVERAGE(AF120:AF121)</f>
        <v>1.6240824720065525</v>
      </c>
      <c r="BF120" s="4">
        <f>AVERAGE(AG120:AG121)</f>
        <v>0.70703089197561253</v>
      </c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6858</v>
      </c>
      <c r="J121">
        <v>10604</v>
      </c>
      <c r="L121">
        <v>8038</v>
      </c>
      <c r="M121">
        <v>5.6760000000000002</v>
      </c>
      <c r="N121">
        <v>9.2620000000000005</v>
      </c>
      <c r="O121">
        <v>3.5859999999999999</v>
      </c>
      <c r="Q121">
        <v>0.72499999999999998</v>
      </c>
      <c r="R121">
        <v>1</v>
      </c>
      <c r="S121">
        <v>0</v>
      </c>
      <c r="T121">
        <v>0</v>
      </c>
      <c r="V121">
        <v>0</v>
      </c>
      <c r="Y121" s="1">
        <v>44149</v>
      </c>
      <c r="Z121" s="2">
        <v>0.21467592592592591</v>
      </c>
      <c r="AB121">
        <v>1</v>
      </c>
      <c r="AD121" s="4">
        <f t="shared" si="13"/>
        <v>9.7145942360255741</v>
      </c>
      <c r="AE121" s="4">
        <f t="shared" si="14"/>
        <v>11.275765323788452</v>
      </c>
      <c r="AF121" s="4">
        <f t="shared" si="15"/>
        <v>1.5611710877628777</v>
      </c>
      <c r="AG121" s="4">
        <f t="shared" si="16"/>
        <v>0.71038852716889356</v>
      </c>
    </row>
    <row r="122" spans="1:58" x14ac:dyDescent="0.2">
      <c r="A122">
        <v>110</v>
      </c>
      <c r="B122">
        <v>4</v>
      </c>
      <c r="C122" t="s">
        <v>65</v>
      </c>
      <c r="D122" t="s">
        <v>27</v>
      </c>
      <c r="G122">
        <v>0.5</v>
      </c>
      <c r="H122">
        <v>0.5</v>
      </c>
      <c r="I122">
        <v>4215</v>
      </c>
      <c r="J122">
        <v>7290</v>
      </c>
      <c r="L122">
        <v>3123</v>
      </c>
      <c r="M122">
        <v>3.6480000000000001</v>
      </c>
      <c r="N122">
        <v>6.4539999999999997</v>
      </c>
      <c r="O122">
        <v>2.806</v>
      </c>
      <c r="Q122">
        <v>0.21099999999999999</v>
      </c>
      <c r="R122">
        <v>1</v>
      </c>
      <c r="S122">
        <v>0</v>
      </c>
      <c r="T122">
        <v>0</v>
      </c>
      <c r="V122">
        <v>0</v>
      </c>
      <c r="Y122" s="1">
        <v>44149</v>
      </c>
      <c r="Z122" s="2">
        <v>0.22550925925925924</v>
      </c>
      <c r="AB122">
        <v>1</v>
      </c>
      <c r="AD122" s="4">
        <f t="shared" si="13"/>
        <v>5.9692197362415138</v>
      </c>
      <c r="AE122" s="4">
        <f t="shared" si="14"/>
        <v>7.6810366977716917</v>
      </c>
      <c r="AF122" s="4">
        <f t="shared" si="15"/>
        <v>1.7118169615301779</v>
      </c>
      <c r="AG122" s="4">
        <f t="shared" si="16"/>
        <v>0.28174496937730287</v>
      </c>
      <c r="BC122" s="4"/>
      <c r="BD122" s="4"/>
      <c r="BE122" s="4"/>
      <c r="BF122" s="4"/>
    </row>
    <row r="123" spans="1:58" x14ac:dyDescent="0.2">
      <c r="A123">
        <v>111</v>
      </c>
      <c r="B123">
        <v>4</v>
      </c>
      <c r="C123" t="s">
        <v>65</v>
      </c>
      <c r="D123" t="s">
        <v>27</v>
      </c>
      <c r="G123">
        <v>0.5</v>
      </c>
      <c r="H123">
        <v>0.5</v>
      </c>
      <c r="I123">
        <v>3234</v>
      </c>
      <c r="J123">
        <v>7274</v>
      </c>
      <c r="L123">
        <v>3098</v>
      </c>
      <c r="M123">
        <v>2.8959999999999999</v>
      </c>
      <c r="N123">
        <v>6.4409999999999998</v>
      </c>
      <c r="O123">
        <v>3.5449999999999999</v>
      </c>
      <c r="Q123">
        <v>0.20799999999999999</v>
      </c>
      <c r="R123">
        <v>1</v>
      </c>
      <c r="S123">
        <v>0</v>
      </c>
      <c r="T123">
        <v>0</v>
      </c>
      <c r="V123">
        <v>0</v>
      </c>
      <c r="Y123" s="1">
        <v>44149</v>
      </c>
      <c r="Z123" s="2">
        <v>0.23119212962962962</v>
      </c>
      <c r="AB123">
        <v>1</v>
      </c>
      <c r="AD123" s="4">
        <f t="shared" si="13"/>
        <v>4.579052356639485</v>
      </c>
      <c r="AE123" s="4">
        <f t="shared" si="14"/>
        <v>7.6636813392876038</v>
      </c>
      <c r="AF123" s="4">
        <f t="shared" si="15"/>
        <v>3.0846289826481188</v>
      </c>
      <c r="AG123" s="4">
        <f t="shared" si="16"/>
        <v>0.27956468678426322</v>
      </c>
      <c r="AI123">
        <f>ABS(100*(AVERAGE(AD123:AD124)-3)/3)</f>
        <v>53.178297204510962</v>
      </c>
      <c r="AJ123">
        <f>ABS(100*(AD123-AD124)/(AVERAGE(AD123:AD124)))</f>
        <v>0.70926320474266635</v>
      </c>
      <c r="AN123">
        <f>ABS(100*(AVERAGE(AE123:AE124)-6)/6)</f>
        <v>27.99016054856347</v>
      </c>
      <c r="AO123">
        <f>ABS(100*(AE123-AE124)/(AVERAGE(AE123:AE124)))</f>
        <v>0.40962246782078793</v>
      </c>
      <c r="AS123">
        <f>ABS(100*(AVERAGE(AF123:AF124)-3)/3)</f>
        <v>2.8020238926159604</v>
      </c>
      <c r="AT123">
        <f>ABS(100*(AF123-AF124)/(AVERAGE(AF123:AF124)))</f>
        <v>3.6851795202889365E-2</v>
      </c>
      <c r="AX123">
        <f>ABS(100*(AVERAGE(AG123:AG124)-0.3)/0.33)</f>
        <v>6.6417895087889933</v>
      </c>
      <c r="AY123">
        <f>ABS(100*(AG123-AG124)/(AVERAGE(AG123:AG124)))</f>
        <v>1.0662981845613522</v>
      </c>
      <c r="BC123" s="4">
        <f>AVERAGE(AD123:AD124)</f>
        <v>4.5953489161353289</v>
      </c>
      <c r="BD123" s="4">
        <f>AVERAGE(AE123:AE124)</f>
        <v>7.6794096329138082</v>
      </c>
      <c r="BE123" s="4">
        <f>AVERAGE(AF123:AF124)</f>
        <v>3.0840607167784788</v>
      </c>
      <c r="BF123" s="4">
        <f>AVERAGE(AG123:AG124)</f>
        <v>0.27808209462099631</v>
      </c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3257</v>
      </c>
      <c r="J124">
        <v>7303</v>
      </c>
      <c r="L124">
        <v>3064</v>
      </c>
      <c r="M124">
        <v>2.9140000000000001</v>
      </c>
      <c r="N124">
        <v>6.4660000000000002</v>
      </c>
      <c r="O124">
        <v>3.552</v>
      </c>
      <c r="Q124">
        <v>0.20399999999999999</v>
      </c>
      <c r="R124">
        <v>1</v>
      </c>
      <c r="S124">
        <v>0</v>
      </c>
      <c r="T124">
        <v>0</v>
      </c>
      <c r="V124">
        <v>0</v>
      </c>
      <c r="Y124" s="1">
        <v>44149</v>
      </c>
      <c r="Z124" s="2">
        <v>0.23738425925925924</v>
      </c>
      <c r="AB124">
        <v>1</v>
      </c>
      <c r="AD124" s="4">
        <f t="shared" ref="AD124" si="17">((I124*$E$9)+$E$10)*1000/G124</f>
        <v>4.6116454756311738</v>
      </c>
      <c r="AE124" s="4">
        <f t="shared" ref="AE124" si="18">((J124*$G$9)+$G$10)*1000/H124</f>
        <v>7.6951379265400126</v>
      </c>
      <c r="AF124" s="4">
        <f t="shared" ref="AF124" si="19">AE124-AD124</f>
        <v>3.0834924509088388</v>
      </c>
      <c r="AG124" s="4">
        <f t="shared" ref="AG124" si="20">((L124*$I$9)+$I$10)*1000/H124</f>
        <v>0.27659950245772935</v>
      </c>
    </row>
    <row r="125" spans="1:58" x14ac:dyDescent="0.2">
      <c r="A125">
        <v>113</v>
      </c>
      <c r="B125">
        <v>2</v>
      </c>
      <c r="D125" t="s">
        <v>28</v>
      </c>
      <c r="Y125" s="1">
        <v>44149</v>
      </c>
      <c r="Z125" s="2">
        <v>0.24144675925925926</v>
      </c>
    </row>
    <row r="126" spans="1:58" x14ac:dyDescent="0.2">
      <c r="A126">
        <v>114</v>
      </c>
      <c r="B126">
        <v>8</v>
      </c>
      <c r="R126">
        <v>1</v>
      </c>
    </row>
  </sheetData>
  <conditionalFormatting sqref="AR25:AR26 AW21:AW26 AJ25:AK26 AT25:AU26 AY21:AZ26 AO25:AP26 AR31:AR32 AW31:AW32 AJ41:AK49 AT41:AU49 AY41:AZ49 AO41:AP49 AW35:AW54 AR35:AR54">
    <cfRule type="cellIs" dxfId="1137" priority="569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1136" priority="568" operator="between">
      <formula>80</formula>
      <formula>120</formula>
    </cfRule>
  </conditionalFormatting>
  <conditionalFormatting sqref="AJ28">
    <cfRule type="cellIs" dxfId="1135" priority="567" operator="greaterThan">
      <formula>20</formula>
    </cfRule>
  </conditionalFormatting>
  <conditionalFormatting sqref="AO28">
    <cfRule type="cellIs" dxfId="1134" priority="566" operator="greaterThan">
      <formula>20</formula>
    </cfRule>
  </conditionalFormatting>
  <conditionalFormatting sqref="AT28">
    <cfRule type="cellIs" dxfId="1133" priority="565" operator="greaterThan">
      <formula>20</formula>
    </cfRule>
  </conditionalFormatting>
  <conditionalFormatting sqref="AY28">
    <cfRule type="cellIs" dxfId="1132" priority="564" operator="greaterThan">
      <formula>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1131" priority="563" operator="greaterThan">
      <formula>20</formula>
    </cfRule>
  </conditionalFormatting>
  <conditionalFormatting sqref="AL114:AM114 AV114 BA114 AL50:AM54 AV50:AV57 BA50:BA57">
    <cfRule type="cellIs" dxfId="1130" priority="562" operator="between">
      <formula>80</formula>
      <formula>120</formula>
    </cfRule>
  </conditionalFormatting>
  <conditionalFormatting sqref="AL114:AM114 AV114 BA114">
    <cfRule type="cellIs" dxfId="1129" priority="552" operator="between">
      <formula>80</formula>
      <formula>120</formula>
    </cfRule>
  </conditionalFormatting>
  <conditionalFormatting sqref="AK114 AR114:AU114 AW114 AY114:AZ114">
    <cfRule type="cellIs" dxfId="1128" priority="561" operator="greaterThan">
      <formula>20</formula>
    </cfRule>
  </conditionalFormatting>
  <conditionalFormatting sqref="AL114:AM114 AV114 BA114">
    <cfRule type="cellIs" dxfId="1127" priority="560" operator="between">
      <formula>80</formula>
      <formula>120</formula>
    </cfRule>
  </conditionalFormatting>
  <conditionalFormatting sqref="AL114:AM114 AV114 BA114">
    <cfRule type="cellIs" dxfId="1126" priority="550" operator="between">
      <formula>80</formula>
      <formula>120</formula>
    </cfRule>
  </conditionalFormatting>
  <conditionalFormatting sqref="AK114 AR114:AU114 AW114 AY114:AZ114">
    <cfRule type="cellIs" dxfId="1125" priority="559" operator="greaterThan">
      <formula>20</formula>
    </cfRule>
  </conditionalFormatting>
  <conditionalFormatting sqref="AL114:AM114 AV114 BA114">
    <cfRule type="cellIs" dxfId="1124" priority="558" operator="between">
      <formula>80</formula>
      <formula>120</formula>
    </cfRule>
  </conditionalFormatting>
  <conditionalFormatting sqref="AN114:AP114">
    <cfRule type="cellIs" dxfId="1123" priority="498" operator="greaterThan">
      <formula>20</formula>
    </cfRule>
  </conditionalFormatting>
  <conditionalFormatting sqref="AQ114">
    <cfRule type="cellIs" dxfId="1122" priority="497" operator="between">
      <formula>80</formula>
      <formula>120</formula>
    </cfRule>
  </conditionalFormatting>
  <conditionalFormatting sqref="AL114:AM114 AV114 BA114">
    <cfRule type="cellIs" dxfId="1121" priority="546" operator="between">
      <formula>80</formula>
      <formula>120</formula>
    </cfRule>
  </conditionalFormatting>
  <conditionalFormatting sqref="AK114 AR114:AU114 AW114 AY114:AZ114">
    <cfRule type="cellIs" dxfId="1120" priority="557" operator="greaterThan">
      <formula>20</formula>
    </cfRule>
  </conditionalFormatting>
  <conditionalFormatting sqref="AL114:AM114 AV114 BA114">
    <cfRule type="cellIs" dxfId="1119" priority="556" operator="between">
      <formula>80</formula>
      <formula>120</formula>
    </cfRule>
  </conditionalFormatting>
  <conditionalFormatting sqref="AK114 AR114:AU114 AW114 AY114:AZ114">
    <cfRule type="cellIs" dxfId="1118" priority="555" operator="greaterThan">
      <formula>20</formula>
    </cfRule>
  </conditionalFormatting>
  <conditionalFormatting sqref="AL114:AM114 AV114 BA114">
    <cfRule type="cellIs" dxfId="1117" priority="554" operator="between">
      <formula>80</formula>
      <formula>120</formula>
    </cfRule>
  </conditionalFormatting>
  <conditionalFormatting sqref="AJ59:AK61 AR59:AR61 AW59:AW61 AT59:AU61 AY59:AZ61">
    <cfRule type="cellIs" dxfId="1116" priority="535" operator="greaterThan">
      <formula>20</formula>
    </cfRule>
  </conditionalFormatting>
  <conditionalFormatting sqref="AL59:AM61 BA59:BA61 AV59:AV61">
    <cfRule type="cellIs" dxfId="1115" priority="534" operator="between">
      <formula>80</formula>
      <formula>120</formula>
    </cfRule>
  </conditionalFormatting>
  <conditionalFormatting sqref="AL53:AM55 AV53:AV55">
    <cfRule type="cellIs" dxfId="1114" priority="532" operator="between">
      <formula>80</formula>
      <formula>120</formula>
    </cfRule>
  </conditionalFormatting>
  <conditionalFormatting sqref="AK114 AR114:AU114 AW114 AY114:AZ114">
    <cfRule type="cellIs" dxfId="1113" priority="553" operator="greaterThan">
      <formula>20</formula>
    </cfRule>
  </conditionalFormatting>
  <conditionalFormatting sqref="AN114:AP114">
    <cfRule type="cellIs" dxfId="1112" priority="492" operator="greaterThan">
      <formula>20</formula>
    </cfRule>
  </conditionalFormatting>
  <conditionalFormatting sqref="AQ114">
    <cfRule type="cellIs" dxfId="1111" priority="491" operator="between">
      <formula>80</formula>
      <formula>120</formula>
    </cfRule>
  </conditionalFormatting>
  <conditionalFormatting sqref="AL61:AM61">
    <cfRule type="cellIs" dxfId="1110" priority="522" operator="between">
      <formula>80</formula>
      <formula>120</formula>
    </cfRule>
  </conditionalFormatting>
  <conditionalFormatting sqref="AN114:AP114">
    <cfRule type="cellIs" dxfId="1109" priority="490" operator="greaterThan">
      <formula>20</formula>
    </cfRule>
  </conditionalFormatting>
  <conditionalFormatting sqref="AQ114">
    <cfRule type="cellIs" dxfId="1108" priority="489" operator="between">
      <formula>80</formula>
      <formula>120</formula>
    </cfRule>
  </conditionalFormatting>
  <conditionalFormatting sqref="AK114 AR114:AU114 AW114 AY114:AZ114">
    <cfRule type="cellIs" dxfId="1107" priority="551" operator="greaterThan">
      <formula>20</formula>
    </cfRule>
  </conditionalFormatting>
  <conditionalFormatting sqref="AK114 AR114:AU114 AW114 AY114:AZ114">
    <cfRule type="cellIs" dxfId="1106" priority="549" operator="greaterThan">
      <formula>20</formula>
    </cfRule>
  </conditionalFormatting>
  <conditionalFormatting sqref="AL114:AM114 AV114 BA114">
    <cfRule type="cellIs" dxfId="1105" priority="548" operator="between">
      <formula>80</formula>
      <formula>120</formula>
    </cfRule>
  </conditionalFormatting>
  <conditionalFormatting sqref="AU76 AT77:AU78">
    <cfRule type="cellIs" dxfId="1104" priority="514" operator="greaterThan">
      <formula>20</formula>
    </cfRule>
  </conditionalFormatting>
  <conditionalFormatting sqref="AV76:AV78">
    <cfRule type="cellIs" dxfId="1103" priority="513" operator="between">
      <formula>80</formula>
      <formula>120</formula>
    </cfRule>
  </conditionalFormatting>
  <conditionalFormatting sqref="AK114 AR114:AU114 AW114 AY114:AZ114">
    <cfRule type="cellIs" dxfId="1102" priority="547" operator="greaterThan">
      <formula>20</formula>
    </cfRule>
  </conditionalFormatting>
  <conditionalFormatting sqref="AQ46">
    <cfRule type="cellIs" dxfId="1101" priority="476" operator="between">
      <formula>80</formula>
      <formula>120</formula>
    </cfRule>
  </conditionalFormatting>
  <conditionalFormatting sqref="BA53:BA55">
    <cfRule type="cellIs" dxfId="1100" priority="545" operator="between">
      <formula>80</formula>
      <formula>120</formula>
    </cfRule>
  </conditionalFormatting>
  <conditionalFormatting sqref="AK52">
    <cfRule type="cellIs" dxfId="1099" priority="544" operator="greaterThan">
      <formula>20</formula>
    </cfRule>
  </conditionalFormatting>
  <conditionalFormatting sqref="AL52:AM52">
    <cfRule type="cellIs" dxfId="1098" priority="543" operator="between">
      <formula>80</formula>
      <formula>120</formula>
    </cfRule>
  </conditionalFormatting>
  <conditionalFormatting sqref="AK55">
    <cfRule type="cellIs" dxfId="1097" priority="542" operator="greaterThan">
      <formula>20</formula>
    </cfRule>
  </conditionalFormatting>
  <conditionalFormatting sqref="AL55:AM55">
    <cfRule type="cellIs" dxfId="1096" priority="541" operator="between">
      <formula>80</formula>
      <formula>120</formula>
    </cfRule>
  </conditionalFormatting>
  <conditionalFormatting sqref="AW49">
    <cfRule type="cellIs" dxfId="1095" priority="540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1094" priority="539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1093" priority="538" operator="between">
      <formula>80</formula>
      <formula>120</formula>
    </cfRule>
  </conditionalFormatting>
  <conditionalFormatting sqref="AW56:AW58 AR56:AR58 AJ56:AK58 AT56:AU58 AY56:AZ58">
    <cfRule type="cellIs" dxfId="1092" priority="537" operator="greaterThan">
      <formula>20</formula>
    </cfRule>
  </conditionalFormatting>
  <conditionalFormatting sqref="AV56:AV58 BA56:BA58 AL56:AM58">
    <cfRule type="cellIs" dxfId="1091" priority="536" operator="between">
      <formula>80</formula>
      <formula>120</formula>
    </cfRule>
  </conditionalFormatting>
  <conditionalFormatting sqref="AJ53:AK55 AR53:AR55 AW53:AW55 AT53:AU55 AY53:AZ55">
    <cfRule type="cellIs" dxfId="1090" priority="533" operator="greaterThan">
      <formula>20</formula>
    </cfRule>
  </conditionalFormatting>
  <conditionalFormatting sqref="AJ61 AJ58 AJ55 AJ52 AJ49 AJ46 AJ43 AJ40 AJ37 AJ31">
    <cfRule type="cellIs" dxfId="1089" priority="466" operator="greaterThan">
      <formula>20</formula>
    </cfRule>
  </conditionalFormatting>
  <conditionalFormatting sqref="AJ76 AJ73 AJ70">
    <cfRule type="cellIs" dxfId="1088" priority="465" operator="greaterThan">
      <formula>20</formula>
    </cfRule>
  </conditionalFormatting>
  <conditionalFormatting sqref="AU46">
    <cfRule type="cellIs" dxfId="1087" priority="531" operator="greaterThan">
      <formula>20</formula>
    </cfRule>
  </conditionalFormatting>
  <conditionalFormatting sqref="AZ46">
    <cfRule type="cellIs" dxfId="1086" priority="530" operator="greaterThan">
      <formula>20</formula>
    </cfRule>
  </conditionalFormatting>
  <conditionalFormatting sqref="AL46:AM46">
    <cfRule type="cellIs" dxfId="1085" priority="529" operator="between">
      <formula>80</formula>
      <formula>120</formula>
    </cfRule>
  </conditionalFormatting>
  <conditionalFormatting sqref="AV46">
    <cfRule type="cellIs" dxfId="1084" priority="528" operator="between">
      <formula>80</formula>
      <formula>120</formula>
    </cfRule>
  </conditionalFormatting>
  <conditionalFormatting sqref="AV46">
    <cfRule type="cellIs" dxfId="1083" priority="527" operator="between">
      <formula>80</formula>
      <formula>120</formula>
    </cfRule>
  </conditionalFormatting>
  <conditionalFormatting sqref="BA46">
    <cfRule type="cellIs" dxfId="1082" priority="526" operator="between">
      <formula>80</formula>
      <formula>120</formula>
    </cfRule>
  </conditionalFormatting>
  <conditionalFormatting sqref="BA46">
    <cfRule type="cellIs" dxfId="1081" priority="525" operator="between">
      <formula>80</formula>
      <formula>120</formula>
    </cfRule>
  </conditionalFormatting>
  <conditionalFormatting sqref="AU49">
    <cfRule type="cellIs" dxfId="1080" priority="524" operator="greaterThan">
      <formula>20</formula>
    </cfRule>
  </conditionalFormatting>
  <conditionalFormatting sqref="AZ49">
    <cfRule type="cellIs" dxfId="1079" priority="523" operator="greaterThan">
      <formula>20</formula>
    </cfRule>
  </conditionalFormatting>
  <conditionalFormatting sqref="AJ114">
    <cfRule type="cellIs" dxfId="1078" priority="521" operator="greaterThan">
      <formula>20</formula>
    </cfRule>
  </conditionalFormatting>
  <conditionalFormatting sqref="AK76 AR76:AR78 AJ77:AK78">
    <cfRule type="cellIs" dxfId="1077" priority="520" operator="greaterThan">
      <formula>20</formula>
    </cfRule>
  </conditionalFormatting>
  <conditionalFormatting sqref="AL76:AM78">
    <cfRule type="cellIs" dxfId="1076" priority="519" operator="between">
      <formula>80</formula>
      <formula>120</formula>
    </cfRule>
  </conditionalFormatting>
  <conditionalFormatting sqref="AY76 AY73 AY70 AY61 AY58 AY55 AY52 AY49 AY46 AY43 AY40 AY37 AY31">
    <cfRule type="cellIs" dxfId="1075" priority="461" operator="greaterThan">
      <formula>20</formula>
    </cfRule>
  </conditionalFormatting>
  <conditionalFormatting sqref="AL20:AM24 AV20:AV24">
    <cfRule type="cellIs" dxfId="1074" priority="459" operator="between">
      <formula>80</formula>
      <formula>120</formula>
    </cfRule>
  </conditionalFormatting>
  <conditionalFormatting sqref="AV61">
    <cfRule type="cellIs" dxfId="1073" priority="518" operator="between">
      <formula>80</formula>
      <formula>120</formula>
    </cfRule>
  </conditionalFormatting>
  <conditionalFormatting sqref="AV61">
    <cfRule type="cellIs" dxfId="1072" priority="517" operator="between">
      <formula>80</formula>
      <formula>120</formula>
    </cfRule>
  </conditionalFormatting>
  <conditionalFormatting sqref="AT67">
    <cfRule type="cellIs" dxfId="1071" priority="516" operator="greaterThan">
      <formula>20</formula>
    </cfRule>
  </conditionalFormatting>
  <conditionalFormatting sqref="AT67">
    <cfRule type="cellIs" dxfId="1070" priority="515" operator="greaterThan">
      <formula>20</formula>
    </cfRule>
  </conditionalFormatting>
  <conditionalFormatting sqref="AY67">
    <cfRule type="cellIs" dxfId="1069" priority="512" operator="greaterThan">
      <formula>20</formula>
    </cfRule>
  </conditionalFormatting>
  <conditionalFormatting sqref="AY67">
    <cfRule type="cellIs" dxfId="1068" priority="511" operator="greaterThan">
      <formula>20</formula>
    </cfRule>
  </conditionalFormatting>
  <conditionalFormatting sqref="BA62:BA63">
    <cfRule type="cellIs" dxfId="1067" priority="510" operator="between">
      <formula>80</formula>
      <formula>120</formula>
    </cfRule>
  </conditionalFormatting>
  <conditionalFormatting sqref="BA62:BA63">
    <cfRule type="cellIs" dxfId="1066" priority="509" operator="between">
      <formula>80</formula>
      <formula>120</formula>
    </cfRule>
  </conditionalFormatting>
  <conditionalFormatting sqref="BA61">
    <cfRule type="cellIs" dxfId="1065" priority="508" operator="between">
      <formula>80</formula>
      <formula>120</formula>
    </cfRule>
  </conditionalFormatting>
  <conditionalFormatting sqref="BA61">
    <cfRule type="cellIs" dxfId="1064" priority="507" operator="between">
      <formula>80</formula>
      <formula>120</formula>
    </cfRule>
  </conditionalFormatting>
  <conditionalFormatting sqref="AZ76 AY77:AZ78">
    <cfRule type="cellIs" dxfId="1063" priority="506" operator="greaterThan">
      <formula>20</formula>
    </cfRule>
  </conditionalFormatting>
  <conditionalFormatting sqref="BA76:BA78">
    <cfRule type="cellIs" dxfId="1062" priority="505" operator="between">
      <formula>80</formula>
      <formula>120</formula>
    </cfRule>
  </conditionalFormatting>
  <conditionalFormatting sqref="AP31 AN114:AP114 AO32:AP32 AO35:AP40 AP41:AP45 AO50:AP52 AP53:AP57">
    <cfRule type="cellIs" dxfId="1061" priority="504" operator="greaterThan">
      <formula>20</formula>
    </cfRule>
  </conditionalFormatting>
  <conditionalFormatting sqref="AQ114 AQ50:AQ57">
    <cfRule type="cellIs" dxfId="1060" priority="503" operator="between">
      <formula>80</formula>
      <formula>120</formula>
    </cfRule>
  </conditionalFormatting>
  <conditionalFormatting sqref="AN114:AP114">
    <cfRule type="cellIs" dxfId="1059" priority="502" operator="greaterThan">
      <formula>20</formula>
    </cfRule>
  </conditionalFormatting>
  <conditionalFormatting sqref="AQ114">
    <cfRule type="cellIs" dxfId="1058" priority="501" operator="between">
      <formula>80</formula>
      <formula>120</formula>
    </cfRule>
  </conditionalFormatting>
  <conditionalFormatting sqref="AN114:AP114">
    <cfRule type="cellIs" dxfId="1057" priority="500" operator="greaterThan">
      <formula>20</formula>
    </cfRule>
  </conditionalFormatting>
  <conditionalFormatting sqref="AQ114">
    <cfRule type="cellIs" dxfId="1056" priority="499" operator="between">
      <formula>80</formula>
      <formula>120</formula>
    </cfRule>
  </conditionalFormatting>
  <conditionalFormatting sqref="AO59:AP61">
    <cfRule type="cellIs" dxfId="1055" priority="482" operator="greaterThan">
      <formula>20</formula>
    </cfRule>
  </conditionalFormatting>
  <conditionalFormatting sqref="AQ59:AQ61">
    <cfRule type="cellIs" dxfId="1054" priority="481" operator="between">
      <formula>80</formula>
      <formula>120</formula>
    </cfRule>
  </conditionalFormatting>
  <conditionalFormatting sqref="AN114:AP114">
    <cfRule type="cellIs" dxfId="1053" priority="496" operator="greaterThan">
      <formula>20</formula>
    </cfRule>
  </conditionalFormatting>
  <conditionalFormatting sqref="AQ114">
    <cfRule type="cellIs" dxfId="1052" priority="495" operator="between">
      <formula>80</formula>
      <formula>120</formula>
    </cfRule>
  </conditionalFormatting>
  <conditionalFormatting sqref="AZ47:AZ48">
    <cfRule type="cellIs" dxfId="1051" priority="446" operator="greaterThan">
      <formula>20</formula>
    </cfRule>
  </conditionalFormatting>
  <conditionalFormatting sqref="AN114:AP114">
    <cfRule type="cellIs" dxfId="1050" priority="494" operator="greaterThan">
      <formula>20</formula>
    </cfRule>
  </conditionalFormatting>
  <conditionalFormatting sqref="AQ114">
    <cfRule type="cellIs" dxfId="1049" priority="493" operator="between">
      <formula>80</formula>
      <formula>120</formula>
    </cfRule>
  </conditionalFormatting>
  <conditionalFormatting sqref="AK66">
    <cfRule type="cellIs" dxfId="1048" priority="437" operator="greaterThan">
      <formula>20</formula>
    </cfRule>
  </conditionalFormatting>
  <conditionalFormatting sqref="AQ61">
    <cfRule type="cellIs" dxfId="1047" priority="469" operator="between">
      <formula>80</formula>
      <formula>120</formula>
    </cfRule>
  </conditionalFormatting>
  <conditionalFormatting sqref="AT68">
    <cfRule type="cellIs" dxfId="1046" priority="433" operator="greaterThan">
      <formula>20</formula>
    </cfRule>
  </conditionalFormatting>
  <conditionalFormatting sqref="AN114:AP114">
    <cfRule type="cellIs" dxfId="1045" priority="488" operator="greaterThan">
      <formula>20</formula>
    </cfRule>
  </conditionalFormatting>
  <conditionalFormatting sqref="AQ114">
    <cfRule type="cellIs" dxfId="1044" priority="487" operator="between">
      <formula>80</formula>
      <formula>120</formula>
    </cfRule>
  </conditionalFormatting>
  <conditionalFormatting sqref="AO20:AP24">
    <cfRule type="cellIs" dxfId="1043" priority="458" operator="greaterThan">
      <formula>20</formula>
    </cfRule>
  </conditionalFormatting>
  <conditionalFormatting sqref="AQ20:AQ24">
    <cfRule type="cellIs" dxfId="1042" priority="457" operator="between">
      <formula>80</formula>
      <formula>120</formula>
    </cfRule>
  </conditionalFormatting>
  <conditionalFormatting sqref="AP58:AP60 AO62:AO63 AO66:AP68 AO70:AP74 AO76:AP77">
    <cfRule type="cellIs" dxfId="1041" priority="486" operator="greaterThan">
      <formula>20</formula>
    </cfRule>
  </conditionalFormatting>
  <conditionalFormatting sqref="AQ58:AQ60 AQ66:AQ68 AQ70:AQ74 AQ76:AQ77">
    <cfRule type="cellIs" dxfId="1040" priority="485" operator="between">
      <formula>80</formula>
      <formula>120</formula>
    </cfRule>
  </conditionalFormatting>
  <conditionalFormatting sqref="AO56:AP58">
    <cfRule type="cellIs" dxfId="1039" priority="484" operator="greaterThan">
      <formula>20</formula>
    </cfRule>
  </conditionalFormatting>
  <conditionalFormatting sqref="AQ56:AQ58">
    <cfRule type="cellIs" dxfId="1038" priority="483" operator="between">
      <formula>80</formula>
      <formula>120</formula>
    </cfRule>
  </conditionalFormatting>
  <conditionalFormatting sqref="AO53:AP55">
    <cfRule type="cellIs" dxfId="1037" priority="480" operator="greaterThan">
      <formula>20</formula>
    </cfRule>
  </conditionalFormatting>
  <conditionalFormatting sqref="AQ53:AQ55">
    <cfRule type="cellIs" dxfId="1036" priority="479" operator="between">
      <formula>80</formula>
      <formula>120</formula>
    </cfRule>
  </conditionalFormatting>
  <conditionalFormatting sqref="AP46">
    <cfRule type="cellIs" dxfId="1035" priority="478" operator="greaterThan">
      <formula>20</formula>
    </cfRule>
  </conditionalFormatting>
  <conditionalFormatting sqref="AQ46">
    <cfRule type="cellIs" dxfId="1034" priority="477" operator="between">
      <formula>80</formula>
      <formula>120</formula>
    </cfRule>
  </conditionalFormatting>
  <conditionalFormatting sqref="AP49">
    <cfRule type="cellIs" dxfId="1033" priority="475" operator="greaterThan">
      <formula>20</formula>
    </cfRule>
  </conditionalFormatting>
  <conditionalFormatting sqref="AP76 AO77:AP78">
    <cfRule type="cellIs" dxfId="1032" priority="474" operator="greaterThan">
      <formula>20</formula>
    </cfRule>
  </conditionalFormatting>
  <conditionalFormatting sqref="AQ76:AQ78">
    <cfRule type="cellIs" dxfId="1031" priority="473" operator="between">
      <formula>80</formula>
      <formula>120</formula>
    </cfRule>
  </conditionalFormatting>
  <conditionalFormatting sqref="AO67">
    <cfRule type="cellIs" dxfId="1030" priority="472" operator="greaterThan">
      <formula>20</formula>
    </cfRule>
  </conditionalFormatting>
  <conditionalFormatting sqref="AP61:AP63">
    <cfRule type="cellIs" dxfId="1029" priority="471" operator="greaterThan">
      <formula>20</formula>
    </cfRule>
  </conditionalFormatting>
  <conditionalFormatting sqref="AQ62:AQ63 AQ66">
    <cfRule type="cellIs" dxfId="1028" priority="470" operator="between">
      <formula>80</formula>
      <formula>120</formula>
    </cfRule>
  </conditionalFormatting>
  <conditionalFormatting sqref="AQ61">
    <cfRule type="cellIs" dxfId="1027" priority="468" operator="between">
      <formula>80</formula>
      <formula>120</formula>
    </cfRule>
  </conditionalFormatting>
  <conditionalFormatting sqref="AI20:AI27 AN20:AN27 AS20:AS27 AX20:AX27">
    <cfRule type="cellIs" dxfId="1026" priority="467" operator="lessThan">
      <formula>20</formula>
    </cfRule>
  </conditionalFormatting>
  <conditionalFormatting sqref="AO61 AO58 AO55 AO52 AO49 AO46 AO43 AO40 AO37 AO31">
    <cfRule type="cellIs" dxfId="1025" priority="464" operator="greaterThan">
      <formula>20</formula>
    </cfRule>
  </conditionalFormatting>
  <conditionalFormatting sqref="AO76 AO73 AO70">
    <cfRule type="cellIs" dxfId="1024" priority="463" operator="greaterThan">
      <formula>20</formula>
    </cfRule>
  </conditionalFormatting>
  <conditionalFormatting sqref="AT76 AT73 AT70 AT61 AT58 AT55 AT52 AT49 AT46 AT43 AT40 AT37 AT31">
    <cfRule type="cellIs" dxfId="1023" priority="462" operator="greaterThan">
      <formula>20</formula>
    </cfRule>
  </conditionalFormatting>
  <conditionalFormatting sqref="AQ47:AQ48">
    <cfRule type="cellIs" dxfId="1022" priority="425" operator="between">
      <formula>80</formula>
      <formula>120</formula>
    </cfRule>
  </conditionalFormatting>
  <conditionalFormatting sqref="AR20:AR24 AJ20:AK24 AT20:AU24">
    <cfRule type="cellIs" dxfId="1021" priority="460" operator="greaterThan">
      <formula>20</formula>
    </cfRule>
  </conditionalFormatting>
  <conditionalFormatting sqref="AR31 AW31 AJ31:AK31 AT31:AU31 AY31:AZ31">
    <cfRule type="cellIs" dxfId="1020" priority="456" operator="greaterThan">
      <formula>20</formula>
    </cfRule>
  </conditionalFormatting>
  <conditionalFormatting sqref="AL31:AM31 BA31 AV31">
    <cfRule type="cellIs" dxfId="1019" priority="455" operator="between">
      <formula>80</formula>
      <formula>120</formula>
    </cfRule>
  </conditionalFormatting>
  <conditionalFormatting sqref="AO31:AP31">
    <cfRule type="cellIs" dxfId="1018" priority="454" operator="greaterThan">
      <formula>20</formula>
    </cfRule>
  </conditionalFormatting>
  <conditionalFormatting sqref="AQ31">
    <cfRule type="cellIs" dxfId="1017" priority="453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1016" priority="415" operator="greaterThan">
      <formula>20</formula>
    </cfRule>
  </conditionalFormatting>
  <conditionalFormatting sqref="BA47:BA48">
    <cfRule type="cellIs" dxfId="1015" priority="441" operator="between">
      <formula>80</formula>
      <formula>120</formula>
    </cfRule>
  </conditionalFormatting>
  <conditionalFormatting sqref="BA100:BA103">
    <cfRule type="cellIs" dxfId="1014" priority="407" operator="between">
      <formula>80</formula>
      <formula>120</formula>
    </cfRule>
  </conditionalFormatting>
  <conditionalFormatting sqref="AK99">
    <cfRule type="cellIs" dxfId="1013" priority="406" operator="greaterThan">
      <formula>20</formula>
    </cfRule>
  </conditionalFormatting>
  <conditionalFormatting sqref="AL99:AM99">
    <cfRule type="cellIs" dxfId="1012" priority="405" operator="between">
      <formula>80</formula>
      <formula>120</formula>
    </cfRule>
  </conditionalFormatting>
  <conditionalFormatting sqref="AK102">
    <cfRule type="cellIs" dxfId="1011" priority="404" operator="greaterThan">
      <formula>20</formula>
    </cfRule>
  </conditionalFormatting>
  <conditionalFormatting sqref="AL102:AM102">
    <cfRule type="cellIs" dxfId="1010" priority="403" operator="between">
      <formula>80</formula>
      <formula>120</formula>
    </cfRule>
  </conditionalFormatting>
  <conditionalFormatting sqref="AV62:AV63">
    <cfRule type="cellIs" dxfId="1009" priority="434" operator="between">
      <formula>80</formula>
      <formula>120</formula>
    </cfRule>
  </conditionalFormatting>
  <conditionalFormatting sqref="AZ93">
    <cfRule type="cellIs" dxfId="1008" priority="392" operator="greaterThan">
      <formula>20</formula>
    </cfRule>
  </conditionalFormatting>
  <conditionalFormatting sqref="AV93">
    <cfRule type="cellIs" dxfId="1007" priority="389" operator="between">
      <formula>80</formula>
      <formula>120</formula>
    </cfRule>
  </conditionalFormatting>
  <conditionalFormatting sqref="BA93">
    <cfRule type="cellIs" dxfId="1006" priority="387" operator="between">
      <formula>80</formula>
      <formula>120</formula>
    </cfRule>
  </conditionalFormatting>
  <conditionalFormatting sqref="AY68">
    <cfRule type="cellIs" dxfId="1005" priority="430" operator="greaterThan">
      <formula>20</formula>
    </cfRule>
  </conditionalFormatting>
  <conditionalFormatting sqref="BA62:BA63">
    <cfRule type="cellIs" dxfId="1004" priority="427" operator="between">
      <formula>80</formula>
      <formula>120</formula>
    </cfRule>
  </conditionalFormatting>
  <conditionalFormatting sqref="BA108">
    <cfRule type="cellIs" dxfId="1003" priority="378" operator="between">
      <formula>80</formula>
      <formula>120</formula>
    </cfRule>
  </conditionalFormatting>
  <conditionalFormatting sqref="AO109:AO111 AP105:AP107 AO113:AP114">
    <cfRule type="cellIs" dxfId="1002" priority="375" operator="greaterThan">
      <formula>20</formula>
    </cfRule>
  </conditionalFormatting>
  <conditionalFormatting sqref="AQ105:AQ107 AQ113:AQ114">
    <cfRule type="cellIs" dxfId="1001" priority="374" operator="between">
      <formula>80</formula>
      <formula>120</formula>
    </cfRule>
  </conditionalFormatting>
  <conditionalFormatting sqref="AQ108">
    <cfRule type="cellIs" dxfId="1000" priority="361" operator="between">
      <formula>80</formula>
      <formula>120</formula>
    </cfRule>
  </conditionalFormatting>
  <conditionalFormatting sqref="AP96">
    <cfRule type="cellIs" dxfId="999" priority="364" operator="greaterThan">
      <formula>20</formula>
    </cfRule>
  </conditionalFormatting>
  <conditionalFormatting sqref="AK53:AK54">
    <cfRule type="cellIs" dxfId="998" priority="452" operator="greaterThan">
      <formula>20</formula>
    </cfRule>
  </conditionalFormatting>
  <conditionalFormatting sqref="AL53:AM54">
    <cfRule type="cellIs" dxfId="997" priority="451" operator="between">
      <formula>80</formula>
      <formula>120</formula>
    </cfRule>
  </conditionalFormatting>
  <conditionalFormatting sqref="AK56:AK57">
    <cfRule type="cellIs" dxfId="996" priority="450" operator="greaterThan">
      <formula>20</formula>
    </cfRule>
  </conditionalFormatting>
  <conditionalFormatting sqref="AL56:AM57">
    <cfRule type="cellIs" dxfId="995" priority="449" operator="between">
      <formula>80</formula>
      <formula>120</formula>
    </cfRule>
  </conditionalFormatting>
  <conditionalFormatting sqref="AW50:AW51">
    <cfRule type="cellIs" dxfId="994" priority="448" operator="greaterThan">
      <formula>20</formula>
    </cfRule>
  </conditionalFormatting>
  <conditionalFormatting sqref="AU94">
    <cfRule type="cellIs" dxfId="993" priority="346" operator="greaterThan">
      <formula>20</formula>
    </cfRule>
  </conditionalFormatting>
  <conditionalFormatting sqref="AW97">
    <cfRule type="cellIs" dxfId="992" priority="347" operator="greaterThan">
      <formula>20</formula>
    </cfRule>
  </conditionalFormatting>
  <conditionalFormatting sqref="AZ94">
    <cfRule type="cellIs" dxfId="991" priority="345" operator="greaterThan">
      <formula>20</formula>
    </cfRule>
  </conditionalFormatting>
  <conditionalFormatting sqref="AU47:AU48">
    <cfRule type="cellIs" dxfId="990" priority="447" operator="greaterThan">
      <formula>20</formula>
    </cfRule>
  </conditionalFormatting>
  <conditionalFormatting sqref="AL47:AM48">
    <cfRule type="cellIs" dxfId="989" priority="445" operator="between">
      <formula>80</formula>
      <formula>120</formula>
    </cfRule>
  </conditionalFormatting>
  <conditionalFormatting sqref="AV47:AV48">
    <cfRule type="cellIs" dxfId="988" priority="444" operator="between">
      <formula>80</formula>
      <formula>120</formula>
    </cfRule>
  </conditionalFormatting>
  <conditionalFormatting sqref="AV47:AV48">
    <cfRule type="cellIs" dxfId="987" priority="443" operator="between">
      <formula>80</formula>
      <formula>120</formula>
    </cfRule>
  </conditionalFormatting>
  <conditionalFormatting sqref="BA47:BA48">
    <cfRule type="cellIs" dxfId="986" priority="442" operator="between">
      <formula>80</formula>
      <formula>120</formula>
    </cfRule>
  </conditionalFormatting>
  <conditionalFormatting sqref="AU50:AU51">
    <cfRule type="cellIs" dxfId="985" priority="440" operator="greaterThan">
      <formula>20</formula>
    </cfRule>
  </conditionalFormatting>
  <conditionalFormatting sqref="AZ50:AZ51">
    <cfRule type="cellIs" dxfId="984" priority="439" operator="greaterThan">
      <formula>20</formula>
    </cfRule>
  </conditionalFormatting>
  <conditionalFormatting sqref="AL62:AM63">
    <cfRule type="cellIs" dxfId="983" priority="438" operator="between">
      <formula>80</formula>
      <formula>120</formula>
    </cfRule>
  </conditionalFormatting>
  <conditionalFormatting sqref="BA109">
    <cfRule type="cellIs" dxfId="982" priority="333" operator="between">
      <formula>80</formula>
      <formula>120</formula>
    </cfRule>
  </conditionalFormatting>
  <conditionalFormatting sqref="AQ94">
    <cfRule type="cellIs" dxfId="981" priority="331" operator="between">
      <formula>80</formula>
      <formula>120</formula>
    </cfRule>
  </conditionalFormatting>
  <conditionalFormatting sqref="AU66">
    <cfRule type="cellIs" dxfId="980" priority="436" operator="greaterThan">
      <formula>20</formula>
    </cfRule>
  </conditionalFormatting>
  <conditionalFormatting sqref="AV62:AV63">
    <cfRule type="cellIs" dxfId="979" priority="435" operator="between">
      <formula>80</formula>
      <formula>120</formula>
    </cfRule>
  </conditionalFormatting>
  <conditionalFormatting sqref="AT68">
    <cfRule type="cellIs" dxfId="978" priority="432" operator="greaterThan">
      <formula>20</formula>
    </cfRule>
  </conditionalFormatting>
  <conditionalFormatting sqref="AO109 AO106 AO103 AO100 AO97 AO94 AO91 AO88 AO85 AO82 AO79">
    <cfRule type="cellIs" dxfId="977" priority="325" operator="greaterThan">
      <formula>20</formula>
    </cfRule>
  </conditionalFormatting>
  <conditionalFormatting sqref="AY68">
    <cfRule type="cellIs" dxfId="976" priority="431" operator="greaterThan">
      <formula>20</formula>
    </cfRule>
  </conditionalFormatting>
  <conditionalFormatting sqref="AZ66">
    <cfRule type="cellIs" dxfId="975" priority="429" operator="greaterThan">
      <formula>20</formula>
    </cfRule>
  </conditionalFormatting>
  <conditionalFormatting sqref="BA62:BA63">
    <cfRule type="cellIs" dxfId="974" priority="428" operator="between">
      <formula>80</formula>
      <formula>120</formula>
    </cfRule>
  </conditionalFormatting>
  <conditionalFormatting sqref="AV69 BA69 AL69:AM69">
    <cfRule type="cellIs" dxfId="973" priority="319" operator="between">
      <formula>80</formula>
      <formula>120</formula>
    </cfRule>
  </conditionalFormatting>
  <conditionalFormatting sqref="AP69">
    <cfRule type="cellIs" dxfId="972" priority="318" operator="greaterThan">
      <formula>20</formula>
    </cfRule>
  </conditionalFormatting>
  <conditionalFormatting sqref="AK69">
    <cfRule type="cellIs" dxfId="971" priority="314" operator="greaterThan">
      <formula>20</formula>
    </cfRule>
  </conditionalFormatting>
  <conditionalFormatting sqref="AL69:AM69">
    <cfRule type="cellIs" dxfId="970" priority="313" operator="between">
      <formula>80</formula>
      <formula>120</formula>
    </cfRule>
  </conditionalFormatting>
  <conditionalFormatting sqref="AJ69">
    <cfRule type="cellIs" dxfId="969" priority="312" operator="greaterThan">
      <formula>20</formula>
    </cfRule>
  </conditionalFormatting>
  <conditionalFormatting sqref="AP50:AP51">
    <cfRule type="cellIs" dxfId="968" priority="423" operator="greaterThan">
      <formula>20</formula>
    </cfRule>
  </conditionalFormatting>
  <conditionalFormatting sqref="AW72 AR72 AJ72:AK72 AT72:AU72 AY72:AZ72">
    <cfRule type="cellIs" dxfId="967" priority="306" operator="greaterThan">
      <formula>20</formula>
    </cfRule>
  </conditionalFormatting>
  <conditionalFormatting sqref="AV72 BA72 AL72:AM72">
    <cfRule type="cellIs" dxfId="966" priority="305" operator="between">
      <formula>80</formula>
      <formula>120</formula>
    </cfRule>
  </conditionalFormatting>
  <conditionalFormatting sqref="AP72">
    <cfRule type="cellIs" dxfId="965" priority="304" operator="greaterThan">
      <formula>20</formula>
    </cfRule>
  </conditionalFormatting>
  <conditionalFormatting sqref="AQ72">
    <cfRule type="cellIs" dxfId="964" priority="303" operator="between">
      <formula>80</formula>
      <formula>120</formula>
    </cfRule>
  </conditionalFormatting>
  <conditionalFormatting sqref="AP66">
    <cfRule type="cellIs" dxfId="963" priority="421" operator="greaterThan">
      <formula>20</formula>
    </cfRule>
  </conditionalFormatting>
  <conditionalFormatting sqref="AQ62:AQ63">
    <cfRule type="cellIs" dxfId="962" priority="420" operator="between">
      <formula>80</formula>
      <formula>120</formula>
    </cfRule>
  </conditionalFormatting>
  <conditionalFormatting sqref="AK72">
    <cfRule type="cellIs" dxfId="961" priority="300" operator="greaterThan">
      <formula>20</formula>
    </cfRule>
  </conditionalFormatting>
  <conditionalFormatting sqref="AL72:AM72">
    <cfRule type="cellIs" dxfId="960" priority="299" operator="between">
      <formula>80</formula>
      <formula>120</formula>
    </cfRule>
  </conditionalFormatting>
  <conditionalFormatting sqref="AJ72">
    <cfRule type="cellIs" dxfId="959" priority="298" operator="greaterThan">
      <formula>20</formula>
    </cfRule>
  </conditionalFormatting>
  <conditionalFormatting sqref="AZ75">
    <cfRule type="cellIs" dxfId="958" priority="294" operator="greaterThan">
      <formula>20</formula>
    </cfRule>
  </conditionalFormatting>
  <conditionalFormatting sqref="BA75">
    <cfRule type="cellIs" dxfId="957" priority="293" operator="between">
      <formula>80</formula>
      <formula>120</formula>
    </cfRule>
  </conditionalFormatting>
  <conditionalFormatting sqref="AZ75">
    <cfRule type="cellIs" dxfId="956" priority="292" operator="greaterThan">
      <formula>20</formula>
    </cfRule>
  </conditionalFormatting>
  <conditionalFormatting sqref="BA75">
    <cfRule type="cellIs" dxfId="955" priority="291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954" priority="412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953" priority="290" operator="greaterThan">
      <formula>20</formula>
    </cfRule>
  </conditionalFormatting>
  <conditionalFormatting sqref="BA115:BA121 AV115:AV121 AL115:AM121 AL123:AM124 AV123:AV124 BA123:BA124">
    <cfRule type="cellIs" dxfId="952" priority="289" operator="between">
      <formula>80</formula>
      <formula>120</formula>
    </cfRule>
  </conditionalFormatting>
  <conditionalFormatting sqref="AK123 AR123">
    <cfRule type="cellIs" dxfId="951" priority="288" operator="greaterThan">
      <formula>20</formula>
    </cfRule>
  </conditionalFormatting>
  <conditionalFormatting sqref="AL123:AM123">
    <cfRule type="cellIs" dxfId="950" priority="287" operator="between">
      <formula>80</formula>
      <formula>120</formula>
    </cfRule>
  </conditionalFormatting>
  <conditionalFormatting sqref="AO123 AO120 AO117">
    <cfRule type="cellIs" dxfId="949" priority="277" operator="greaterThan">
      <formula>20</formula>
    </cfRule>
  </conditionalFormatting>
  <conditionalFormatting sqref="AL106:AM109 BA106:BA109 AV106:AV109">
    <cfRule type="cellIs" dxfId="948" priority="396" operator="between">
      <formula>80</formula>
      <formula>120</formula>
    </cfRule>
  </conditionalFormatting>
  <conditionalFormatting sqref="AJ100:AK103 AR100:AR103 AW100:AW103 AT100:AU103 AY100:AZ103">
    <cfRule type="cellIs" dxfId="947" priority="395" operator="greaterThan">
      <formula>20</formula>
    </cfRule>
  </conditionalFormatting>
  <conditionalFormatting sqref="AL100:AM103 AV100:AV103">
    <cfRule type="cellIs" dxfId="946" priority="394" operator="between">
      <formula>80</formula>
      <formula>120</formula>
    </cfRule>
  </conditionalFormatting>
  <conditionalFormatting sqref="AY121 AY118">
    <cfRule type="cellIs" dxfId="945" priority="266" operator="greaterThan">
      <formula>20</formula>
    </cfRule>
  </conditionalFormatting>
  <conditionalFormatting sqref="AY115">
    <cfRule type="cellIs" dxfId="944" priority="272" operator="greaterThan">
      <formula>20</formula>
    </cfRule>
  </conditionalFormatting>
  <conditionalFormatting sqref="AV93">
    <cfRule type="cellIs" dxfId="943" priority="390" operator="between">
      <formula>80</formula>
      <formula>120</formula>
    </cfRule>
  </conditionalFormatting>
  <conditionalFormatting sqref="AO121 AO118">
    <cfRule type="cellIs" dxfId="942" priority="268" operator="greaterThan">
      <formula>20</formula>
    </cfRule>
  </conditionalFormatting>
  <conditionalFormatting sqref="AV108">
    <cfRule type="cellIs" dxfId="941" priority="382" operator="between">
      <formula>80</formula>
      <formula>120</formula>
    </cfRule>
  </conditionalFormatting>
  <conditionalFormatting sqref="BA109:BA111">
    <cfRule type="cellIs" dxfId="940" priority="380" operator="between">
      <formula>80</formula>
      <formula>120</formula>
    </cfRule>
  </conditionalFormatting>
  <conditionalFormatting sqref="AP47:AP48">
    <cfRule type="cellIs" dxfId="939" priority="426" operator="greaterThan">
      <formula>20</formula>
    </cfRule>
  </conditionalFormatting>
  <conditionalFormatting sqref="AQ47:AQ48">
    <cfRule type="cellIs" dxfId="938" priority="424" operator="between">
      <formula>80</formula>
      <formula>120</formula>
    </cfRule>
  </conditionalFormatting>
  <conditionalFormatting sqref="AW119 AR119 AU119 AZ119">
    <cfRule type="cellIs" dxfId="937" priority="251" operator="greaterThan">
      <formula>20</formula>
    </cfRule>
  </conditionalFormatting>
  <conditionalFormatting sqref="AV119 BA119">
    <cfRule type="cellIs" dxfId="936" priority="250" operator="between">
      <formula>80</formula>
      <formula>120</formula>
    </cfRule>
  </conditionalFormatting>
  <conditionalFormatting sqref="AO68">
    <cfRule type="cellIs" dxfId="935" priority="422" operator="greaterThan">
      <formula>20</formula>
    </cfRule>
  </conditionalFormatting>
  <conditionalFormatting sqref="AQ62:AQ63">
    <cfRule type="cellIs" dxfId="934" priority="419" operator="between">
      <formula>80</formula>
      <formula>120</formula>
    </cfRule>
  </conditionalFormatting>
  <conditionalFormatting sqref="AK66 AP66 AU66 AZ66">
    <cfRule type="cellIs" dxfId="933" priority="418" operator="lessThan">
      <formula>20</formula>
    </cfRule>
  </conditionalFormatting>
  <conditionalFormatting sqref="AJ32 AJ35:AJ36 AJ38:AJ39 AJ41:AJ42 AJ44:AJ45 AJ47:AJ48 AJ50:AJ51 AJ53:AJ54 AJ56:AJ57 AJ59:AJ60 AJ62:AJ63 AJ66">
    <cfRule type="cellIs" dxfId="932" priority="417" operator="greaterThan">
      <formula>20</formula>
    </cfRule>
  </conditionalFormatting>
  <conditionalFormatting sqref="AJ77 AJ74 AJ71">
    <cfRule type="cellIs" dxfId="931" priority="416" operator="greaterThan">
      <formula>20</formula>
    </cfRule>
  </conditionalFormatting>
  <conditionalFormatting sqref="AY119">
    <cfRule type="cellIs" dxfId="930" priority="238" operator="greaterThan">
      <formula>20</formula>
    </cfRule>
  </conditionalFormatting>
  <conditionalFormatting sqref="AO77 AO74 AO71">
    <cfRule type="cellIs" dxfId="929" priority="414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928" priority="413" operator="greaterThan">
      <formula>20</formula>
    </cfRule>
  </conditionalFormatting>
  <conditionalFormatting sqref="AR78:AR101 AW78:AW101 AJ88:AK97 AT88:AU97 AY88:AZ97 AO88:AP97">
    <cfRule type="cellIs" dxfId="927" priority="411" operator="greaterThan">
      <formula>20</formula>
    </cfRule>
  </conditionalFormatting>
  <conditionalFormatting sqref="AL78:AM97 BA78:BA97 AV78:AV97 AQ78:AQ97">
    <cfRule type="cellIs" dxfId="926" priority="410" operator="between">
      <formula>80</formula>
      <formula>120</formula>
    </cfRule>
  </conditionalFormatting>
  <conditionalFormatting sqref="AK78 AU78 AZ78 AW102:AW104 AR102:AR104 AK101 AT97:AU100 AY97:AZ100 AJ79:AK88 AJ97:AK100 AK89:AK96 AT79:AU88 AU89:AU92 AU101:AU104 AY79:AZ88 AZ89:AZ92 AZ101:AZ104">
    <cfRule type="cellIs" dxfId="925" priority="409" operator="greaterThan">
      <formula>20</formula>
    </cfRule>
  </conditionalFormatting>
  <conditionalFormatting sqref="AL97:AM101 AV97:AV104 BA97:BA104">
    <cfRule type="cellIs" dxfId="924" priority="408" operator="between">
      <formula>80</formula>
      <formula>120</formula>
    </cfRule>
  </conditionalFormatting>
  <conditionalFormatting sqref="AW96">
    <cfRule type="cellIs" dxfId="923" priority="402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922" priority="401" operator="greaterThan">
      <formula>20</formula>
    </cfRule>
  </conditionalFormatting>
  <conditionalFormatting sqref="AV105:AV107 BA105:BA107 AL105:AM107 BA113:BA114 AV109:AV111 AL109:AM111 AL113:AM114 AV113:AV114">
    <cfRule type="cellIs" dxfId="921" priority="400" operator="between">
      <formula>80</formula>
      <formula>120</formula>
    </cfRule>
  </conditionalFormatting>
  <conditionalFormatting sqref="AJ106:AK109 AR106:AR109 AW106:AW109 AT106:AU109 AY106:AZ109">
    <cfRule type="cellIs" dxfId="920" priority="397" operator="greaterThan">
      <formula>20</formula>
    </cfRule>
  </conditionalFormatting>
  <conditionalFormatting sqref="AW103:AW106 AR103:AR106 AJ103:AK106 AT103:AU106 AY103:AZ106">
    <cfRule type="cellIs" dxfId="919" priority="399" operator="greaterThan">
      <formula>20</formula>
    </cfRule>
  </conditionalFormatting>
  <conditionalFormatting sqref="AV103:AV106 BA103:BA106 AL103:AM106">
    <cfRule type="cellIs" dxfId="918" priority="398" operator="between">
      <formula>80</formula>
      <formula>120</formula>
    </cfRule>
  </conditionalFormatting>
  <conditionalFormatting sqref="AU93">
    <cfRule type="cellIs" dxfId="917" priority="393" operator="greaterThan">
      <formula>20</formula>
    </cfRule>
  </conditionalFormatting>
  <conditionalFormatting sqref="AL93:AM93">
    <cfRule type="cellIs" dxfId="916" priority="391" operator="between">
      <formula>80</formula>
      <formula>120</formula>
    </cfRule>
  </conditionalFormatting>
  <conditionalFormatting sqref="BA93">
    <cfRule type="cellIs" dxfId="915" priority="388" operator="between">
      <formula>80</formula>
      <formula>120</formula>
    </cfRule>
  </conditionalFormatting>
  <conditionalFormatting sqref="AU96">
    <cfRule type="cellIs" dxfId="914" priority="386" operator="greaterThan">
      <formula>20</formula>
    </cfRule>
  </conditionalFormatting>
  <conditionalFormatting sqref="AZ96">
    <cfRule type="cellIs" dxfId="913" priority="385" operator="greaterThan">
      <formula>20</formula>
    </cfRule>
  </conditionalFormatting>
  <conditionalFormatting sqref="AL108:AM108">
    <cfRule type="cellIs" dxfId="912" priority="384" operator="between">
      <formula>80</formula>
      <formula>120</formula>
    </cfRule>
  </conditionalFormatting>
  <conditionalFormatting sqref="AV108">
    <cfRule type="cellIs" dxfId="911" priority="383" operator="between">
      <formula>80</formula>
      <formula>120</formula>
    </cfRule>
  </conditionalFormatting>
  <conditionalFormatting sqref="BA109:BA111">
    <cfRule type="cellIs" dxfId="910" priority="381" operator="between">
      <formula>80</formula>
      <formula>120</formula>
    </cfRule>
  </conditionalFormatting>
  <conditionalFormatting sqref="BA108">
    <cfRule type="cellIs" dxfId="909" priority="379" operator="between">
      <formula>80</formula>
      <formula>120</formula>
    </cfRule>
  </conditionalFormatting>
  <conditionalFormatting sqref="AP78 AO97:AP100 AO79:AP88 AP89:AP92 AP101:AP104">
    <cfRule type="cellIs" dxfId="908" priority="377" operator="greaterThan">
      <formula>20</formula>
    </cfRule>
  </conditionalFormatting>
  <conditionalFormatting sqref="AQ97:AQ104">
    <cfRule type="cellIs" dxfId="907" priority="376" operator="between">
      <formula>80</formula>
      <formula>120</formula>
    </cfRule>
  </conditionalFormatting>
  <conditionalFormatting sqref="AO106:AP109">
    <cfRule type="cellIs" dxfId="906" priority="371" operator="greaterThan">
      <formula>20</formula>
    </cfRule>
  </conditionalFormatting>
  <conditionalFormatting sqref="AQ106:AQ109">
    <cfRule type="cellIs" dxfId="905" priority="370" operator="between">
      <formula>80</formula>
      <formula>120</formula>
    </cfRule>
  </conditionalFormatting>
  <conditionalFormatting sqref="AO103:AP106">
    <cfRule type="cellIs" dxfId="904" priority="373" operator="greaterThan">
      <formula>20</formula>
    </cfRule>
  </conditionalFormatting>
  <conditionalFormatting sqref="AQ103:AQ106">
    <cfRule type="cellIs" dxfId="903" priority="372" operator="between">
      <formula>80</formula>
      <formula>120</formula>
    </cfRule>
  </conditionalFormatting>
  <conditionalFormatting sqref="AO100:AP103">
    <cfRule type="cellIs" dxfId="902" priority="369" operator="greaterThan">
      <formula>20</formula>
    </cfRule>
  </conditionalFormatting>
  <conditionalFormatting sqref="AQ100:AQ103">
    <cfRule type="cellIs" dxfId="901" priority="368" operator="between">
      <formula>80</formula>
      <formula>120</formula>
    </cfRule>
  </conditionalFormatting>
  <conditionalFormatting sqref="AP93">
    <cfRule type="cellIs" dxfId="900" priority="367" operator="greaterThan">
      <formula>20</formula>
    </cfRule>
  </conditionalFormatting>
  <conditionalFormatting sqref="AQ93">
    <cfRule type="cellIs" dxfId="899" priority="366" operator="between">
      <formula>80</formula>
      <formula>120</formula>
    </cfRule>
  </conditionalFormatting>
  <conditionalFormatting sqref="AQ93">
    <cfRule type="cellIs" dxfId="898" priority="365" operator="between">
      <formula>80</formula>
      <formula>120</formula>
    </cfRule>
  </conditionalFormatting>
  <conditionalFormatting sqref="AP108:AP111">
    <cfRule type="cellIs" dxfId="897" priority="363" operator="greaterThan">
      <formula>20</formula>
    </cfRule>
  </conditionalFormatting>
  <conditionalFormatting sqref="AQ109:AQ111 AQ113">
    <cfRule type="cellIs" dxfId="896" priority="362" operator="between">
      <formula>80</formula>
      <formula>120</formula>
    </cfRule>
  </conditionalFormatting>
  <conditionalFormatting sqref="AQ108">
    <cfRule type="cellIs" dxfId="895" priority="360" operator="between">
      <formula>80</formula>
      <formula>120</formula>
    </cfRule>
  </conditionalFormatting>
  <conditionalFormatting sqref="AJ108 AJ105 AJ102 AJ99 AJ96 AJ93 AJ90 AJ87 AJ84 AJ81 AJ78">
    <cfRule type="cellIs" dxfId="894" priority="359" operator="greaterThan">
      <formula>20</formula>
    </cfRule>
  </conditionalFormatting>
  <conditionalFormatting sqref="AO108 AO105 AO102 AO99 AO96 AO93 AO90 AO87 AO84 AO81 AO78">
    <cfRule type="cellIs" dxfId="893" priority="358" operator="greaterThan">
      <formula>20</formula>
    </cfRule>
  </conditionalFormatting>
  <conditionalFormatting sqref="AT108 AT105 AT102 AT99 AT96 AT93 AT90 AT87 AT84 AT81 AT78">
    <cfRule type="cellIs" dxfId="892" priority="357" operator="greaterThan">
      <formula>20</formula>
    </cfRule>
  </conditionalFormatting>
  <conditionalFormatting sqref="AY108 AY105 AY102 AY99 AY96 AY93 AY90 AY87 AY84 AY81 AY78">
    <cfRule type="cellIs" dxfId="891" priority="356" operator="greaterThan">
      <formula>20</formula>
    </cfRule>
  </conditionalFormatting>
  <conditionalFormatting sqref="AR78 AW78 AJ78:AK78 AT78:AU78 AY78:AZ78">
    <cfRule type="cellIs" dxfId="890" priority="355" operator="greaterThan">
      <formula>20</formula>
    </cfRule>
  </conditionalFormatting>
  <conditionalFormatting sqref="AL78:AM78 BA78 AV78">
    <cfRule type="cellIs" dxfId="889" priority="354" operator="between">
      <formula>80</formula>
      <formula>120</formula>
    </cfRule>
  </conditionalFormatting>
  <conditionalFormatting sqref="AO78:AP78">
    <cfRule type="cellIs" dxfId="888" priority="353" operator="greaterThan">
      <formula>20</formula>
    </cfRule>
  </conditionalFormatting>
  <conditionalFormatting sqref="AQ78">
    <cfRule type="cellIs" dxfId="887" priority="352" operator="between">
      <formula>80</formula>
      <formula>120</formula>
    </cfRule>
  </conditionalFormatting>
  <conditionalFormatting sqref="AK100">
    <cfRule type="cellIs" dxfId="886" priority="351" operator="greaterThan">
      <formula>20</formula>
    </cfRule>
  </conditionalFormatting>
  <conditionalFormatting sqref="AL100:AM100">
    <cfRule type="cellIs" dxfId="885" priority="350" operator="between">
      <formula>80</formula>
      <formula>120</formula>
    </cfRule>
  </conditionalFormatting>
  <conditionalFormatting sqref="AK103">
    <cfRule type="cellIs" dxfId="884" priority="349" operator="greaterThan">
      <formula>20</formula>
    </cfRule>
  </conditionalFormatting>
  <conditionalFormatting sqref="AL103:AM103">
    <cfRule type="cellIs" dxfId="883" priority="348" operator="between">
      <formula>80</formula>
      <formula>120</formula>
    </cfRule>
  </conditionalFormatting>
  <conditionalFormatting sqref="AL94:AM94">
    <cfRule type="cellIs" dxfId="882" priority="344" operator="between">
      <formula>80</formula>
      <formula>120</formula>
    </cfRule>
  </conditionalFormatting>
  <conditionalFormatting sqref="AV94">
    <cfRule type="cellIs" dxfId="881" priority="343" operator="between">
      <formula>80</formula>
      <formula>120</formula>
    </cfRule>
  </conditionalFormatting>
  <conditionalFormatting sqref="AV94">
    <cfRule type="cellIs" dxfId="880" priority="342" operator="between">
      <formula>80</formula>
      <formula>120</formula>
    </cfRule>
  </conditionalFormatting>
  <conditionalFormatting sqref="BA94">
    <cfRule type="cellIs" dxfId="879" priority="341" operator="between">
      <formula>80</formula>
      <formula>120</formula>
    </cfRule>
  </conditionalFormatting>
  <conditionalFormatting sqref="BA94">
    <cfRule type="cellIs" dxfId="878" priority="340" operator="between">
      <formula>80</formula>
      <formula>120</formula>
    </cfRule>
  </conditionalFormatting>
  <conditionalFormatting sqref="AU97">
    <cfRule type="cellIs" dxfId="877" priority="339" operator="greaterThan">
      <formula>20</formula>
    </cfRule>
  </conditionalFormatting>
  <conditionalFormatting sqref="AZ97">
    <cfRule type="cellIs" dxfId="876" priority="338" operator="greaterThan">
      <formula>20</formula>
    </cfRule>
  </conditionalFormatting>
  <conditionalFormatting sqref="AL109:AM109">
    <cfRule type="cellIs" dxfId="875" priority="337" operator="between">
      <formula>80</formula>
      <formula>120</formula>
    </cfRule>
  </conditionalFormatting>
  <conditionalFormatting sqref="AV109">
    <cfRule type="cellIs" dxfId="874" priority="336" operator="between">
      <formula>80</formula>
      <formula>120</formula>
    </cfRule>
  </conditionalFormatting>
  <conditionalFormatting sqref="AV109">
    <cfRule type="cellIs" dxfId="873" priority="335" operator="between">
      <formula>80</formula>
      <formula>120</formula>
    </cfRule>
  </conditionalFormatting>
  <conditionalFormatting sqref="BA109">
    <cfRule type="cellIs" dxfId="872" priority="334" operator="between">
      <formula>80</formula>
      <formula>120</formula>
    </cfRule>
  </conditionalFormatting>
  <conditionalFormatting sqref="AP94">
    <cfRule type="cellIs" dxfId="871" priority="332" operator="greaterThan">
      <formula>20</formula>
    </cfRule>
  </conditionalFormatting>
  <conditionalFormatting sqref="AQ94">
    <cfRule type="cellIs" dxfId="870" priority="330" operator="between">
      <formula>80</formula>
      <formula>120</formula>
    </cfRule>
  </conditionalFormatting>
  <conditionalFormatting sqref="AP97">
    <cfRule type="cellIs" dxfId="869" priority="329" operator="greaterThan">
      <formula>20</formula>
    </cfRule>
  </conditionalFormatting>
  <conditionalFormatting sqref="AQ109">
    <cfRule type="cellIs" dxfId="868" priority="328" operator="between">
      <formula>80</formula>
      <formula>120</formula>
    </cfRule>
  </conditionalFormatting>
  <conditionalFormatting sqref="AQ109">
    <cfRule type="cellIs" dxfId="867" priority="327" operator="between">
      <formula>80</formula>
      <formula>120</formula>
    </cfRule>
  </conditionalFormatting>
  <conditionalFormatting sqref="AJ109 AJ106 AJ103 AJ100 AJ97 AJ94 AJ91 AJ88 AJ85 AJ82 AJ79">
    <cfRule type="cellIs" dxfId="866" priority="326" operator="greaterThan">
      <formula>20</formula>
    </cfRule>
  </conditionalFormatting>
  <conditionalFormatting sqref="AT109 AT106 AT103 AT100 AT97 AT94 AT91 AT88 AT85 AT82 AT79">
    <cfRule type="cellIs" dxfId="865" priority="324" operator="greaterThan">
      <formula>20</formula>
    </cfRule>
  </conditionalFormatting>
  <conditionalFormatting sqref="AY109 AY106 AY103 AY100 AY97 AY94 AY91 AY88 AY85 AY82 AY79">
    <cfRule type="cellIs" dxfId="864" priority="323" operator="greaterThan">
      <formula>20</formula>
    </cfRule>
  </conditionalFormatting>
  <conditionalFormatting sqref="AO116">
    <cfRule type="cellIs" dxfId="863" priority="254" operator="greaterThan">
      <formula>20</formula>
    </cfRule>
  </conditionalFormatting>
  <conditionalFormatting sqref="AW119 AR119 AJ119:AK119 AT119:AU119 AY119:AZ119">
    <cfRule type="cellIs" dxfId="862" priority="249" operator="greaterThan">
      <formula>20</formula>
    </cfRule>
  </conditionalFormatting>
  <conditionalFormatting sqref="AV119 BA119 AL119:AM119">
    <cfRule type="cellIs" dxfId="861" priority="248" operator="between">
      <formula>80</formula>
      <formula>120</formula>
    </cfRule>
  </conditionalFormatting>
  <conditionalFormatting sqref="AW69 AR69 AU69 AZ69">
    <cfRule type="cellIs" dxfId="860" priority="322" operator="greaterThan">
      <formula>20</formula>
    </cfRule>
  </conditionalFormatting>
  <conditionalFormatting sqref="AV69 BA69">
    <cfRule type="cellIs" dxfId="859" priority="321" operator="between">
      <formula>80</formula>
      <formula>120</formula>
    </cfRule>
  </conditionalFormatting>
  <conditionalFormatting sqref="AW69 AR69 AJ69:AK69 AT69:AU69 AY69:AZ69">
    <cfRule type="cellIs" dxfId="858" priority="320" operator="greaterThan">
      <formula>20</formula>
    </cfRule>
  </conditionalFormatting>
  <conditionalFormatting sqref="AQ69">
    <cfRule type="cellIs" dxfId="857" priority="317" operator="between">
      <formula>80</formula>
      <formula>120</formula>
    </cfRule>
  </conditionalFormatting>
  <conditionalFormatting sqref="AO69:AP69">
    <cfRule type="cellIs" dxfId="856" priority="316" operator="greaterThan">
      <formula>20</formula>
    </cfRule>
  </conditionalFormatting>
  <conditionalFormatting sqref="AQ69">
    <cfRule type="cellIs" dxfId="855" priority="315" operator="between">
      <formula>80</formula>
      <formula>120</formula>
    </cfRule>
  </conditionalFormatting>
  <conditionalFormatting sqref="AO69">
    <cfRule type="cellIs" dxfId="854" priority="311" operator="greaterThan">
      <formula>20</formula>
    </cfRule>
  </conditionalFormatting>
  <conditionalFormatting sqref="AT69">
    <cfRule type="cellIs" dxfId="853" priority="310" operator="greaterThan">
      <formula>20</formula>
    </cfRule>
  </conditionalFormatting>
  <conditionalFormatting sqref="AY69">
    <cfRule type="cellIs" dxfId="852" priority="309" operator="greaterThan">
      <formula>20</formula>
    </cfRule>
  </conditionalFormatting>
  <conditionalFormatting sqref="AW72 AR72 AU72 AZ72">
    <cfRule type="cellIs" dxfId="851" priority="308" operator="greaterThan">
      <formula>20</formula>
    </cfRule>
  </conditionalFormatting>
  <conditionalFormatting sqref="AV72 BA72">
    <cfRule type="cellIs" dxfId="850" priority="307" operator="between">
      <formula>80</formula>
      <formula>120</formula>
    </cfRule>
  </conditionalFormatting>
  <conditionalFormatting sqref="AO72:AP72">
    <cfRule type="cellIs" dxfId="849" priority="302" operator="greaterThan">
      <formula>20</formula>
    </cfRule>
  </conditionalFormatting>
  <conditionalFormatting sqref="AQ72">
    <cfRule type="cellIs" dxfId="848" priority="301" operator="between">
      <formula>80</formula>
      <formula>120</formula>
    </cfRule>
  </conditionalFormatting>
  <conditionalFormatting sqref="AO72">
    <cfRule type="cellIs" dxfId="847" priority="297" operator="greaterThan">
      <formula>20</formula>
    </cfRule>
  </conditionalFormatting>
  <conditionalFormatting sqref="AT72">
    <cfRule type="cellIs" dxfId="846" priority="296" operator="greaterThan">
      <formula>20</formula>
    </cfRule>
  </conditionalFormatting>
  <conditionalFormatting sqref="AY72">
    <cfRule type="cellIs" dxfId="845" priority="295" operator="greaterThan">
      <formula>20</formula>
    </cfRule>
  </conditionalFormatting>
  <conditionalFormatting sqref="AU123">
    <cfRule type="cellIs" dxfId="844" priority="286" operator="greaterThan">
      <formula>20</formula>
    </cfRule>
  </conditionalFormatting>
  <conditionalFormatting sqref="AV123">
    <cfRule type="cellIs" dxfId="843" priority="285" operator="between">
      <formula>80</formula>
      <formula>120</formula>
    </cfRule>
  </conditionalFormatting>
  <conditionalFormatting sqref="AZ123">
    <cfRule type="cellIs" dxfId="842" priority="284" operator="greaterThan">
      <formula>20</formula>
    </cfRule>
  </conditionalFormatting>
  <conditionalFormatting sqref="BA123">
    <cfRule type="cellIs" dxfId="841" priority="283" operator="between">
      <formula>80</formula>
      <formula>120</formula>
    </cfRule>
  </conditionalFormatting>
  <conditionalFormatting sqref="AO115:AP121 AO123:AP124">
    <cfRule type="cellIs" dxfId="840" priority="282" operator="greaterThan">
      <formula>20</formula>
    </cfRule>
  </conditionalFormatting>
  <conditionalFormatting sqref="AQ115:AQ121 AQ123:AQ124">
    <cfRule type="cellIs" dxfId="839" priority="281" operator="between">
      <formula>80</formula>
      <formula>120</formula>
    </cfRule>
  </conditionalFormatting>
  <conditionalFormatting sqref="AP123">
    <cfRule type="cellIs" dxfId="838" priority="280" operator="greaterThan">
      <formula>20</formula>
    </cfRule>
  </conditionalFormatting>
  <conditionalFormatting sqref="AQ123">
    <cfRule type="cellIs" dxfId="837" priority="279" operator="between">
      <formula>80</formula>
      <formula>120</formula>
    </cfRule>
  </conditionalFormatting>
  <conditionalFormatting sqref="AJ123 AJ120 AJ117">
    <cfRule type="cellIs" dxfId="836" priority="278" operator="greaterThan">
      <formula>20</formula>
    </cfRule>
  </conditionalFormatting>
  <conditionalFormatting sqref="AT123 AT120 AT117">
    <cfRule type="cellIs" dxfId="835" priority="276" operator="greaterThan">
      <formula>20</formula>
    </cfRule>
  </conditionalFormatting>
  <conditionalFormatting sqref="AY123 AY120 AY117">
    <cfRule type="cellIs" dxfId="834" priority="275" operator="greaterThan">
      <formula>20</formula>
    </cfRule>
  </conditionalFormatting>
  <conditionalFormatting sqref="AT115">
    <cfRule type="cellIs" dxfId="833" priority="274" operator="greaterThan">
      <formula>20</formula>
    </cfRule>
  </conditionalFormatting>
  <conditionalFormatting sqref="AT115">
    <cfRule type="cellIs" dxfId="832" priority="273" operator="greaterThan">
      <formula>20</formula>
    </cfRule>
  </conditionalFormatting>
  <conditionalFormatting sqref="AY115">
    <cfRule type="cellIs" dxfId="831" priority="271" operator="greaterThan">
      <formula>20</formula>
    </cfRule>
  </conditionalFormatting>
  <conditionalFormatting sqref="AO115">
    <cfRule type="cellIs" dxfId="830" priority="270" operator="greaterThan">
      <formula>20</formula>
    </cfRule>
  </conditionalFormatting>
  <conditionalFormatting sqref="AJ121 AJ118">
    <cfRule type="cellIs" dxfId="829" priority="269" operator="greaterThan">
      <formula>20</formula>
    </cfRule>
  </conditionalFormatting>
  <conditionalFormatting sqref="AT121 AT118">
    <cfRule type="cellIs" dxfId="828" priority="267" operator="greaterThan">
      <formula>20</formula>
    </cfRule>
  </conditionalFormatting>
  <conditionalFormatting sqref="AW116 AR116 AU116 AZ116">
    <cfRule type="cellIs" dxfId="827" priority="265" operator="greaterThan">
      <formula>20</formula>
    </cfRule>
  </conditionalFormatting>
  <conditionalFormatting sqref="AV116 BA116">
    <cfRule type="cellIs" dxfId="826" priority="264" operator="between">
      <formula>80</formula>
      <formula>120</formula>
    </cfRule>
  </conditionalFormatting>
  <conditionalFormatting sqref="AW116 AR116 AJ116:AK116 AT116:AU116 AY116:AZ116">
    <cfRule type="cellIs" dxfId="825" priority="263" operator="greaterThan">
      <formula>20</formula>
    </cfRule>
  </conditionalFormatting>
  <conditionalFormatting sqref="AV116 BA116 AL116:AM116">
    <cfRule type="cellIs" dxfId="824" priority="262" operator="between">
      <formula>80</formula>
      <formula>120</formula>
    </cfRule>
  </conditionalFormatting>
  <conditionalFormatting sqref="AP116">
    <cfRule type="cellIs" dxfId="823" priority="261" operator="greaterThan">
      <formula>20</formula>
    </cfRule>
  </conditionalFormatting>
  <conditionalFormatting sqref="AQ116">
    <cfRule type="cellIs" dxfId="822" priority="260" operator="between">
      <formula>80</formula>
      <formula>120</formula>
    </cfRule>
  </conditionalFormatting>
  <conditionalFormatting sqref="AO116:AP116">
    <cfRule type="cellIs" dxfId="821" priority="259" operator="greaterThan">
      <formula>20</formula>
    </cfRule>
  </conditionalFormatting>
  <conditionalFormatting sqref="AQ116">
    <cfRule type="cellIs" dxfId="820" priority="258" operator="between">
      <formula>80</formula>
      <formula>120</formula>
    </cfRule>
  </conditionalFormatting>
  <conditionalFormatting sqref="AK116">
    <cfRule type="cellIs" dxfId="819" priority="257" operator="greaterThan">
      <formula>20</formula>
    </cfRule>
  </conditionalFormatting>
  <conditionalFormatting sqref="AL116:AM116">
    <cfRule type="cellIs" dxfId="818" priority="256" operator="between">
      <formula>80</formula>
      <formula>120</formula>
    </cfRule>
  </conditionalFormatting>
  <conditionalFormatting sqref="AJ116">
    <cfRule type="cellIs" dxfId="817" priority="255" operator="greaterThan">
      <formula>20</formula>
    </cfRule>
  </conditionalFormatting>
  <conditionalFormatting sqref="AT116">
    <cfRule type="cellIs" dxfId="816" priority="253" operator="greaterThan">
      <formula>20</formula>
    </cfRule>
  </conditionalFormatting>
  <conditionalFormatting sqref="AY116">
    <cfRule type="cellIs" dxfId="815" priority="252" operator="greaterThan">
      <formula>20</formula>
    </cfRule>
  </conditionalFormatting>
  <conditionalFormatting sqref="AP119">
    <cfRule type="cellIs" dxfId="814" priority="247" operator="greaterThan">
      <formula>20</formula>
    </cfRule>
  </conditionalFormatting>
  <conditionalFormatting sqref="AQ119">
    <cfRule type="cellIs" dxfId="813" priority="246" operator="between">
      <formula>80</formula>
      <formula>120</formula>
    </cfRule>
  </conditionalFormatting>
  <conditionalFormatting sqref="AO119:AP119">
    <cfRule type="cellIs" dxfId="812" priority="245" operator="greaterThan">
      <formula>20</formula>
    </cfRule>
  </conditionalFormatting>
  <conditionalFormatting sqref="AQ119">
    <cfRule type="cellIs" dxfId="811" priority="244" operator="between">
      <formula>80</formula>
      <formula>120</formula>
    </cfRule>
  </conditionalFormatting>
  <conditionalFormatting sqref="AK119">
    <cfRule type="cellIs" dxfId="810" priority="243" operator="greaterThan">
      <formula>20</formula>
    </cfRule>
  </conditionalFormatting>
  <conditionalFormatting sqref="AL119:AM119">
    <cfRule type="cellIs" dxfId="809" priority="242" operator="between">
      <formula>80</formula>
      <formula>120</formula>
    </cfRule>
  </conditionalFormatting>
  <conditionalFormatting sqref="AJ119">
    <cfRule type="cellIs" dxfId="808" priority="241" operator="greaterThan">
      <formula>20</formula>
    </cfRule>
  </conditionalFormatting>
  <conditionalFormatting sqref="AO119">
    <cfRule type="cellIs" dxfId="807" priority="240" operator="greaterThan">
      <formula>20</formula>
    </cfRule>
  </conditionalFormatting>
  <conditionalFormatting sqref="AT119">
    <cfRule type="cellIs" dxfId="806" priority="239" operator="greaterThan">
      <formula>20</formula>
    </cfRule>
  </conditionalFormatting>
  <conditionalFormatting sqref="AR34 AW34 AJ34:AK34 AT34:AU34 AY34:AZ34">
    <cfRule type="cellIs" dxfId="805" priority="237" operator="greaterThan">
      <formula>20</formula>
    </cfRule>
  </conditionalFormatting>
  <conditionalFormatting sqref="AL34:AM34 BA34 AV34">
    <cfRule type="cellIs" dxfId="804" priority="236" operator="between">
      <formula>80</formula>
      <formula>120</formula>
    </cfRule>
  </conditionalFormatting>
  <conditionalFormatting sqref="AO34:AP34">
    <cfRule type="cellIs" dxfId="803" priority="235" operator="greaterThan">
      <formula>20</formula>
    </cfRule>
  </conditionalFormatting>
  <conditionalFormatting sqref="AQ34">
    <cfRule type="cellIs" dxfId="802" priority="234" operator="between">
      <formula>80</formula>
      <formula>120</formula>
    </cfRule>
  </conditionalFormatting>
  <conditionalFormatting sqref="AJ33">
    <cfRule type="cellIs" dxfId="801" priority="233" operator="greaterThan">
      <formula>20</formula>
    </cfRule>
  </conditionalFormatting>
  <conditionalFormatting sqref="AO33">
    <cfRule type="cellIs" dxfId="800" priority="232" operator="greaterThan">
      <formula>20</formula>
    </cfRule>
  </conditionalFormatting>
  <conditionalFormatting sqref="AT33">
    <cfRule type="cellIs" dxfId="799" priority="231" operator="greaterThan">
      <formula>20</formula>
    </cfRule>
  </conditionalFormatting>
  <conditionalFormatting sqref="AY33">
    <cfRule type="cellIs" dxfId="798" priority="230" operator="greaterThan">
      <formula>20</formula>
    </cfRule>
  </conditionalFormatting>
  <conditionalFormatting sqref="AW115 AK115 AR115:AU115 AY115:AZ115">
    <cfRule type="cellIs" dxfId="797" priority="229" operator="greaterThan">
      <formula>20</formula>
    </cfRule>
  </conditionalFormatting>
  <conditionalFormatting sqref="AL115:AM115 AV115 BA115">
    <cfRule type="cellIs" dxfId="796" priority="228" operator="between">
      <formula>80</formula>
      <formula>120</formula>
    </cfRule>
  </conditionalFormatting>
  <conditionalFormatting sqref="AL115:AM115 AV115 BA115">
    <cfRule type="cellIs" dxfId="795" priority="218" operator="between">
      <formula>80</formula>
      <formula>120</formula>
    </cfRule>
  </conditionalFormatting>
  <conditionalFormatting sqref="AK115 AR115:AU115 AW115 AY115:AZ115">
    <cfRule type="cellIs" dxfId="794" priority="227" operator="greaterThan">
      <formula>20</formula>
    </cfRule>
  </conditionalFormatting>
  <conditionalFormatting sqref="AL115:AM115 AV115 BA115">
    <cfRule type="cellIs" dxfId="793" priority="226" operator="between">
      <formula>80</formula>
      <formula>120</formula>
    </cfRule>
  </conditionalFormatting>
  <conditionalFormatting sqref="AL115:AM115 AV115 BA115">
    <cfRule type="cellIs" dxfId="792" priority="216" operator="between">
      <formula>80</formula>
      <formula>120</formula>
    </cfRule>
  </conditionalFormatting>
  <conditionalFormatting sqref="AK115 AR115:AU115 AW115 AY115:AZ115">
    <cfRule type="cellIs" dxfId="791" priority="225" operator="greaterThan">
      <formula>20</formula>
    </cfRule>
  </conditionalFormatting>
  <conditionalFormatting sqref="AL115:AM115 AV115 BA115">
    <cfRule type="cellIs" dxfId="790" priority="224" operator="between">
      <formula>80</formula>
      <formula>120</formula>
    </cfRule>
  </conditionalFormatting>
  <conditionalFormatting sqref="AN115:AP115">
    <cfRule type="cellIs" dxfId="789" priority="204" operator="greaterThan">
      <formula>20</formula>
    </cfRule>
  </conditionalFormatting>
  <conditionalFormatting sqref="AQ115">
    <cfRule type="cellIs" dxfId="788" priority="203" operator="between">
      <formula>80</formula>
      <formula>120</formula>
    </cfRule>
  </conditionalFormatting>
  <conditionalFormatting sqref="AL115:AM115 AV115 BA115">
    <cfRule type="cellIs" dxfId="787" priority="212" operator="between">
      <formula>80</formula>
      <formula>120</formula>
    </cfRule>
  </conditionalFormatting>
  <conditionalFormatting sqref="AK115 AR115:AU115 AW115 AY115:AZ115">
    <cfRule type="cellIs" dxfId="786" priority="223" operator="greaterThan">
      <formula>20</formula>
    </cfRule>
  </conditionalFormatting>
  <conditionalFormatting sqref="AL115:AM115 AV115 BA115">
    <cfRule type="cellIs" dxfId="785" priority="222" operator="between">
      <formula>80</formula>
      <formula>120</formula>
    </cfRule>
  </conditionalFormatting>
  <conditionalFormatting sqref="AK115 AR115:AU115 AW115 AY115:AZ115">
    <cfRule type="cellIs" dxfId="784" priority="221" operator="greaterThan">
      <formula>20</formula>
    </cfRule>
  </conditionalFormatting>
  <conditionalFormatting sqref="AL115:AM115 AV115 BA115">
    <cfRule type="cellIs" dxfId="783" priority="220" operator="between">
      <formula>80</formula>
      <formula>120</formula>
    </cfRule>
  </conditionalFormatting>
  <conditionalFormatting sqref="AK115 AR115:AU115 AW115 AY115:AZ115">
    <cfRule type="cellIs" dxfId="782" priority="219" operator="greaterThan">
      <formula>20</formula>
    </cfRule>
  </conditionalFormatting>
  <conditionalFormatting sqref="AN115:AP115">
    <cfRule type="cellIs" dxfId="781" priority="198" operator="greaterThan">
      <formula>20</formula>
    </cfRule>
  </conditionalFormatting>
  <conditionalFormatting sqref="AQ115">
    <cfRule type="cellIs" dxfId="780" priority="197" operator="between">
      <formula>80</formula>
      <formula>120</formula>
    </cfRule>
  </conditionalFormatting>
  <conditionalFormatting sqref="AN115:AP115">
    <cfRule type="cellIs" dxfId="779" priority="196" operator="greaterThan">
      <formula>20</formula>
    </cfRule>
  </conditionalFormatting>
  <conditionalFormatting sqref="AQ115">
    <cfRule type="cellIs" dxfId="778" priority="195" operator="between">
      <formula>80</formula>
      <formula>120</formula>
    </cfRule>
  </conditionalFormatting>
  <conditionalFormatting sqref="AK115 AR115:AU115 AW115 AY115:AZ115">
    <cfRule type="cellIs" dxfId="777" priority="217" operator="greaterThan">
      <formula>20</formula>
    </cfRule>
  </conditionalFormatting>
  <conditionalFormatting sqref="AK115 AR115:AU115 AW115 AY115:AZ115">
    <cfRule type="cellIs" dxfId="776" priority="215" operator="greaterThan">
      <formula>20</formula>
    </cfRule>
  </conditionalFormatting>
  <conditionalFormatting sqref="AL115:AM115 AV115 BA115">
    <cfRule type="cellIs" dxfId="775" priority="214" operator="between">
      <formula>80</formula>
      <formula>120</formula>
    </cfRule>
  </conditionalFormatting>
  <conditionalFormatting sqref="AK115 AR115:AU115 AW115 AY115:AZ115">
    <cfRule type="cellIs" dxfId="774" priority="213" operator="greaterThan">
      <formula>20</formula>
    </cfRule>
  </conditionalFormatting>
  <conditionalFormatting sqref="AJ77 AJ74 AJ71">
    <cfRule type="cellIs" dxfId="773" priority="192" operator="greaterThan">
      <formula>20</formula>
    </cfRule>
  </conditionalFormatting>
  <conditionalFormatting sqref="AJ115">
    <cfRule type="cellIs" dxfId="772" priority="211" operator="greaterThan">
      <formula>20</formula>
    </cfRule>
  </conditionalFormatting>
  <conditionalFormatting sqref="AY77 AY74 AY71">
    <cfRule type="cellIs" dxfId="771" priority="189" operator="greaterThan">
      <formula>20</formula>
    </cfRule>
  </conditionalFormatting>
  <conditionalFormatting sqref="AN115:AP115">
    <cfRule type="cellIs" dxfId="770" priority="210" operator="greaterThan">
      <formula>20</formula>
    </cfRule>
  </conditionalFormatting>
  <conditionalFormatting sqref="AQ115">
    <cfRule type="cellIs" dxfId="769" priority="209" operator="between">
      <formula>80</formula>
      <formula>120</formula>
    </cfRule>
  </conditionalFormatting>
  <conditionalFormatting sqref="AN115:AP115">
    <cfRule type="cellIs" dxfId="768" priority="208" operator="greaterThan">
      <formula>20</formula>
    </cfRule>
  </conditionalFormatting>
  <conditionalFormatting sqref="AQ115">
    <cfRule type="cellIs" dxfId="767" priority="207" operator="between">
      <formula>80</formula>
      <formula>120</formula>
    </cfRule>
  </conditionalFormatting>
  <conditionalFormatting sqref="AN115:AP115">
    <cfRule type="cellIs" dxfId="766" priority="206" operator="greaterThan">
      <formula>20</formula>
    </cfRule>
  </conditionalFormatting>
  <conditionalFormatting sqref="AQ115">
    <cfRule type="cellIs" dxfId="765" priority="205" operator="between">
      <formula>80</formula>
      <formula>120</formula>
    </cfRule>
  </conditionalFormatting>
  <conditionalFormatting sqref="AN115:AP115">
    <cfRule type="cellIs" dxfId="764" priority="202" operator="greaterThan">
      <formula>20</formula>
    </cfRule>
  </conditionalFormatting>
  <conditionalFormatting sqref="AQ115">
    <cfRule type="cellIs" dxfId="763" priority="201" operator="between">
      <formula>80</formula>
      <formula>120</formula>
    </cfRule>
  </conditionalFormatting>
  <conditionalFormatting sqref="AN115:AP115">
    <cfRule type="cellIs" dxfId="762" priority="200" operator="greaterThan">
      <formula>20</formula>
    </cfRule>
  </conditionalFormatting>
  <conditionalFormatting sqref="AQ115">
    <cfRule type="cellIs" dxfId="761" priority="199" operator="between">
      <formula>80</formula>
      <formula>120</formula>
    </cfRule>
  </conditionalFormatting>
  <conditionalFormatting sqref="AN115:AP115">
    <cfRule type="cellIs" dxfId="760" priority="194" operator="greaterThan">
      <formula>20</formula>
    </cfRule>
  </conditionalFormatting>
  <conditionalFormatting sqref="AQ115">
    <cfRule type="cellIs" dxfId="759" priority="193" operator="between">
      <formula>80</formula>
      <formula>120</formula>
    </cfRule>
  </conditionalFormatting>
  <conditionalFormatting sqref="AO77 AO74 AO71">
    <cfRule type="cellIs" dxfId="758" priority="191" operator="greaterThan">
      <formula>20</formula>
    </cfRule>
  </conditionalFormatting>
  <conditionalFormatting sqref="AT77 AT74 AT71">
    <cfRule type="cellIs" dxfId="757" priority="190" operator="greaterThan">
      <formula>20</formula>
    </cfRule>
  </conditionalFormatting>
  <conditionalFormatting sqref="AK100">
    <cfRule type="cellIs" dxfId="756" priority="184" operator="greaterThan">
      <formula>20</formula>
    </cfRule>
  </conditionalFormatting>
  <conditionalFormatting sqref="AL100:AM100">
    <cfRule type="cellIs" dxfId="755" priority="183" operator="between">
      <formula>80</formula>
      <formula>120</formula>
    </cfRule>
  </conditionalFormatting>
  <conditionalFormatting sqref="AK103">
    <cfRule type="cellIs" dxfId="754" priority="182" operator="greaterThan">
      <formula>20</formula>
    </cfRule>
  </conditionalFormatting>
  <conditionalFormatting sqref="AL103:AM103">
    <cfRule type="cellIs" dxfId="753" priority="181" operator="between">
      <formula>80</formula>
      <formula>120</formula>
    </cfRule>
  </conditionalFormatting>
  <conditionalFormatting sqref="AZ94">
    <cfRule type="cellIs" dxfId="752" priority="178" operator="greaterThan">
      <formula>20</formula>
    </cfRule>
  </conditionalFormatting>
  <conditionalFormatting sqref="AV94">
    <cfRule type="cellIs" dxfId="751" priority="175" operator="between">
      <formula>80</formula>
      <formula>120</formula>
    </cfRule>
  </conditionalFormatting>
  <conditionalFormatting sqref="BA94">
    <cfRule type="cellIs" dxfId="750" priority="173" operator="between">
      <formula>80</formula>
      <formula>120</formula>
    </cfRule>
  </conditionalFormatting>
  <conditionalFormatting sqref="BA109">
    <cfRule type="cellIs" dxfId="749" priority="166" operator="between">
      <formula>80</formula>
      <formula>120</formula>
    </cfRule>
  </conditionalFormatting>
  <conditionalFormatting sqref="AQ109">
    <cfRule type="cellIs" dxfId="748" priority="161" operator="between">
      <formula>80</formula>
      <formula>120</formula>
    </cfRule>
  </conditionalFormatting>
  <conditionalFormatting sqref="AP97">
    <cfRule type="cellIs" dxfId="747" priority="162" operator="greaterThan">
      <formula>20</formula>
    </cfRule>
  </conditionalFormatting>
  <conditionalFormatting sqref="AU95">
    <cfRule type="cellIs" dxfId="746" priority="146" operator="greaterThan">
      <formula>20</formula>
    </cfRule>
  </conditionalFormatting>
  <conditionalFormatting sqref="AW98">
    <cfRule type="cellIs" dxfId="745" priority="147" operator="greaterThan">
      <formula>20</formula>
    </cfRule>
  </conditionalFormatting>
  <conditionalFormatting sqref="AZ95">
    <cfRule type="cellIs" dxfId="744" priority="145" operator="greaterThan">
      <formula>20</formula>
    </cfRule>
  </conditionalFormatting>
  <conditionalFormatting sqref="BA110">
    <cfRule type="cellIs" dxfId="743" priority="130" operator="between">
      <formula>80</formula>
      <formula>120</formula>
    </cfRule>
  </conditionalFormatting>
  <conditionalFormatting sqref="AQ95">
    <cfRule type="cellIs" dxfId="742" priority="128" operator="between">
      <formula>80</formula>
      <formula>120</formula>
    </cfRule>
  </conditionalFormatting>
  <conditionalFormatting sqref="AO113 AO110 AO107 AO104 AO101 AO98 AO95 AO92 AO89 AO86 AO83 AO80">
    <cfRule type="cellIs" dxfId="741" priority="120" operator="greaterThan">
      <formula>20</formula>
    </cfRule>
  </conditionalFormatting>
  <conditionalFormatting sqref="AV70 BA70 AL70:AM70">
    <cfRule type="cellIs" dxfId="740" priority="114" operator="between">
      <formula>80</formula>
      <formula>120</formula>
    </cfRule>
  </conditionalFormatting>
  <conditionalFormatting sqref="AP70">
    <cfRule type="cellIs" dxfId="739" priority="113" operator="greaterThan">
      <formula>20</formula>
    </cfRule>
  </conditionalFormatting>
  <conditionalFormatting sqref="AK70">
    <cfRule type="cellIs" dxfId="738" priority="109" operator="greaterThan">
      <formula>20</formula>
    </cfRule>
  </conditionalFormatting>
  <conditionalFormatting sqref="AL70:AM70">
    <cfRule type="cellIs" dxfId="737" priority="108" operator="between">
      <formula>80</formula>
      <formula>120</formula>
    </cfRule>
  </conditionalFormatting>
  <conditionalFormatting sqref="AJ70">
    <cfRule type="cellIs" dxfId="736" priority="107" operator="greaterThan">
      <formula>20</formula>
    </cfRule>
  </conditionalFormatting>
  <conditionalFormatting sqref="AW73 AR73 AJ73:AK73 AT73:AU73 AY73:AZ73">
    <cfRule type="cellIs" dxfId="735" priority="101" operator="greaterThan">
      <formula>20</formula>
    </cfRule>
  </conditionalFormatting>
  <conditionalFormatting sqref="AV73 BA73 AL73:AM73">
    <cfRule type="cellIs" dxfId="734" priority="100" operator="between">
      <formula>80</formula>
      <formula>120</formula>
    </cfRule>
  </conditionalFormatting>
  <conditionalFormatting sqref="AP73">
    <cfRule type="cellIs" dxfId="733" priority="99" operator="greaterThan">
      <formula>20</formula>
    </cfRule>
  </conditionalFormatting>
  <conditionalFormatting sqref="AQ73">
    <cfRule type="cellIs" dxfId="732" priority="98" operator="between">
      <formula>80</formula>
      <formula>120</formula>
    </cfRule>
  </conditionalFormatting>
  <conditionalFormatting sqref="AK73">
    <cfRule type="cellIs" dxfId="731" priority="95" operator="greaterThan">
      <formula>20</formula>
    </cfRule>
  </conditionalFormatting>
  <conditionalFormatting sqref="AL73:AM73">
    <cfRule type="cellIs" dxfId="730" priority="94" operator="between">
      <formula>80</formula>
      <formula>120</formula>
    </cfRule>
  </conditionalFormatting>
  <conditionalFormatting sqref="AJ73">
    <cfRule type="cellIs" dxfId="729" priority="93" operator="greaterThan">
      <formula>20</formula>
    </cfRule>
  </conditionalFormatting>
  <conditionalFormatting sqref="AK76">
    <cfRule type="cellIs" dxfId="728" priority="81" operator="greaterThan">
      <formula>20</formula>
    </cfRule>
  </conditionalFormatting>
  <conditionalFormatting sqref="AL76:AM76">
    <cfRule type="cellIs" dxfId="727" priority="80" operator="between">
      <formula>80</formula>
      <formula>120</formula>
    </cfRule>
  </conditionalFormatting>
  <conditionalFormatting sqref="AW76 AR76 AU76 AZ76">
    <cfRule type="cellIs" dxfId="726" priority="89" operator="greaterThan">
      <formula>20</formula>
    </cfRule>
  </conditionalFormatting>
  <conditionalFormatting sqref="AV76 BA76">
    <cfRule type="cellIs" dxfId="725" priority="88" operator="between">
      <formula>80</formula>
      <formula>120</formula>
    </cfRule>
  </conditionalFormatting>
  <conditionalFormatting sqref="AW76 AR76 AJ76:AK76 AT76:AU76 AY76:AZ76">
    <cfRule type="cellIs" dxfId="724" priority="87" operator="greaterThan">
      <formula>20</formula>
    </cfRule>
  </conditionalFormatting>
  <conditionalFormatting sqref="AV76 BA76 AL76:AM76">
    <cfRule type="cellIs" dxfId="723" priority="86" operator="between">
      <formula>80</formula>
      <formula>120</formula>
    </cfRule>
  </conditionalFormatting>
  <conditionalFormatting sqref="AP76">
    <cfRule type="cellIs" dxfId="722" priority="85" operator="greaterThan">
      <formula>20</formula>
    </cfRule>
  </conditionalFormatting>
  <conditionalFormatting sqref="AQ76">
    <cfRule type="cellIs" dxfId="721" priority="84" operator="between">
      <formula>80</formula>
      <formula>120</formula>
    </cfRule>
  </conditionalFormatting>
  <conditionalFormatting sqref="AJ76">
    <cfRule type="cellIs" dxfId="720" priority="79" operator="greaterThan">
      <formula>20</formula>
    </cfRule>
  </conditionalFormatting>
  <conditionalFormatting sqref="AY78 AY72">
    <cfRule type="cellIs" dxfId="719" priority="185" operator="greaterThan">
      <formula>20</formula>
    </cfRule>
  </conditionalFormatting>
  <conditionalFormatting sqref="AK124 AR124">
    <cfRule type="cellIs" dxfId="718" priority="71" operator="greaterThan">
      <formula>20</formula>
    </cfRule>
  </conditionalFormatting>
  <conditionalFormatting sqref="AL124:AM124">
    <cfRule type="cellIs" dxfId="717" priority="70" operator="between">
      <formula>80</formula>
      <formula>120</formula>
    </cfRule>
  </conditionalFormatting>
  <conditionalFormatting sqref="AO124 AO121 AO118">
    <cfRule type="cellIs" dxfId="716" priority="62" operator="greaterThan">
      <formula>20</formula>
    </cfRule>
  </conditionalFormatting>
  <conditionalFormatting sqref="AY119">
    <cfRule type="cellIs" dxfId="715" priority="51" operator="greaterThan">
      <formula>20</formula>
    </cfRule>
  </conditionalFormatting>
  <conditionalFormatting sqref="AY116">
    <cfRule type="cellIs" dxfId="714" priority="57" operator="greaterThan">
      <formula>20</formula>
    </cfRule>
  </conditionalFormatting>
  <conditionalFormatting sqref="AV94">
    <cfRule type="cellIs" dxfId="713" priority="176" operator="between">
      <formula>80</formula>
      <formula>120</formula>
    </cfRule>
  </conditionalFormatting>
  <conditionalFormatting sqref="AO119">
    <cfRule type="cellIs" dxfId="712" priority="53" operator="greaterThan">
      <formula>20</formula>
    </cfRule>
  </conditionalFormatting>
  <conditionalFormatting sqref="AV109">
    <cfRule type="cellIs" dxfId="711" priority="168" operator="between">
      <formula>80</formula>
      <formula>120</formula>
    </cfRule>
  </conditionalFormatting>
  <conditionalFormatting sqref="AW120 AR120 AU120 AZ120">
    <cfRule type="cellIs" dxfId="710" priority="36" operator="greaterThan">
      <formula>20</formula>
    </cfRule>
  </conditionalFormatting>
  <conditionalFormatting sqref="AV120 BA120">
    <cfRule type="cellIs" dxfId="709" priority="35" operator="between">
      <formula>80</formula>
      <formula>120</formula>
    </cfRule>
  </conditionalFormatting>
  <conditionalFormatting sqref="AJ78 AJ72">
    <cfRule type="cellIs" dxfId="708" priority="188" operator="greaterThan">
      <formula>20</formula>
    </cfRule>
  </conditionalFormatting>
  <conditionalFormatting sqref="AY120">
    <cfRule type="cellIs" dxfId="707" priority="23" operator="greaterThan">
      <formula>20</formula>
    </cfRule>
  </conditionalFormatting>
  <conditionalFormatting sqref="AO78 AO72">
    <cfRule type="cellIs" dxfId="706" priority="187" operator="greaterThan">
      <formula>20</formula>
    </cfRule>
  </conditionalFormatting>
  <conditionalFormatting sqref="AQ123">
    <cfRule type="cellIs" dxfId="705" priority="17" operator="between">
      <formula>80</formula>
      <formula>120</formula>
    </cfRule>
  </conditionalFormatting>
  <conditionalFormatting sqref="AT78 AT72">
    <cfRule type="cellIs" dxfId="704" priority="186" operator="greaterThan">
      <formula>20</formula>
    </cfRule>
  </conditionalFormatting>
  <conditionalFormatting sqref="AK123">
    <cfRule type="cellIs" dxfId="703" priority="14" operator="greaterThan">
      <formula>20</formula>
    </cfRule>
  </conditionalFormatting>
  <conditionalFormatting sqref="AL123:AM123">
    <cfRule type="cellIs" dxfId="702" priority="13" operator="between">
      <formula>80</formula>
      <formula>120</formula>
    </cfRule>
  </conditionalFormatting>
  <conditionalFormatting sqref="AX123">
    <cfRule type="cellIs" dxfId="701" priority="5" operator="lessThan">
      <formula>20</formula>
    </cfRule>
  </conditionalFormatting>
  <conditionalFormatting sqref="AW97">
    <cfRule type="cellIs" dxfId="700" priority="180" operator="greaterThan">
      <formula>20</formula>
    </cfRule>
  </conditionalFormatting>
  <conditionalFormatting sqref="AU94">
    <cfRule type="cellIs" dxfId="699" priority="179" operator="greaterThan">
      <formula>20</formula>
    </cfRule>
  </conditionalFormatting>
  <conditionalFormatting sqref="AL94:AM94">
    <cfRule type="cellIs" dxfId="698" priority="177" operator="between">
      <formula>80</formula>
      <formula>120</formula>
    </cfRule>
  </conditionalFormatting>
  <conditionalFormatting sqref="BA94">
    <cfRule type="cellIs" dxfId="697" priority="174" operator="between">
      <formula>80</formula>
      <formula>120</formula>
    </cfRule>
  </conditionalFormatting>
  <conditionalFormatting sqref="AU97">
    <cfRule type="cellIs" dxfId="696" priority="172" operator="greaterThan">
      <formula>20</formula>
    </cfRule>
  </conditionalFormatting>
  <conditionalFormatting sqref="AZ97">
    <cfRule type="cellIs" dxfId="695" priority="171" operator="greaterThan">
      <formula>20</formula>
    </cfRule>
  </conditionalFormatting>
  <conditionalFormatting sqref="AL109:AM109">
    <cfRule type="cellIs" dxfId="694" priority="170" operator="between">
      <formula>80</formula>
      <formula>120</formula>
    </cfRule>
  </conditionalFormatting>
  <conditionalFormatting sqref="AV109">
    <cfRule type="cellIs" dxfId="693" priority="169" operator="between">
      <formula>80</formula>
      <formula>120</formula>
    </cfRule>
  </conditionalFormatting>
  <conditionalFormatting sqref="BA109">
    <cfRule type="cellIs" dxfId="692" priority="167" operator="between">
      <formula>80</formula>
      <formula>120</formula>
    </cfRule>
  </conditionalFormatting>
  <conditionalFormatting sqref="AP94">
    <cfRule type="cellIs" dxfId="691" priority="165" operator="greaterThan">
      <formula>20</formula>
    </cfRule>
  </conditionalFormatting>
  <conditionalFormatting sqref="AQ94">
    <cfRule type="cellIs" dxfId="690" priority="164" operator="between">
      <formula>80</formula>
      <formula>120</formula>
    </cfRule>
  </conditionalFormatting>
  <conditionalFormatting sqref="AQ94">
    <cfRule type="cellIs" dxfId="689" priority="163" operator="between">
      <formula>80</formula>
      <formula>120</formula>
    </cfRule>
  </conditionalFormatting>
  <conditionalFormatting sqref="AQ109">
    <cfRule type="cellIs" dxfId="688" priority="160" operator="between">
      <formula>80</formula>
      <formula>120</formula>
    </cfRule>
  </conditionalFormatting>
  <conditionalFormatting sqref="AJ109 AJ106 AJ103 AJ100 AJ97 AJ94 AJ91 AJ88 AJ85 AJ82 AJ79">
    <cfRule type="cellIs" dxfId="687" priority="159" operator="greaterThan">
      <formula>20</formula>
    </cfRule>
  </conditionalFormatting>
  <conditionalFormatting sqref="AO109 AO106 AO103 AO100 AO97 AO94 AO91 AO88 AO85 AO82 AO79">
    <cfRule type="cellIs" dxfId="686" priority="158" operator="greaterThan">
      <formula>20</formula>
    </cfRule>
  </conditionalFormatting>
  <conditionalFormatting sqref="AT109 AT106 AT103 AT100 AT97 AT94 AT91 AT88 AT85 AT82 AT79">
    <cfRule type="cellIs" dxfId="685" priority="157" operator="greaterThan">
      <formula>20</formula>
    </cfRule>
  </conditionalFormatting>
  <conditionalFormatting sqref="AY109 AY106 AY103 AY100 AY97 AY94 AY91 AY88 AY85 AY82 AY79">
    <cfRule type="cellIs" dxfId="684" priority="156" operator="greaterThan">
      <formula>20</formula>
    </cfRule>
  </conditionalFormatting>
  <conditionalFormatting sqref="AR79 AW79 AJ79:AK79 AT79:AU79 AY79:AZ79">
    <cfRule type="cellIs" dxfId="683" priority="155" operator="greaterThan">
      <formula>20</formula>
    </cfRule>
  </conditionalFormatting>
  <conditionalFormatting sqref="AL79:AM79 BA79 AV79">
    <cfRule type="cellIs" dxfId="682" priority="154" operator="between">
      <formula>80</formula>
      <formula>120</formula>
    </cfRule>
  </conditionalFormatting>
  <conditionalFormatting sqref="AO79:AP79">
    <cfRule type="cellIs" dxfId="681" priority="153" operator="greaterThan">
      <formula>20</formula>
    </cfRule>
  </conditionalFormatting>
  <conditionalFormatting sqref="AQ79">
    <cfRule type="cellIs" dxfId="680" priority="152" operator="between">
      <formula>80</formula>
      <formula>120</formula>
    </cfRule>
  </conditionalFormatting>
  <conditionalFormatting sqref="AK101">
    <cfRule type="cellIs" dxfId="679" priority="151" operator="greaterThan">
      <formula>20</formula>
    </cfRule>
  </conditionalFormatting>
  <conditionalFormatting sqref="AL101:AM101">
    <cfRule type="cellIs" dxfId="678" priority="150" operator="between">
      <formula>80</formula>
      <formula>120</formula>
    </cfRule>
  </conditionalFormatting>
  <conditionalFormatting sqref="AK104">
    <cfRule type="cellIs" dxfId="677" priority="149" operator="greaterThan">
      <formula>20</formula>
    </cfRule>
  </conditionalFormatting>
  <conditionalFormatting sqref="AL104:AM104">
    <cfRule type="cellIs" dxfId="676" priority="148" operator="between">
      <formula>80</formula>
      <formula>120</formula>
    </cfRule>
  </conditionalFormatting>
  <conditionalFormatting sqref="AL95:AM95">
    <cfRule type="cellIs" dxfId="675" priority="144" operator="between">
      <formula>80</formula>
      <formula>120</formula>
    </cfRule>
  </conditionalFormatting>
  <conditionalFormatting sqref="AV95">
    <cfRule type="cellIs" dxfId="674" priority="143" operator="between">
      <formula>80</formula>
      <formula>120</formula>
    </cfRule>
  </conditionalFormatting>
  <conditionalFormatting sqref="AV95">
    <cfRule type="cellIs" dxfId="673" priority="142" operator="between">
      <formula>80</formula>
      <formula>120</formula>
    </cfRule>
  </conditionalFormatting>
  <conditionalFormatting sqref="BA95">
    <cfRule type="cellIs" dxfId="672" priority="141" operator="between">
      <formula>80</formula>
      <formula>120</formula>
    </cfRule>
  </conditionalFormatting>
  <conditionalFormatting sqref="BA95">
    <cfRule type="cellIs" dxfId="671" priority="140" operator="between">
      <formula>80</formula>
      <formula>120</formula>
    </cfRule>
  </conditionalFormatting>
  <conditionalFormatting sqref="AU98">
    <cfRule type="cellIs" dxfId="670" priority="139" operator="greaterThan">
      <formula>20</formula>
    </cfRule>
  </conditionalFormatting>
  <conditionalFormatting sqref="AZ98">
    <cfRule type="cellIs" dxfId="669" priority="138" operator="greaterThan">
      <formula>20</formula>
    </cfRule>
  </conditionalFormatting>
  <conditionalFormatting sqref="AL110:AM110">
    <cfRule type="cellIs" dxfId="668" priority="137" operator="between">
      <formula>80</formula>
      <formula>120</formula>
    </cfRule>
  </conditionalFormatting>
  <conditionalFormatting sqref="AK113">
    <cfRule type="cellIs" dxfId="667" priority="136" operator="greaterThan">
      <formula>20</formula>
    </cfRule>
  </conditionalFormatting>
  <conditionalFormatting sqref="AU113">
    <cfRule type="cellIs" dxfId="666" priority="135" operator="greaterThan">
      <formula>20</formula>
    </cfRule>
  </conditionalFormatting>
  <conditionalFormatting sqref="AV110">
    <cfRule type="cellIs" dxfId="665" priority="134" operator="between">
      <formula>80</formula>
      <formula>120</formula>
    </cfRule>
  </conditionalFormatting>
  <conditionalFormatting sqref="AV110">
    <cfRule type="cellIs" dxfId="664" priority="133" operator="between">
      <formula>80</formula>
      <formula>120</formula>
    </cfRule>
  </conditionalFormatting>
  <conditionalFormatting sqref="AZ113">
    <cfRule type="cellIs" dxfId="663" priority="132" operator="greaterThan">
      <formula>20</formula>
    </cfRule>
  </conditionalFormatting>
  <conditionalFormatting sqref="BA110">
    <cfRule type="cellIs" dxfId="662" priority="131" operator="between">
      <formula>80</formula>
      <formula>120</formula>
    </cfRule>
  </conditionalFormatting>
  <conditionalFormatting sqref="AP95">
    <cfRule type="cellIs" dxfId="661" priority="129" operator="greaterThan">
      <formula>20</formula>
    </cfRule>
  </conditionalFormatting>
  <conditionalFormatting sqref="AQ95">
    <cfRule type="cellIs" dxfId="660" priority="127" operator="between">
      <formula>80</formula>
      <formula>120</formula>
    </cfRule>
  </conditionalFormatting>
  <conditionalFormatting sqref="AP98">
    <cfRule type="cellIs" dxfId="659" priority="126" operator="greaterThan">
      <formula>20</formula>
    </cfRule>
  </conditionalFormatting>
  <conditionalFormatting sqref="AP113">
    <cfRule type="cellIs" dxfId="658" priority="125" operator="greaterThan">
      <formula>20</formula>
    </cfRule>
  </conditionalFormatting>
  <conditionalFormatting sqref="AQ110">
    <cfRule type="cellIs" dxfId="657" priority="124" operator="between">
      <formula>80</formula>
      <formula>120</formula>
    </cfRule>
  </conditionalFormatting>
  <conditionalFormatting sqref="AQ110">
    <cfRule type="cellIs" dxfId="656" priority="123" operator="between">
      <formula>80</formula>
      <formula>120</formula>
    </cfRule>
  </conditionalFormatting>
  <conditionalFormatting sqref="AK113 AP113 AU113 AZ113">
    <cfRule type="cellIs" dxfId="655" priority="122" operator="lessThan">
      <formula>20</formula>
    </cfRule>
  </conditionalFormatting>
  <conditionalFormatting sqref="AJ113 AJ110 AJ107 AJ104 AJ101 AJ98 AJ95 AJ92 AJ89 AJ86 AJ83 AJ80">
    <cfRule type="cellIs" dxfId="654" priority="121" operator="greaterThan">
      <formula>20</formula>
    </cfRule>
  </conditionalFormatting>
  <conditionalFormatting sqref="AT113 AT110 AT107 AT104 AT101 AT98 AT95 AT92 AT89 AT86 AT83 AT80">
    <cfRule type="cellIs" dxfId="653" priority="119" operator="greaterThan">
      <formula>20</formula>
    </cfRule>
  </conditionalFormatting>
  <conditionalFormatting sqref="AY113 AY110 AY107 AY104 AY101 AY98 AY95 AY92 AY89 AY86 AY83 AY80">
    <cfRule type="cellIs" dxfId="652" priority="118" operator="greaterThan">
      <formula>20</formula>
    </cfRule>
  </conditionalFormatting>
  <conditionalFormatting sqref="AO117">
    <cfRule type="cellIs" dxfId="651" priority="39" operator="greaterThan">
      <formula>20</formula>
    </cfRule>
  </conditionalFormatting>
  <conditionalFormatting sqref="AW120 AR120 AJ120:AK120 AT120:AU120 AY120:AZ120">
    <cfRule type="cellIs" dxfId="650" priority="34" operator="greaterThan">
      <formula>20</formula>
    </cfRule>
  </conditionalFormatting>
  <conditionalFormatting sqref="AV120 BA120 AL120:AM120">
    <cfRule type="cellIs" dxfId="649" priority="33" operator="between">
      <formula>80</formula>
      <formula>120</formula>
    </cfRule>
  </conditionalFormatting>
  <conditionalFormatting sqref="AW70 AR70 AU70 AZ70">
    <cfRule type="cellIs" dxfId="648" priority="117" operator="greaterThan">
      <formula>20</formula>
    </cfRule>
  </conditionalFormatting>
  <conditionalFormatting sqref="AV70 BA70">
    <cfRule type="cellIs" dxfId="647" priority="116" operator="between">
      <formula>80</formula>
      <formula>120</formula>
    </cfRule>
  </conditionalFormatting>
  <conditionalFormatting sqref="AW70 AR70 AJ70:AK70 AT70:AU70 AY70:AZ70">
    <cfRule type="cellIs" dxfId="646" priority="115" operator="greaterThan">
      <formula>20</formula>
    </cfRule>
  </conditionalFormatting>
  <conditionalFormatting sqref="AQ70">
    <cfRule type="cellIs" dxfId="645" priority="112" operator="between">
      <formula>80</formula>
      <formula>120</formula>
    </cfRule>
  </conditionalFormatting>
  <conditionalFormatting sqref="AO70:AP70">
    <cfRule type="cellIs" dxfId="644" priority="111" operator="greaterThan">
      <formula>20</formula>
    </cfRule>
  </conditionalFormatting>
  <conditionalFormatting sqref="AQ70">
    <cfRule type="cellIs" dxfId="643" priority="110" operator="between">
      <formula>80</formula>
      <formula>120</formula>
    </cfRule>
  </conditionalFormatting>
  <conditionalFormatting sqref="AO70">
    <cfRule type="cellIs" dxfId="642" priority="106" operator="greaterThan">
      <formula>20</formula>
    </cfRule>
  </conditionalFormatting>
  <conditionalFormatting sqref="AT70">
    <cfRule type="cellIs" dxfId="641" priority="105" operator="greaterThan">
      <formula>20</formula>
    </cfRule>
  </conditionalFormatting>
  <conditionalFormatting sqref="AY70">
    <cfRule type="cellIs" dxfId="640" priority="104" operator="greaterThan">
      <formula>20</formula>
    </cfRule>
  </conditionalFormatting>
  <conditionalFormatting sqref="AW73 AR73 AU73 AZ73">
    <cfRule type="cellIs" dxfId="639" priority="103" operator="greaterThan">
      <formula>20</formula>
    </cfRule>
  </conditionalFormatting>
  <conditionalFormatting sqref="AV73 BA73">
    <cfRule type="cellIs" dxfId="638" priority="102" operator="between">
      <formula>80</formula>
      <formula>120</formula>
    </cfRule>
  </conditionalFormatting>
  <conditionalFormatting sqref="AO73:AP73">
    <cfRule type="cellIs" dxfId="637" priority="97" operator="greaterThan">
      <formula>20</formula>
    </cfRule>
  </conditionalFormatting>
  <conditionalFormatting sqref="AQ73">
    <cfRule type="cellIs" dxfId="636" priority="96" operator="between">
      <formula>80</formula>
      <formula>120</formula>
    </cfRule>
  </conditionalFormatting>
  <conditionalFormatting sqref="AO73">
    <cfRule type="cellIs" dxfId="635" priority="92" operator="greaterThan">
      <formula>20</formula>
    </cfRule>
  </conditionalFormatting>
  <conditionalFormatting sqref="AT73">
    <cfRule type="cellIs" dxfId="634" priority="91" operator="greaterThan">
      <formula>20</formula>
    </cfRule>
  </conditionalFormatting>
  <conditionalFormatting sqref="AY73">
    <cfRule type="cellIs" dxfId="633" priority="90" operator="greaterThan">
      <formula>20</formula>
    </cfRule>
  </conditionalFormatting>
  <conditionalFormatting sqref="AO76:AP76">
    <cfRule type="cellIs" dxfId="632" priority="83" operator="greaterThan">
      <formula>20</formula>
    </cfRule>
  </conditionalFormatting>
  <conditionalFormatting sqref="AQ76">
    <cfRule type="cellIs" dxfId="631" priority="82" operator="between">
      <formula>80</formula>
      <formula>120</formula>
    </cfRule>
  </conditionalFormatting>
  <conditionalFormatting sqref="AO76">
    <cfRule type="cellIs" dxfId="630" priority="78" operator="greaterThan">
      <formula>20</formula>
    </cfRule>
  </conditionalFormatting>
  <conditionalFormatting sqref="AT76">
    <cfRule type="cellIs" dxfId="629" priority="77" operator="greaterThan">
      <formula>20</formula>
    </cfRule>
  </conditionalFormatting>
  <conditionalFormatting sqref="AY76">
    <cfRule type="cellIs" dxfId="628" priority="76" operator="greaterThan">
      <formula>20</formula>
    </cfRule>
  </conditionalFormatting>
  <conditionalFormatting sqref="AI76">
    <cfRule type="cellIs" dxfId="627" priority="75" operator="lessThan">
      <formula>20</formula>
    </cfRule>
  </conditionalFormatting>
  <conditionalFormatting sqref="AN76">
    <cfRule type="cellIs" dxfId="626" priority="74" operator="lessThan">
      <formula>20</formula>
    </cfRule>
  </conditionalFormatting>
  <conditionalFormatting sqref="AS76">
    <cfRule type="cellIs" dxfId="625" priority="73" operator="lessThan">
      <formula>20</formula>
    </cfRule>
  </conditionalFormatting>
  <conditionalFormatting sqref="AX76">
    <cfRule type="cellIs" dxfId="624" priority="72" operator="lessThan">
      <formula>20</formula>
    </cfRule>
  </conditionalFormatting>
  <conditionalFormatting sqref="AU124">
    <cfRule type="cellIs" dxfId="623" priority="69" operator="greaterThan">
      <formula>20</formula>
    </cfRule>
  </conditionalFormatting>
  <conditionalFormatting sqref="AV124">
    <cfRule type="cellIs" dxfId="622" priority="68" operator="between">
      <formula>80</formula>
      <formula>120</formula>
    </cfRule>
  </conditionalFormatting>
  <conditionalFormatting sqref="AZ124">
    <cfRule type="cellIs" dxfId="621" priority="67" operator="greaterThan">
      <formula>20</formula>
    </cfRule>
  </conditionalFormatting>
  <conditionalFormatting sqref="BA124">
    <cfRule type="cellIs" dxfId="620" priority="66" operator="between">
      <formula>80</formula>
      <formula>120</formula>
    </cfRule>
  </conditionalFormatting>
  <conditionalFormatting sqref="AP124">
    <cfRule type="cellIs" dxfId="619" priority="65" operator="greaterThan">
      <formula>20</formula>
    </cfRule>
  </conditionalFormatting>
  <conditionalFormatting sqref="AQ124">
    <cfRule type="cellIs" dxfId="618" priority="64" operator="between">
      <formula>80</formula>
      <formula>120</formula>
    </cfRule>
  </conditionalFormatting>
  <conditionalFormatting sqref="AJ124 AJ121 AJ118">
    <cfRule type="cellIs" dxfId="617" priority="63" operator="greaterThan">
      <formula>20</formula>
    </cfRule>
  </conditionalFormatting>
  <conditionalFormatting sqref="AT124 AT121 AT118">
    <cfRule type="cellIs" dxfId="616" priority="61" operator="greaterThan">
      <formula>20</formula>
    </cfRule>
  </conditionalFormatting>
  <conditionalFormatting sqref="AY124 AY121 AY118">
    <cfRule type="cellIs" dxfId="615" priority="60" operator="greaterThan">
      <formula>20</formula>
    </cfRule>
  </conditionalFormatting>
  <conditionalFormatting sqref="AT116">
    <cfRule type="cellIs" dxfId="614" priority="59" operator="greaterThan">
      <formula>20</formula>
    </cfRule>
  </conditionalFormatting>
  <conditionalFormatting sqref="AT116">
    <cfRule type="cellIs" dxfId="613" priority="58" operator="greaterThan">
      <formula>20</formula>
    </cfRule>
  </conditionalFormatting>
  <conditionalFormatting sqref="AY116">
    <cfRule type="cellIs" dxfId="612" priority="56" operator="greaterThan">
      <formula>20</formula>
    </cfRule>
  </conditionalFormatting>
  <conditionalFormatting sqref="AO116">
    <cfRule type="cellIs" dxfId="611" priority="55" operator="greaterThan">
      <formula>20</formula>
    </cfRule>
  </conditionalFormatting>
  <conditionalFormatting sqref="AJ119">
    <cfRule type="cellIs" dxfId="610" priority="54" operator="greaterThan">
      <formula>20</formula>
    </cfRule>
  </conditionalFormatting>
  <conditionalFormatting sqref="AT119">
    <cfRule type="cellIs" dxfId="609" priority="52" operator="greaterThan">
      <formula>20</formula>
    </cfRule>
  </conditionalFormatting>
  <conditionalFormatting sqref="AW117 AR117 AU117 AZ117">
    <cfRule type="cellIs" dxfId="608" priority="50" operator="greaterThan">
      <formula>20</formula>
    </cfRule>
  </conditionalFormatting>
  <conditionalFormatting sqref="AV117 BA117">
    <cfRule type="cellIs" dxfId="607" priority="49" operator="between">
      <formula>80</formula>
      <formula>120</formula>
    </cfRule>
  </conditionalFormatting>
  <conditionalFormatting sqref="AW117 AR117 AJ117:AK117 AT117:AU117 AY117:AZ117">
    <cfRule type="cellIs" dxfId="606" priority="48" operator="greaterThan">
      <formula>20</formula>
    </cfRule>
  </conditionalFormatting>
  <conditionalFormatting sqref="AV117 BA117 AL117:AM117">
    <cfRule type="cellIs" dxfId="605" priority="47" operator="between">
      <formula>80</formula>
      <formula>120</formula>
    </cfRule>
  </conditionalFormatting>
  <conditionalFormatting sqref="AP117">
    <cfRule type="cellIs" dxfId="604" priority="46" operator="greaterThan">
      <formula>20</formula>
    </cfRule>
  </conditionalFormatting>
  <conditionalFormatting sqref="AQ117">
    <cfRule type="cellIs" dxfId="603" priority="45" operator="between">
      <formula>80</formula>
      <formula>120</formula>
    </cfRule>
  </conditionalFormatting>
  <conditionalFormatting sqref="AO117:AP117">
    <cfRule type="cellIs" dxfId="602" priority="44" operator="greaterThan">
      <formula>20</formula>
    </cfRule>
  </conditionalFormatting>
  <conditionalFormatting sqref="AQ117">
    <cfRule type="cellIs" dxfId="601" priority="43" operator="between">
      <formula>80</formula>
      <formula>120</formula>
    </cfRule>
  </conditionalFormatting>
  <conditionalFormatting sqref="AK117">
    <cfRule type="cellIs" dxfId="600" priority="42" operator="greaterThan">
      <formula>20</formula>
    </cfRule>
  </conditionalFormatting>
  <conditionalFormatting sqref="AL117:AM117">
    <cfRule type="cellIs" dxfId="599" priority="41" operator="between">
      <formula>80</formula>
      <formula>120</formula>
    </cfRule>
  </conditionalFormatting>
  <conditionalFormatting sqref="AJ117">
    <cfRule type="cellIs" dxfId="598" priority="40" operator="greaterThan">
      <formula>20</formula>
    </cfRule>
  </conditionalFormatting>
  <conditionalFormatting sqref="AT117">
    <cfRule type="cellIs" dxfId="597" priority="38" operator="greaterThan">
      <formula>20</formula>
    </cfRule>
  </conditionalFormatting>
  <conditionalFormatting sqref="AY117">
    <cfRule type="cellIs" dxfId="596" priority="37" operator="greaterThan">
      <formula>20</formula>
    </cfRule>
  </conditionalFormatting>
  <conditionalFormatting sqref="AP120">
    <cfRule type="cellIs" dxfId="595" priority="32" operator="greaterThan">
      <formula>20</formula>
    </cfRule>
  </conditionalFormatting>
  <conditionalFormatting sqref="AQ120">
    <cfRule type="cellIs" dxfId="594" priority="31" operator="between">
      <formula>80</formula>
      <formula>120</formula>
    </cfRule>
  </conditionalFormatting>
  <conditionalFormatting sqref="AO120:AP120">
    <cfRule type="cellIs" dxfId="593" priority="30" operator="greaterThan">
      <formula>20</formula>
    </cfRule>
  </conditionalFormatting>
  <conditionalFormatting sqref="AQ120">
    <cfRule type="cellIs" dxfId="592" priority="29" operator="between">
      <formula>80</formula>
      <formula>120</formula>
    </cfRule>
  </conditionalFormatting>
  <conditionalFormatting sqref="AK120">
    <cfRule type="cellIs" dxfId="591" priority="28" operator="greaterThan">
      <formula>20</formula>
    </cfRule>
  </conditionalFormatting>
  <conditionalFormatting sqref="AL120:AM120">
    <cfRule type="cellIs" dxfId="590" priority="27" operator="between">
      <formula>80</formula>
      <formula>120</formula>
    </cfRule>
  </conditionalFormatting>
  <conditionalFormatting sqref="AJ120">
    <cfRule type="cellIs" dxfId="589" priority="26" operator="greaterThan">
      <formula>20</formula>
    </cfRule>
  </conditionalFormatting>
  <conditionalFormatting sqref="AO120">
    <cfRule type="cellIs" dxfId="588" priority="25" operator="greaterThan">
      <formula>20</formula>
    </cfRule>
  </conditionalFormatting>
  <conditionalFormatting sqref="AT120">
    <cfRule type="cellIs" dxfId="587" priority="24" operator="greaterThan">
      <formula>20</formula>
    </cfRule>
  </conditionalFormatting>
  <conditionalFormatting sqref="AW123 AR123 AU123 AZ123">
    <cfRule type="cellIs" dxfId="586" priority="22" operator="greaterThan">
      <formula>20</formula>
    </cfRule>
  </conditionalFormatting>
  <conditionalFormatting sqref="AV123 BA123">
    <cfRule type="cellIs" dxfId="585" priority="21" operator="between">
      <formula>80</formula>
      <formula>120</formula>
    </cfRule>
  </conditionalFormatting>
  <conditionalFormatting sqref="AW123 AR123 AJ123:AK123 AT123:AU123 AY123:AZ123">
    <cfRule type="cellIs" dxfId="584" priority="20" operator="greaterThan">
      <formula>20</formula>
    </cfRule>
  </conditionalFormatting>
  <conditionalFormatting sqref="AV123 BA123 AL123:AM123">
    <cfRule type="cellIs" dxfId="583" priority="19" operator="between">
      <formula>80</formula>
      <formula>120</formula>
    </cfRule>
  </conditionalFormatting>
  <conditionalFormatting sqref="AP123">
    <cfRule type="cellIs" dxfId="582" priority="18" operator="greaterThan">
      <formula>20</formula>
    </cfRule>
  </conditionalFormatting>
  <conditionalFormatting sqref="AO123:AP123">
    <cfRule type="cellIs" dxfId="581" priority="16" operator="greaterThan">
      <formula>20</formula>
    </cfRule>
  </conditionalFormatting>
  <conditionalFormatting sqref="AQ123">
    <cfRule type="cellIs" dxfId="580" priority="15" operator="between">
      <formula>80</formula>
      <formula>120</formula>
    </cfRule>
  </conditionalFormatting>
  <conditionalFormatting sqref="AJ123">
    <cfRule type="cellIs" dxfId="579" priority="12" operator="greaterThan">
      <formula>20</formula>
    </cfRule>
  </conditionalFormatting>
  <conditionalFormatting sqref="AO123">
    <cfRule type="cellIs" dxfId="578" priority="11" operator="greaterThan">
      <formula>20</formula>
    </cfRule>
  </conditionalFormatting>
  <conditionalFormatting sqref="AT123">
    <cfRule type="cellIs" dxfId="577" priority="10" operator="greaterThan">
      <formula>20</formula>
    </cfRule>
  </conditionalFormatting>
  <conditionalFormatting sqref="AY123">
    <cfRule type="cellIs" dxfId="576" priority="9" operator="greaterThan">
      <formula>20</formula>
    </cfRule>
  </conditionalFormatting>
  <conditionalFormatting sqref="AI123">
    <cfRule type="cellIs" dxfId="575" priority="8" operator="lessThan">
      <formula>20</formula>
    </cfRule>
  </conditionalFormatting>
  <conditionalFormatting sqref="AN123">
    <cfRule type="cellIs" dxfId="574" priority="7" operator="lessThan">
      <formula>20</formula>
    </cfRule>
  </conditionalFormatting>
  <conditionalFormatting sqref="AS123">
    <cfRule type="cellIs" dxfId="573" priority="6" operator="lessThan">
      <formula>20</formula>
    </cfRule>
  </conditionalFormatting>
  <conditionalFormatting sqref="AJ30">
    <cfRule type="cellIs" dxfId="572" priority="4" operator="greaterThan">
      <formula>20</formula>
    </cfRule>
  </conditionalFormatting>
  <conditionalFormatting sqref="AO30">
    <cfRule type="cellIs" dxfId="571" priority="3" operator="greaterThan">
      <formula>20</formula>
    </cfRule>
  </conditionalFormatting>
  <conditionalFormatting sqref="AT30">
    <cfRule type="cellIs" dxfId="570" priority="2" operator="greaterThan">
      <formula>20</formula>
    </cfRule>
  </conditionalFormatting>
  <conditionalFormatting sqref="AY30">
    <cfRule type="cellIs" dxfId="569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126"/>
  <sheetViews>
    <sheetView topLeftCell="A74" workbookViewId="0">
      <selection activeCell="BC80" sqref="BC80:BF107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7" max="7" width="12" customWidth="1"/>
    <col min="9" max="9" width="11.5" customWidth="1"/>
  </cols>
  <sheetData>
    <row r="1" spans="1:58" ht="16" x14ac:dyDescent="0.2">
      <c r="A1" t="s">
        <v>31</v>
      </c>
      <c r="D1" t="s">
        <v>32</v>
      </c>
      <c r="E1" s="3" t="s">
        <v>8</v>
      </c>
      <c r="F1" t="s">
        <v>33</v>
      </c>
      <c r="G1" s="3" t="s">
        <v>9</v>
      </c>
      <c r="H1" t="s">
        <v>34</v>
      </c>
      <c r="I1" s="3" t="s">
        <v>11</v>
      </c>
    </row>
    <row r="2" spans="1:58" x14ac:dyDescent="0.2">
      <c r="D2">
        <v>0</v>
      </c>
      <c r="E2">
        <f>I18</f>
        <v>21</v>
      </c>
      <c r="F2">
        <v>0</v>
      </c>
      <c r="G2" s="3">
        <f>J18</f>
        <v>197</v>
      </c>
      <c r="H2">
        <v>0</v>
      </c>
      <c r="I2" s="3">
        <f>L18</f>
        <v>121</v>
      </c>
    </row>
    <row r="3" spans="1:58" x14ac:dyDescent="0.2">
      <c r="D3">
        <v>0</v>
      </c>
      <c r="E3">
        <f>I19</f>
        <v>13</v>
      </c>
      <c r="F3">
        <v>0</v>
      </c>
      <c r="G3" s="3">
        <f>J19</f>
        <v>218</v>
      </c>
      <c r="H3">
        <v>0</v>
      </c>
      <c r="I3" s="3">
        <f>L19</f>
        <v>69</v>
      </c>
    </row>
    <row r="4" spans="1:58" x14ac:dyDescent="0.2">
      <c r="D4">
        <f>3*G21/1000</f>
        <v>6.0000000000000006E-4</v>
      </c>
      <c r="E4">
        <f>I21</f>
        <v>303</v>
      </c>
      <c r="F4">
        <f>6*H21/1000</f>
        <v>1.2000000000000001E-3</v>
      </c>
      <c r="G4" s="3">
        <f t="shared" ref="G4" si="0">J21</f>
        <v>3323</v>
      </c>
      <c r="H4">
        <f>0.3*H21/1000</f>
        <v>5.9999999999999995E-5</v>
      </c>
      <c r="I4" s="3">
        <f t="shared" ref="I4" si="1">L21</f>
        <v>1747</v>
      </c>
    </row>
    <row r="5" spans="1:58" x14ac:dyDescent="0.2">
      <c r="D5">
        <f t="shared" ref="D5" si="2">3*G23/1000</f>
        <v>1.7999999999999997E-3</v>
      </c>
      <c r="E5">
        <f>I23</f>
        <v>977</v>
      </c>
      <c r="F5">
        <f t="shared" ref="F5" si="3">6*H23/1000</f>
        <v>3.5999999999999995E-3</v>
      </c>
      <c r="G5" s="3">
        <f>J23</f>
        <v>9813</v>
      </c>
      <c r="H5">
        <f t="shared" ref="H5" si="4">0.3*H23/1000</f>
        <v>1.7999999999999998E-4</v>
      </c>
      <c r="I5" s="3">
        <f>L23</f>
        <v>5448</v>
      </c>
    </row>
    <row r="6" spans="1:58" x14ac:dyDescent="0.2">
      <c r="D6">
        <f>3*G25/1000</f>
        <v>3.0000000000000001E-3</v>
      </c>
      <c r="E6">
        <f>I25</f>
        <v>1590</v>
      </c>
      <c r="F6">
        <f>6*H25/1000</f>
        <v>6.0000000000000001E-3</v>
      </c>
      <c r="G6" s="3">
        <f>J25</f>
        <v>16552</v>
      </c>
      <c r="H6">
        <f>0.3*H25/1000</f>
        <v>2.9999999999999997E-4</v>
      </c>
      <c r="I6" s="3">
        <f>L25</f>
        <v>9154</v>
      </c>
    </row>
    <row r="7" spans="1:58" x14ac:dyDescent="0.2">
      <c r="D7">
        <f>3*G26/1000</f>
        <v>4.1999999999999989E-3</v>
      </c>
      <c r="E7">
        <f>I26</f>
        <v>2264</v>
      </c>
      <c r="F7">
        <f>6*H26/1000</f>
        <v>8.3999999999999977E-3</v>
      </c>
      <c r="G7" s="3">
        <f>J26</f>
        <v>25585</v>
      </c>
      <c r="H7">
        <f>0.3*H26/1000</f>
        <v>4.1999999999999996E-4</v>
      </c>
      <c r="I7" s="3">
        <f>L26</f>
        <v>13493</v>
      </c>
    </row>
    <row r="8" spans="1:58" x14ac:dyDescent="0.2">
      <c r="D8">
        <f>3*G27/1000</f>
        <v>5.4000000000000003E-3</v>
      </c>
      <c r="F8">
        <f>6*H27/1000</f>
        <v>1.0800000000000001E-2</v>
      </c>
      <c r="G8" s="3">
        <f>J27</f>
        <v>34054</v>
      </c>
      <c r="H8">
        <f>0.3*H27/1000</f>
        <v>5.4000000000000001E-4</v>
      </c>
      <c r="I8" s="3">
        <f>L27</f>
        <v>19472</v>
      </c>
    </row>
    <row r="9" spans="1:58" x14ac:dyDescent="0.2">
      <c r="C9" t="s">
        <v>35</v>
      </c>
      <c r="E9" s="6">
        <f>SLOPE(D2:D8,E2:E8)</f>
        <v>1.8709582275661036E-6</v>
      </c>
      <c r="F9" s="6"/>
      <c r="G9" s="6">
        <f>SLOPE(F2:F8,G2:G8)</f>
        <v>3.2217174637251346E-7</v>
      </c>
      <c r="H9" s="6"/>
      <c r="I9" s="6">
        <f>SLOPE(H2:H8,I2:I8)</f>
        <v>2.8704018333071205E-8</v>
      </c>
    </row>
    <row r="10" spans="1:58" x14ac:dyDescent="0.2">
      <c r="C10" t="s">
        <v>36</v>
      </c>
      <c r="E10" s="6">
        <f>INTERCEPT(D2:D8,E2:E8)</f>
        <v>-1.1518686676937392E-5</v>
      </c>
      <c r="F10" s="6"/>
      <c r="G10" s="6">
        <f>INTERCEPT(F2:F8,G2:G8)</f>
        <v>1.553804481482712E-4</v>
      </c>
      <c r="H10" s="6"/>
      <c r="I10" s="6">
        <f>INTERCEPT(H2:H8,I2:I8)</f>
        <v>1.129089663423475E-5</v>
      </c>
    </row>
    <row r="11" spans="1:58" x14ac:dyDescent="0.2">
      <c r="C11" t="s">
        <v>37</v>
      </c>
      <c r="E11" s="7">
        <f>RSQ(D2:D8,E2:E8)</f>
        <v>0.99965499277160941</v>
      </c>
      <c r="F11" s="7"/>
      <c r="G11" s="7">
        <f>RSQ(F2:F8,G2:G8)</f>
        <v>0.99496918434629911</v>
      </c>
      <c r="H11" s="7"/>
      <c r="I11" s="7">
        <f>RSQ(H2:H8,I2:I8)</f>
        <v>0.99048721374986426</v>
      </c>
    </row>
    <row r="12" spans="1:58" s="3" customFormat="1" ht="17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38</v>
      </c>
      <c r="AB12" s="3" t="s">
        <v>39</v>
      </c>
      <c r="AC12" s="3" t="s">
        <v>40</v>
      </c>
      <c r="AD12" s="3" t="s">
        <v>41</v>
      </c>
      <c r="AE12" s="3" t="s">
        <v>42</v>
      </c>
      <c r="AF12" s="3" t="s">
        <v>43</v>
      </c>
      <c r="AG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N12" s="3" t="s">
        <v>49</v>
      </c>
      <c r="AO12" s="3" t="s">
        <v>50</v>
      </c>
      <c r="AP12" s="3" t="s">
        <v>51</v>
      </c>
      <c r="AQ12" s="3" t="s">
        <v>52</v>
      </c>
      <c r="AS12" s="3" t="s">
        <v>53</v>
      </c>
      <c r="AT12" s="3" t="s">
        <v>54</v>
      </c>
      <c r="AU12" s="3" t="s">
        <v>55</v>
      </c>
      <c r="AV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C12" s="3" t="s">
        <v>61</v>
      </c>
      <c r="BD12" s="3" t="s">
        <v>62</v>
      </c>
      <c r="BE12" s="3" t="s">
        <v>63</v>
      </c>
      <c r="BF12" s="3" t="s">
        <v>64</v>
      </c>
    </row>
    <row r="13" spans="1:58" x14ac:dyDescent="0.2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2839</v>
      </c>
      <c r="J13">
        <v>13691</v>
      </c>
      <c r="L13">
        <v>10991</v>
      </c>
      <c r="M13">
        <v>2.593</v>
      </c>
      <c r="N13">
        <v>11.877000000000001</v>
      </c>
      <c r="O13">
        <v>9.2850000000000001</v>
      </c>
      <c r="Q13">
        <v>1.0329999999999999</v>
      </c>
      <c r="R13">
        <v>1</v>
      </c>
      <c r="S13">
        <v>0</v>
      </c>
      <c r="T13">
        <v>0</v>
      </c>
      <c r="V13">
        <v>0</v>
      </c>
      <c r="Y13" s="1">
        <v>44152</v>
      </c>
      <c r="Z13" s="2">
        <v>0.52174768518518522</v>
      </c>
      <c r="AB13">
        <v>1</v>
      </c>
      <c r="AD13" s="4">
        <f t="shared" ref="AD13:AD76" si="5">((I13*$E$9)+$E$10)*1000/G13</f>
        <v>10.600263442766462</v>
      </c>
      <c r="AE13" s="4">
        <f>((J13*$G$9)+$G$10)*1000/H13</f>
        <v>9.1324676554687052</v>
      </c>
      <c r="AF13" s="4">
        <f>AE13-AD13</f>
        <v>-1.4677957872977565</v>
      </c>
      <c r="AG13" s="4">
        <f>((L13*$I$9)+$I$10)*1000/H13</f>
        <v>0.65355352426604074</v>
      </c>
    </row>
    <row r="14" spans="1:58" x14ac:dyDescent="0.2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3134</v>
      </c>
      <c r="J14">
        <v>13846</v>
      </c>
      <c r="L14">
        <v>10730</v>
      </c>
      <c r="M14">
        <v>2.819</v>
      </c>
      <c r="N14">
        <v>12.009</v>
      </c>
      <c r="O14">
        <v>9.1890000000000001</v>
      </c>
      <c r="Q14">
        <v>1.006</v>
      </c>
      <c r="R14">
        <v>1</v>
      </c>
      <c r="S14">
        <v>0</v>
      </c>
      <c r="T14">
        <v>0</v>
      </c>
      <c r="V14">
        <v>0</v>
      </c>
      <c r="Y14" s="1">
        <v>44152</v>
      </c>
      <c r="Z14" s="2">
        <v>0.52712962962962961</v>
      </c>
      <c r="AB14">
        <v>1</v>
      </c>
      <c r="AD14" s="4">
        <f t="shared" si="5"/>
        <v>11.704128797030464</v>
      </c>
      <c r="AE14" s="4">
        <f t="shared" ref="AE14:AE77" si="6">((J14*$G$9)+$G$10)*1000/H14</f>
        <v>9.2323408968441836</v>
      </c>
      <c r="AF14" s="4">
        <f t="shared" ref="AF14:AF77" si="7">AE14-AD14</f>
        <v>-2.4717879001862801</v>
      </c>
      <c r="AG14" s="4">
        <f t="shared" ref="AG14:AG77" si="8">((L14*$I$9)+$I$10)*1000/H14</f>
        <v>0.63857002669617757</v>
      </c>
    </row>
    <row r="15" spans="1:58" x14ac:dyDescent="0.2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2739</v>
      </c>
      <c r="J15">
        <v>14510</v>
      </c>
      <c r="L15">
        <v>11365</v>
      </c>
      <c r="M15">
        <v>2.516</v>
      </c>
      <c r="N15">
        <v>12.571999999999999</v>
      </c>
      <c r="O15">
        <v>10.055999999999999</v>
      </c>
      <c r="Q15">
        <v>1.073</v>
      </c>
      <c r="R15">
        <v>1</v>
      </c>
      <c r="S15">
        <v>0</v>
      </c>
      <c r="T15">
        <v>0</v>
      </c>
      <c r="V15">
        <v>0</v>
      </c>
      <c r="Y15" s="1">
        <v>44152</v>
      </c>
      <c r="Z15" s="2">
        <v>0.53296296296296297</v>
      </c>
      <c r="AB15">
        <v>1</v>
      </c>
      <c r="AD15" s="4">
        <f t="shared" si="5"/>
        <v>10.226071797253242</v>
      </c>
      <c r="AE15" s="4">
        <f t="shared" si="6"/>
        <v>9.6601849760268834</v>
      </c>
      <c r="AF15" s="4">
        <f t="shared" si="7"/>
        <v>-0.5658868212263588</v>
      </c>
      <c r="AG15" s="4">
        <f t="shared" si="8"/>
        <v>0.67502412997917804</v>
      </c>
    </row>
    <row r="16" spans="1:58" x14ac:dyDescent="0.2">
      <c r="A16">
        <v>4</v>
      </c>
      <c r="B16">
        <v>2</v>
      </c>
      <c r="D16" t="s">
        <v>28</v>
      </c>
      <c r="Y16" s="1">
        <v>44152</v>
      </c>
      <c r="Z16" s="2">
        <v>0.53739583333333341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2">
      <c r="A17">
        <v>5</v>
      </c>
      <c r="B17">
        <v>3</v>
      </c>
      <c r="C17" t="s">
        <v>29</v>
      </c>
      <c r="D17" t="s">
        <v>27</v>
      </c>
      <c r="G17">
        <v>0.5</v>
      </c>
      <c r="H17">
        <v>0.5</v>
      </c>
      <c r="I17">
        <v>146</v>
      </c>
      <c r="J17">
        <v>206</v>
      </c>
      <c r="L17">
        <v>143</v>
      </c>
      <c r="M17">
        <v>0.52700000000000002</v>
      </c>
      <c r="N17">
        <v>0.45300000000000001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44152</v>
      </c>
      <c r="Z17" s="2">
        <v>0.54716435185185186</v>
      </c>
      <c r="AB17">
        <v>1</v>
      </c>
      <c r="AD17" s="4">
        <f t="shared" si="5"/>
        <v>0.52328242909542755</v>
      </c>
      <c r="AE17" s="4">
        <f t="shared" si="6"/>
        <v>0.44349565580201794</v>
      </c>
      <c r="AF17" s="4">
        <f t="shared" si="7"/>
        <v>-7.9786773293409607E-2</v>
      </c>
      <c r="AG17" s="4">
        <f t="shared" si="8"/>
        <v>3.0791142511727865E-2</v>
      </c>
    </row>
    <row r="18" spans="1:58" x14ac:dyDescent="0.2">
      <c r="A18">
        <v>6</v>
      </c>
      <c r="B18">
        <v>3</v>
      </c>
      <c r="C18" t="s">
        <v>29</v>
      </c>
      <c r="D18" t="s">
        <v>27</v>
      </c>
      <c r="G18">
        <v>0.5</v>
      </c>
      <c r="H18">
        <v>0.5</v>
      </c>
      <c r="I18">
        <v>21</v>
      </c>
      <c r="J18">
        <v>197</v>
      </c>
      <c r="L18">
        <v>121</v>
      </c>
      <c r="M18">
        <v>0.43099999999999999</v>
      </c>
      <c r="N18">
        <v>0.44500000000000001</v>
      </c>
      <c r="O18">
        <v>1.4999999999999999E-2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44152</v>
      </c>
      <c r="Z18" s="2">
        <v>0.55216435185185186</v>
      </c>
      <c r="AB18">
        <v>1</v>
      </c>
      <c r="AD18" s="4">
        <f t="shared" si="5"/>
        <v>5.5542872203901569E-2</v>
      </c>
      <c r="AE18" s="4">
        <f t="shared" si="6"/>
        <v>0.43769656436731269</v>
      </c>
      <c r="AF18" s="4">
        <f t="shared" si="7"/>
        <v>0.38215369216341111</v>
      </c>
      <c r="AG18" s="4">
        <f t="shared" si="8"/>
        <v>2.9528165705072731E-2</v>
      </c>
    </row>
    <row r="19" spans="1:58" x14ac:dyDescent="0.2">
      <c r="A19">
        <v>7</v>
      </c>
      <c r="B19">
        <v>3</v>
      </c>
      <c r="C19" t="s">
        <v>29</v>
      </c>
      <c r="D19" t="s">
        <v>27</v>
      </c>
      <c r="G19">
        <v>0.5</v>
      </c>
      <c r="H19">
        <v>0.5</v>
      </c>
      <c r="I19">
        <v>13</v>
      </c>
      <c r="J19">
        <v>218</v>
      </c>
      <c r="L19">
        <v>69</v>
      </c>
      <c r="M19">
        <v>0.42499999999999999</v>
      </c>
      <c r="N19">
        <v>0.46300000000000002</v>
      </c>
      <c r="O19">
        <v>3.9E-2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44152</v>
      </c>
      <c r="Z19" s="2">
        <v>0.55756944444444445</v>
      </c>
      <c r="AB19">
        <v>1</v>
      </c>
      <c r="AD19" s="4">
        <f t="shared" si="5"/>
        <v>2.5607540562843912E-2</v>
      </c>
      <c r="AE19" s="4">
        <f t="shared" si="6"/>
        <v>0.45122777771495826</v>
      </c>
      <c r="AF19" s="4">
        <f t="shared" si="7"/>
        <v>0.42562023715211433</v>
      </c>
      <c r="AG19" s="4">
        <f t="shared" si="8"/>
        <v>2.6542947798433327E-2</v>
      </c>
    </row>
    <row r="20" spans="1:58" x14ac:dyDescent="0.2">
      <c r="A20">
        <v>8</v>
      </c>
      <c r="B20">
        <v>4</v>
      </c>
      <c r="C20" t="s">
        <v>65</v>
      </c>
      <c r="D20" t="s">
        <v>27</v>
      </c>
      <c r="G20">
        <v>0.2</v>
      </c>
      <c r="H20">
        <v>0.2</v>
      </c>
      <c r="I20">
        <v>104</v>
      </c>
      <c r="J20">
        <v>3279</v>
      </c>
      <c r="L20">
        <v>1827</v>
      </c>
      <c r="M20">
        <v>1.236</v>
      </c>
      <c r="N20">
        <v>7.641</v>
      </c>
      <c r="O20">
        <v>6.4050000000000002</v>
      </c>
      <c r="Q20">
        <v>0.188</v>
      </c>
      <c r="R20">
        <v>1</v>
      </c>
      <c r="S20">
        <v>0</v>
      </c>
      <c r="T20">
        <v>0</v>
      </c>
      <c r="V20">
        <v>0</v>
      </c>
      <c r="Y20" s="1">
        <v>44152</v>
      </c>
      <c r="Z20" s="2">
        <v>0.56791666666666674</v>
      </c>
      <c r="AB20">
        <v>1</v>
      </c>
      <c r="AD20" s="4">
        <f t="shared" si="5"/>
        <v>0.915304844949687</v>
      </c>
      <c r="AE20" s="4">
        <f t="shared" si="6"/>
        <v>6.0589080225187137</v>
      </c>
      <c r="AF20" s="4">
        <f t="shared" si="7"/>
        <v>5.1436031775690267</v>
      </c>
      <c r="AG20" s="4">
        <f t="shared" si="8"/>
        <v>0.31866569064377914</v>
      </c>
      <c r="AI20">
        <f>ABS(100*(AD20-3)/3)</f>
        <v>69.489838501677099</v>
      </c>
      <c r="AN20">
        <f t="shared" ref="AN20:AN27" si="9">ABS(100*(AE20-6)/6)</f>
        <v>0.98180037531189568</v>
      </c>
      <c r="AS20">
        <f t="shared" ref="AS20:AS27" si="10">ABS(100*(AF20-3)/3)</f>
        <v>71.453439252300896</v>
      </c>
      <c r="AX20">
        <f t="shared" ref="AX20:AX27" si="11">ABS(100*(AG20-0.3)/0.3)</f>
        <v>6.2218968812597177</v>
      </c>
    </row>
    <row r="21" spans="1:58" x14ac:dyDescent="0.2">
      <c r="A21">
        <v>9</v>
      </c>
      <c r="B21">
        <v>4</v>
      </c>
      <c r="C21" t="s">
        <v>65</v>
      </c>
      <c r="D21" t="s">
        <v>27</v>
      </c>
      <c r="G21">
        <v>0.2</v>
      </c>
      <c r="H21">
        <v>0.2</v>
      </c>
      <c r="I21">
        <v>303</v>
      </c>
      <c r="J21">
        <v>3323</v>
      </c>
      <c r="L21">
        <v>1747</v>
      </c>
      <c r="M21">
        <v>1.6180000000000001</v>
      </c>
      <c r="N21">
        <v>7.7350000000000003</v>
      </c>
      <c r="O21">
        <v>6.117</v>
      </c>
      <c r="Q21">
        <v>0.16700000000000001</v>
      </c>
      <c r="R21">
        <v>1</v>
      </c>
      <c r="S21">
        <v>0</v>
      </c>
      <c r="T21">
        <v>0</v>
      </c>
      <c r="V21">
        <v>0</v>
      </c>
      <c r="Y21" s="1">
        <v>44152</v>
      </c>
      <c r="Z21" s="2">
        <v>0.57362268518518522</v>
      </c>
      <c r="AB21">
        <v>1</v>
      </c>
      <c r="AD21" s="4">
        <f t="shared" si="5"/>
        <v>2.7769082813779598</v>
      </c>
      <c r="AE21" s="4">
        <f t="shared" si="6"/>
        <v>6.1297858067206663</v>
      </c>
      <c r="AF21" s="4">
        <f t="shared" si="7"/>
        <v>3.3528775253427066</v>
      </c>
      <c r="AG21" s="4">
        <f t="shared" si="8"/>
        <v>0.30718408331055069</v>
      </c>
      <c r="AI21">
        <f t="shared" ref="AI21:AI27" si="12">ABS(100*(AD21-3)/3)</f>
        <v>7.4363906207346746</v>
      </c>
      <c r="AN21">
        <f t="shared" si="9"/>
        <v>2.1630967786777719</v>
      </c>
      <c r="AS21">
        <f t="shared" si="10"/>
        <v>11.762584178090217</v>
      </c>
      <c r="AX21">
        <f t="shared" si="11"/>
        <v>2.394694436850235</v>
      </c>
    </row>
    <row r="22" spans="1:58" x14ac:dyDescent="0.2">
      <c r="A22">
        <v>10</v>
      </c>
      <c r="B22">
        <v>5</v>
      </c>
      <c r="C22" t="s">
        <v>65</v>
      </c>
      <c r="D22" t="s">
        <v>27</v>
      </c>
      <c r="G22">
        <v>0.6</v>
      </c>
      <c r="H22">
        <v>0.6</v>
      </c>
      <c r="I22">
        <v>958</v>
      </c>
      <c r="J22">
        <v>9965</v>
      </c>
      <c r="L22">
        <v>5461</v>
      </c>
      <c r="M22">
        <v>0.95799999999999996</v>
      </c>
      <c r="N22">
        <v>7.2670000000000003</v>
      </c>
      <c r="O22">
        <v>6.3090000000000002</v>
      </c>
      <c r="Q22">
        <v>0.379</v>
      </c>
      <c r="R22">
        <v>1</v>
      </c>
      <c r="S22">
        <v>0</v>
      </c>
      <c r="T22">
        <v>0</v>
      </c>
      <c r="V22">
        <v>0</v>
      </c>
      <c r="Y22" s="1">
        <v>44152</v>
      </c>
      <c r="Z22" s="2">
        <v>0.58479166666666671</v>
      </c>
      <c r="AB22">
        <v>1</v>
      </c>
      <c r="AD22" s="4">
        <f t="shared" si="5"/>
        <v>2.9680988255523162</v>
      </c>
      <c r="AE22" s="4">
        <f t="shared" si="6"/>
        <v>5.6097031679172797</v>
      </c>
      <c r="AF22" s="4">
        <f t="shared" si="7"/>
        <v>2.6416043423649636</v>
      </c>
      <c r="AG22" s="4">
        <f t="shared" si="8"/>
        <v>0.280072567918561</v>
      </c>
      <c r="AI22">
        <f t="shared" si="12"/>
        <v>1.0633724815894603</v>
      </c>
      <c r="AN22">
        <f t="shared" si="9"/>
        <v>6.5049472013786707</v>
      </c>
      <c r="AS22">
        <f t="shared" si="10"/>
        <v>11.94652192116788</v>
      </c>
      <c r="AX22">
        <f t="shared" si="11"/>
        <v>6.6424773604796634</v>
      </c>
    </row>
    <row r="23" spans="1:58" x14ac:dyDescent="0.2">
      <c r="A23">
        <v>11</v>
      </c>
      <c r="B23">
        <v>5</v>
      </c>
      <c r="C23" t="s">
        <v>65</v>
      </c>
      <c r="D23" t="s">
        <v>27</v>
      </c>
      <c r="G23">
        <v>0.6</v>
      </c>
      <c r="H23">
        <v>0.6</v>
      </c>
      <c r="I23">
        <v>977</v>
      </c>
      <c r="J23">
        <v>9813</v>
      </c>
      <c r="L23">
        <v>5448</v>
      </c>
      <c r="M23">
        <v>0.97</v>
      </c>
      <c r="N23">
        <v>7.16</v>
      </c>
      <c r="O23">
        <v>6.1890000000000001</v>
      </c>
      <c r="Q23">
        <v>0.378</v>
      </c>
      <c r="R23">
        <v>1</v>
      </c>
      <c r="S23">
        <v>0</v>
      </c>
      <c r="T23">
        <v>0</v>
      </c>
      <c r="V23">
        <v>0</v>
      </c>
      <c r="Y23" s="1">
        <v>44152</v>
      </c>
      <c r="Z23" s="2">
        <v>0.59122685185185186</v>
      </c>
      <c r="AB23">
        <v>1</v>
      </c>
      <c r="AD23" s="4">
        <f t="shared" si="5"/>
        <v>3.0273458360919099</v>
      </c>
      <c r="AE23" s="4">
        <f t="shared" si="6"/>
        <v>5.52808632550291</v>
      </c>
      <c r="AF23" s="4">
        <f t="shared" si="7"/>
        <v>2.5007404894110001</v>
      </c>
      <c r="AG23" s="4">
        <f t="shared" si="8"/>
        <v>0.27945064752134446</v>
      </c>
      <c r="AI23">
        <f t="shared" si="12"/>
        <v>0.9115278697303294</v>
      </c>
      <c r="AN23">
        <f t="shared" si="9"/>
        <v>7.8652279082848331</v>
      </c>
      <c r="AS23">
        <f t="shared" si="10"/>
        <v>16.641983686299994</v>
      </c>
      <c r="AX23">
        <f t="shared" si="11"/>
        <v>6.8497841595518416</v>
      </c>
    </row>
    <row r="24" spans="1:58" x14ac:dyDescent="0.2">
      <c r="A24">
        <v>12</v>
      </c>
      <c r="B24">
        <v>6</v>
      </c>
      <c r="C24" t="s">
        <v>65</v>
      </c>
      <c r="D24" t="s">
        <v>27</v>
      </c>
      <c r="G24">
        <v>1</v>
      </c>
      <c r="H24">
        <v>1</v>
      </c>
      <c r="I24">
        <v>1670</v>
      </c>
      <c r="J24">
        <v>16700</v>
      </c>
      <c r="L24">
        <v>8784</v>
      </c>
      <c r="M24">
        <v>0.84799999999999998</v>
      </c>
      <c r="N24">
        <v>7.2130000000000001</v>
      </c>
      <c r="O24">
        <v>6.3650000000000002</v>
      </c>
      <c r="Q24">
        <v>0.40100000000000002</v>
      </c>
      <c r="R24">
        <v>1</v>
      </c>
      <c r="S24">
        <v>0</v>
      </c>
      <c r="T24">
        <v>0</v>
      </c>
      <c r="V24">
        <v>0</v>
      </c>
      <c r="Y24" s="1">
        <v>44152</v>
      </c>
      <c r="Z24" s="2">
        <v>0.60318287037037044</v>
      </c>
      <c r="AB24">
        <v>1</v>
      </c>
      <c r="AD24" s="4">
        <f t="shared" si="5"/>
        <v>3.1129815533584559</v>
      </c>
      <c r="AE24" s="4">
        <f t="shared" si="6"/>
        <v>5.5356486125692461</v>
      </c>
      <c r="AF24" s="4">
        <f t="shared" si="7"/>
        <v>2.4226670592107902</v>
      </c>
      <c r="AG24" s="4">
        <f t="shared" si="8"/>
        <v>0.26342699367193223</v>
      </c>
      <c r="AI24">
        <f t="shared" si="12"/>
        <v>3.7660517786151981</v>
      </c>
      <c r="AN24">
        <f t="shared" si="9"/>
        <v>7.7391897905125644</v>
      </c>
      <c r="AS24">
        <f t="shared" si="10"/>
        <v>19.244431359640327</v>
      </c>
      <c r="AX24">
        <f t="shared" si="11"/>
        <v>12.191002109355921</v>
      </c>
    </row>
    <row r="25" spans="1:58" x14ac:dyDescent="0.2">
      <c r="A25">
        <v>13</v>
      </c>
      <c r="B25">
        <v>6</v>
      </c>
      <c r="C25" t="s">
        <v>65</v>
      </c>
      <c r="D25" t="s">
        <v>27</v>
      </c>
      <c r="G25">
        <v>1</v>
      </c>
      <c r="H25">
        <v>1</v>
      </c>
      <c r="I25">
        <v>1590</v>
      </c>
      <c r="J25">
        <v>16552</v>
      </c>
      <c r="L25">
        <v>9154</v>
      </c>
      <c r="M25">
        <v>0.81699999999999995</v>
      </c>
      <c r="N25">
        <v>7.1509999999999998</v>
      </c>
      <c r="O25">
        <v>6.3330000000000002</v>
      </c>
      <c r="Q25">
        <v>0.42099999999999999</v>
      </c>
      <c r="R25">
        <v>1</v>
      </c>
      <c r="S25">
        <v>0</v>
      </c>
      <c r="T25">
        <v>0</v>
      </c>
      <c r="V25">
        <v>0</v>
      </c>
      <c r="Y25" s="1">
        <v>44152</v>
      </c>
      <c r="Z25" s="2">
        <v>0.61</v>
      </c>
      <c r="AB25">
        <v>1</v>
      </c>
      <c r="AD25" s="4">
        <f t="shared" si="5"/>
        <v>2.9633048951531671</v>
      </c>
      <c r="AE25" s="4">
        <f t="shared" si="6"/>
        <v>5.4879671941061137</v>
      </c>
      <c r="AF25" s="4">
        <f t="shared" si="7"/>
        <v>2.5246622989529466</v>
      </c>
      <c r="AG25" s="4">
        <f t="shared" si="8"/>
        <v>0.27404748045516858</v>
      </c>
      <c r="AI25">
        <f t="shared" si="12"/>
        <v>1.2231701615610973</v>
      </c>
      <c r="AN25">
        <f t="shared" si="9"/>
        <v>8.5338800982314389</v>
      </c>
      <c r="AS25">
        <f t="shared" si="10"/>
        <v>15.844590034901779</v>
      </c>
      <c r="AX25">
        <f t="shared" si="11"/>
        <v>8.6508398482771369</v>
      </c>
    </row>
    <row r="26" spans="1:58" x14ac:dyDescent="0.2">
      <c r="A26">
        <v>14</v>
      </c>
      <c r="B26">
        <v>7</v>
      </c>
      <c r="C26" t="s">
        <v>65</v>
      </c>
      <c r="D26" t="s">
        <v>27</v>
      </c>
      <c r="G26">
        <v>1.4</v>
      </c>
      <c r="H26">
        <v>1.4</v>
      </c>
      <c r="I26">
        <v>2264</v>
      </c>
      <c r="J26">
        <v>25585</v>
      </c>
      <c r="L26">
        <v>13493</v>
      </c>
      <c r="M26">
        <v>0.76900000000000002</v>
      </c>
      <c r="N26">
        <v>7.8410000000000002</v>
      </c>
      <c r="O26">
        <v>7.0720000000000001</v>
      </c>
      <c r="Q26">
        <v>0.46300000000000002</v>
      </c>
      <c r="R26">
        <v>1</v>
      </c>
      <c r="S26">
        <v>0</v>
      </c>
      <c r="T26">
        <v>0</v>
      </c>
      <c r="V26">
        <v>0</v>
      </c>
      <c r="Y26" s="1">
        <v>44152</v>
      </c>
      <c r="Z26" s="2">
        <v>0.62306712962962962</v>
      </c>
      <c r="AB26">
        <v>1</v>
      </c>
      <c r="AD26" s="4">
        <f t="shared" si="5"/>
        <v>3.0173791003805164</v>
      </c>
      <c r="AE26" s="4">
        <f t="shared" si="6"/>
        <v>5.998674699349305</v>
      </c>
      <c r="AF26" s="4">
        <f t="shared" si="7"/>
        <v>2.9812955989687886</v>
      </c>
      <c r="AG26" s="4">
        <f t="shared" si="8"/>
        <v>0.28471015428740326</v>
      </c>
      <c r="AI26">
        <f t="shared" si="12"/>
        <v>0.57930334601721256</v>
      </c>
      <c r="AN26">
        <f t="shared" si="9"/>
        <v>2.2088344178250452E-2</v>
      </c>
      <c r="AS26">
        <f t="shared" si="10"/>
        <v>0.62348003437371347</v>
      </c>
      <c r="AX26">
        <f t="shared" si="11"/>
        <v>5.0966152375322427</v>
      </c>
    </row>
    <row r="27" spans="1:58" x14ac:dyDescent="0.2">
      <c r="A27">
        <v>15</v>
      </c>
      <c r="B27">
        <v>8</v>
      </c>
      <c r="C27" t="s">
        <v>65</v>
      </c>
      <c r="D27" t="s">
        <v>27</v>
      </c>
      <c r="G27">
        <v>1.8</v>
      </c>
      <c r="H27">
        <v>1.8</v>
      </c>
      <c r="I27">
        <v>2367</v>
      </c>
      <c r="J27">
        <v>34054</v>
      </c>
      <c r="L27">
        <v>19472</v>
      </c>
      <c r="M27">
        <v>0.62</v>
      </c>
      <c r="N27">
        <v>8.0909999999999993</v>
      </c>
      <c r="O27">
        <v>7.4710000000000001</v>
      </c>
      <c r="Q27">
        <v>0.53300000000000003</v>
      </c>
      <c r="R27">
        <v>1</v>
      </c>
      <c r="S27">
        <v>0</v>
      </c>
      <c r="T27">
        <v>0</v>
      </c>
      <c r="V27">
        <v>0</v>
      </c>
      <c r="Y27" s="1">
        <v>44152</v>
      </c>
      <c r="Z27" s="2">
        <v>0.63718750000000002</v>
      </c>
      <c r="AB27">
        <v>1</v>
      </c>
      <c r="AD27" s="4">
        <f t="shared" si="5"/>
        <v>2.4539107988733497</v>
      </c>
      <c r="AE27" s="4">
        <f t="shared" si="6"/>
        <v>6.1814539439543577</v>
      </c>
      <c r="AF27" s="4">
        <f t="shared" si="7"/>
        <v>3.7275431450810079</v>
      </c>
      <c r="AG27" s="4">
        <f t="shared" si="8"/>
        <v>0.31678641200877627</v>
      </c>
      <c r="AI27">
        <f t="shared" si="12"/>
        <v>18.202973370888341</v>
      </c>
      <c r="AN27">
        <f t="shared" si="9"/>
        <v>3.0242323992392941</v>
      </c>
      <c r="AS27">
        <f t="shared" si="10"/>
        <v>24.251438169366931</v>
      </c>
      <c r="AX27">
        <f t="shared" si="11"/>
        <v>5.5954706695920953</v>
      </c>
    </row>
    <row r="28" spans="1:58" x14ac:dyDescent="0.2">
      <c r="A28">
        <v>16</v>
      </c>
      <c r="B28">
        <v>2</v>
      </c>
      <c r="D28" t="s">
        <v>28</v>
      </c>
      <c r="Y28" s="1">
        <v>44152</v>
      </c>
      <c r="Z28" s="2">
        <v>0.64207175925925919</v>
      </c>
      <c r="AB28">
        <v>1</v>
      </c>
      <c r="AD28" s="4" t="e">
        <f t="shared" si="5"/>
        <v>#DIV/0!</v>
      </c>
      <c r="AE28" s="4" t="e">
        <f t="shared" si="6"/>
        <v>#DIV/0!</v>
      </c>
      <c r="AF28" s="4" t="e">
        <f t="shared" si="7"/>
        <v>#DIV/0!</v>
      </c>
      <c r="AG28" s="4" t="e">
        <f t="shared" si="8"/>
        <v>#DIV/0!</v>
      </c>
      <c r="BC28" s="4"/>
      <c r="BD28" s="4"/>
      <c r="BE28" s="4"/>
      <c r="BF28" s="4"/>
    </row>
    <row r="29" spans="1:58" x14ac:dyDescent="0.2">
      <c r="A29">
        <v>17</v>
      </c>
      <c r="B29">
        <v>1</v>
      </c>
      <c r="C29" t="s">
        <v>30</v>
      </c>
      <c r="D29" t="s">
        <v>27</v>
      </c>
      <c r="G29">
        <v>0.5</v>
      </c>
      <c r="H29">
        <v>0.5</v>
      </c>
      <c r="I29">
        <v>1641</v>
      </c>
      <c r="J29">
        <v>17811</v>
      </c>
      <c r="L29">
        <v>13016</v>
      </c>
      <c r="M29">
        <v>1.6739999999999999</v>
      </c>
      <c r="N29">
        <v>15.368</v>
      </c>
      <c r="O29">
        <v>13.695</v>
      </c>
      <c r="Q29">
        <v>1.2450000000000001</v>
      </c>
      <c r="R29">
        <v>1</v>
      </c>
      <c r="S29">
        <v>0</v>
      </c>
      <c r="T29">
        <v>0</v>
      </c>
      <c r="V29">
        <v>0</v>
      </c>
      <c r="Y29" s="1">
        <v>44152</v>
      </c>
      <c r="Z29" s="2">
        <v>0.65394675925925927</v>
      </c>
      <c r="AB29">
        <v>1</v>
      </c>
      <c r="AD29" s="4">
        <f t="shared" si="5"/>
        <v>6.1174475295180777</v>
      </c>
      <c r="AE29" s="4">
        <f t="shared" si="6"/>
        <v>11.787162845578218</v>
      </c>
      <c r="AF29" s="4">
        <f t="shared" si="7"/>
        <v>5.6697153160601399</v>
      </c>
      <c r="AG29" s="4">
        <f t="shared" si="8"/>
        <v>0.76980479851497907</v>
      </c>
      <c r="BC29" s="4"/>
      <c r="BD29" s="4"/>
      <c r="BE29" s="4"/>
      <c r="BF29" s="4"/>
    </row>
    <row r="30" spans="1:58" x14ac:dyDescent="0.2">
      <c r="A30">
        <v>18</v>
      </c>
      <c r="B30">
        <v>1</v>
      </c>
      <c r="C30" t="s">
        <v>30</v>
      </c>
      <c r="D30" t="s">
        <v>27</v>
      </c>
      <c r="G30">
        <v>0.5</v>
      </c>
      <c r="H30">
        <v>0.5</v>
      </c>
      <c r="I30">
        <v>2208</v>
      </c>
      <c r="J30">
        <v>17865</v>
      </c>
      <c r="L30">
        <v>13110</v>
      </c>
      <c r="M30">
        <v>2.109</v>
      </c>
      <c r="N30">
        <v>15.413</v>
      </c>
      <c r="O30">
        <v>13.305</v>
      </c>
      <c r="Q30">
        <v>1.2549999999999999</v>
      </c>
      <c r="R30">
        <v>1</v>
      </c>
      <c r="S30">
        <v>0</v>
      </c>
      <c r="T30">
        <v>0</v>
      </c>
      <c r="V30">
        <v>0</v>
      </c>
      <c r="Y30" s="1">
        <v>44152</v>
      </c>
      <c r="Z30" s="2">
        <v>0.66047453703703707</v>
      </c>
      <c r="AB30">
        <v>1</v>
      </c>
      <c r="AD30" s="4">
        <f t="shared" si="5"/>
        <v>8.2391141595780368</v>
      </c>
      <c r="AE30" s="4">
        <f t="shared" si="6"/>
        <v>11.821957394186448</v>
      </c>
      <c r="AF30" s="4">
        <f t="shared" si="7"/>
        <v>3.5828432346084114</v>
      </c>
      <c r="AG30" s="4">
        <f t="shared" si="8"/>
        <v>0.7752011539615965</v>
      </c>
      <c r="AJ30">
        <f>ABS(100*(AD30-AD31)/(AVERAGE(AD30:AD31)))</f>
        <v>1.2636271872933171</v>
      </c>
      <c r="AO30">
        <f>ABS(100*(AE30-AE31)/(AVERAGE(AE30:AE31)))</f>
        <v>1.0464226295977206</v>
      </c>
      <c r="AT30">
        <f>ABS(100*(AF30-AF31)/(AVERAGE(AF30:AF31)))</f>
        <v>0.54513276051824222</v>
      </c>
      <c r="AY30">
        <f>ABS(100*(AG30-AG31)/(AVERAGE(AG30:AG31)))</f>
        <v>1.7325734730450937</v>
      </c>
      <c r="BC30" s="4">
        <f>AVERAGE(AD30:AD31)</f>
        <v>8.2915009899498884</v>
      </c>
      <c r="BD30" s="4">
        <f>AVERAGE(AE30:AE31)</f>
        <v>11.884136541236343</v>
      </c>
      <c r="BE30" s="4">
        <f>AVERAGE(AF30:AF31)</f>
        <v>3.5926355512864552</v>
      </c>
      <c r="BF30" s="4">
        <f>AVERAGE(AG30:AG31)</f>
        <v>0.78197530228820122</v>
      </c>
    </row>
    <row r="31" spans="1:58" x14ac:dyDescent="0.2">
      <c r="A31">
        <v>19</v>
      </c>
      <c r="B31">
        <v>1</v>
      </c>
      <c r="C31" t="s">
        <v>30</v>
      </c>
      <c r="D31" t="s">
        <v>27</v>
      </c>
      <c r="G31">
        <v>0.5</v>
      </c>
      <c r="H31">
        <v>0.5</v>
      </c>
      <c r="I31">
        <v>2236</v>
      </c>
      <c r="J31">
        <v>18058</v>
      </c>
      <c r="L31">
        <v>13346</v>
      </c>
      <c r="M31">
        <v>2.1309999999999998</v>
      </c>
      <c r="N31">
        <v>15.577</v>
      </c>
      <c r="O31">
        <v>13.446999999999999</v>
      </c>
      <c r="Q31">
        <v>1.28</v>
      </c>
      <c r="R31">
        <v>1</v>
      </c>
      <c r="S31">
        <v>0</v>
      </c>
      <c r="T31">
        <v>0</v>
      </c>
      <c r="V31">
        <v>0</v>
      </c>
      <c r="Y31" s="1">
        <v>44152</v>
      </c>
      <c r="Z31" s="2">
        <v>0.66759259259259263</v>
      </c>
      <c r="AB31">
        <v>1</v>
      </c>
      <c r="AD31" s="4">
        <f t="shared" si="5"/>
        <v>8.3438878203217381</v>
      </c>
      <c r="AE31" s="4">
        <f t="shared" si="6"/>
        <v>11.946315688286237</v>
      </c>
      <c r="AF31" s="4">
        <f t="shared" si="7"/>
        <v>3.602427867964499</v>
      </c>
      <c r="AG31" s="4">
        <f t="shared" si="8"/>
        <v>0.78874945061480606</v>
      </c>
    </row>
    <row r="32" spans="1:58" x14ac:dyDescent="0.2">
      <c r="A32">
        <v>20</v>
      </c>
      <c r="B32">
        <v>9</v>
      </c>
      <c r="C32" t="s">
        <v>173</v>
      </c>
      <c r="D32" t="s">
        <v>27</v>
      </c>
      <c r="G32">
        <v>0.5</v>
      </c>
      <c r="H32">
        <v>0.5</v>
      </c>
      <c r="I32">
        <v>1361</v>
      </c>
      <c r="J32">
        <v>12267</v>
      </c>
      <c r="L32">
        <v>8514</v>
      </c>
      <c r="M32">
        <v>1.4590000000000001</v>
      </c>
      <c r="N32">
        <v>10.670999999999999</v>
      </c>
      <c r="O32">
        <v>9.2119999999999997</v>
      </c>
      <c r="Q32">
        <v>0.77400000000000002</v>
      </c>
      <c r="R32">
        <v>1</v>
      </c>
      <c r="S32">
        <v>0</v>
      </c>
      <c r="T32">
        <v>0</v>
      </c>
      <c r="V32">
        <v>0</v>
      </c>
      <c r="Y32" s="1">
        <v>44152</v>
      </c>
      <c r="Z32" s="2">
        <v>0.67944444444444441</v>
      </c>
      <c r="AB32">
        <v>1</v>
      </c>
      <c r="AD32" s="4">
        <f t="shared" si="5"/>
        <v>5.0697109220810592</v>
      </c>
      <c r="AE32" s="4">
        <f t="shared" si="6"/>
        <v>8.214922521799787</v>
      </c>
      <c r="AF32" s="4">
        <f t="shared" si="7"/>
        <v>3.1452115997187278</v>
      </c>
      <c r="AG32" s="4">
        <f t="shared" si="8"/>
        <v>0.51135381744400599</v>
      </c>
      <c r="BC32" s="4"/>
      <c r="BD32" s="4"/>
      <c r="BE32" s="4"/>
      <c r="BF32" s="4"/>
    </row>
    <row r="33" spans="1:58" x14ac:dyDescent="0.2">
      <c r="A33">
        <v>21</v>
      </c>
      <c r="B33">
        <v>9</v>
      </c>
      <c r="C33" t="s">
        <v>173</v>
      </c>
      <c r="D33" t="s">
        <v>27</v>
      </c>
      <c r="G33">
        <v>0.5</v>
      </c>
      <c r="H33">
        <v>0.5</v>
      </c>
      <c r="I33">
        <v>1023</v>
      </c>
      <c r="J33">
        <v>12302</v>
      </c>
      <c r="L33">
        <v>8495</v>
      </c>
      <c r="M33">
        <v>1.1990000000000001</v>
      </c>
      <c r="N33">
        <v>10.701000000000001</v>
      </c>
      <c r="O33">
        <v>9.5009999999999994</v>
      </c>
      <c r="Q33">
        <v>0.77200000000000002</v>
      </c>
      <c r="R33">
        <v>1</v>
      </c>
      <c r="S33">
        <v>0</v>
      </c>
      <c r="T33">
        <v>0</v>
      </c>
      <c r="V33">
        <v>0</v>
      </c>
      <c r="Y33" s="1">
        <v>44152</v>
      </c>
      <c r="Z33" s="2">
        <v>0.68579861111111118</v>
      </c>
      <c r="AB33">
        <v>1</v>
      </c>
      <c r="AD33" s="4">
        <f t="shared" si="5"/>
        <v>3.8049431602463732</v>
      </c>
      <c r="AE33" s="4">
        <f t="shared" si="6"/>
        <v>8.2374745440458632</v>
      </c>
      <c r="AF33" s="4">
        <f t="shared" si="7"/>
        <v>4.43253138379949</v>
      </c>
      <c r="AG33" s="4">
        <f t="shared" si="8"/>
        <v>0.51026306474734928</v>
      </c>
      <c r="AJ33">
        <f>ABS(100*(AD33-AD34)/(AVERAGE(AD33:AD34)))</f>
        <v>0.29546653019483327</v>
      </c>
      <c r="AO33">
        <f>ABS(100*(AE33-AE34)/(AVERAGE(AE33:AE34)))</f>
        <v>6.2596385061031073E-2</v>
      </c>
      <c r="AT33">
        <f>ABS(100*(AF33-AF34)/(AVERAGE(AF33:AF34)))</f>
        <v>0.13687092499126804</v>
      </c>
      <c r="AY33">
        <f>ABS(100*(AG33-AG34)/(AVERAGE(AG33:AG34)))</f>
        <v>0.65041701006647878</v>
      </c>
      <c r="BC33" s="4">
        <f>AVERAGE(AD33:AD34)</f>
        <v>3.7993302855636752</v>
      </c>
      <c r="BD33" s="4">
        <f>AVERAGE(AE33:AE34)</f>
        <v>8.2348971700748841</v>
      </c>
      <c r="BE33" s="4">
        <f>AVERAGE(AF33:AF34)</f>
        <v>4.4355668845112088</v>
      </c>
      <c r="BF33" s="4">
        <f>AVERAGE(AG33:AG34)</f>
        <v>0.51192789781066739</v>
      </c>
    </row>
    <row r="34" spans="1:58" x14ac:dyDescent="0.2">
      <c r="A34">
        <v>22</v>
      </c>
      <c r="B34">
        <v>9</v>
      </c>
      <c r="C34" t="s">
        <v>173</v>
      </c>
      <c r="D34" t="s">
        <v>27</v>
      </c>
      <c r="G34">
        <v>0.5</v>
      </c>
      <c r="H34">
        <v>0.5</v>
      </c>
      <c r="I34">
        <v>1020</v>
      </c>
      <c r="J34">
        <v>12294</v>
      </c>
      <c r="L34">
        <v>8553</v>
      </c>
      <c r="M34">
        <v>1.198</v>
      </c>
      <c r="N34">
        <v>10.694000000000001</v>
      </c>
      <c r="O34">
        <v>9.4960000000000004</v>
      </c>
      <c r="Q34">
        <v>0.77800000000000002</v>
      </c>
      <c r="R34">
        <v>1</v>
      </c>
      <c r="S34">
        <v>0</v>
      </c>
      <c r="T34">
        <v>0</v>
      </c>
      <c r="V34">
        <v>0</v>
      </c>
      <c r="Y34" s="1">
        <v>44152</v>
      </c>
      <c r="Z34" s="2">
        <v>0.69271990740740741</v>
      </c>
      <c r="AB34">
        <v>1</v>
      </c>
      <c r="AD34" s="4">
        <f t="shared" si="5"/>
        <v>3.7937174108809768</v>
      </c>
      <c r="AE34" s="4">
        <f t="shared" si="6"/>
        <v>8.2323197961039032</v>
      </c>
      <c r="AF34" s="4">
        <f t="shared" si="7"/>
        <v>4.4386023852229268</v>
      </c>
      <c r="AG34" s="4">
        <f t="shared" si="8"/>
        <v>0.5135927308739856</v>
      </c>
    </row>
    <row r="35" spans="1:58" x14ac:dyDescent="0.2">
      <c r="A35">
        <v>23</v>
      </c>
      <c r="B35">
        <v>10</v>
      </c>
      <c r="C35" t="s">
        <v>174</v>
      </c>
      <c r="D35" t="s">
        <v>27</v>
      </c>
      <c r="G35">
        <v>0.5</v>
      </c>
      <c r="H35">
        <v>0.5</v>
      </c>
      <c r="I35">
        <v>812</v>
      </c>
      <c r="J35">
        <v>13119</v>
      </c>
      <c r="L35">
        <v>5129</v>
      </c>
      <c r="M35">
        <v>1.038</v>
      </c>
      <c r="N35">
        <v>11.393000000000001</v>
      </c>
      <c r="O35">
        <v>10.355</v>
      </c>
      <c r="Q35">
        <v>0.42</v>
      </c>
      <c r="R35">
        <v>1</v>
      </c>
      <c r="S35">
        <v>0</v>
      </c>
      <c r="T35">
        <v>0</v>
      </c>
      <c r="V35">
        <v>0</v>
      </c>
      <c r="Y35" s="1">
        <v>44152</v>
      </c>
      <c r="Z35" s="2">
        <v>0.70472222222222225</v>
      </c>
      <c r="AB35">
        <v>1</v>
      </c>
      <c r="AD35" s="4">
        <f t="shared" si="5"/>
        <v>3.0153987882134774</v>
      </c>
      <c r="AE35" s="4">
        <f t="shared" si="6"/>
        <v>8.7639031776185501</v>
      </c>
      <c r="AF35" s="4">
        <f t="shared" si="7"/>
        <v>5.7485043894050722</v>
      </c>
      <c r="AG35" s="4">
        <f t="shared" si="8"/>
        <v>0.31702761332911389</v>
      </c>
      <c r="BC35" s="4"/>
      <c r="BD35" s="4"/>
      <c r="BE35" s="4"/>
      <c r="BF35" s="4"/>
    </row>
    <row r="36" spans="1:58" x14ac:dyDescent="0.2">
      <c r="A36">
        <v>24</v>
      </c>
      <c r="B36">
        <v>10</v>
      </c>
      <c r="C36" t="s">
        <v>174</v>
      </c>
      <c r="D36" t="s">
        <v>27</v>
      </c>
      <c r="G36">
        <v>0.5</v>
      </c>
      <c r="H36">
        <v>0.5</v>
      </c>
      <c r="I36">
        <v>722</v>
      </c>
      <c r="J36">
        <v>13105</v>
      </c>
      <c r="L36">
        <v>5227</v>
      </c>
      <c r="M36">
        <v>0.96899999999999997</v>
      </c>
      <c r="N36">
        <v>11.381</v>
      </c>
      <c r="O36">
        <v>10.412000000000001</v>
      </c>
      <c r="Q36">
        <v>0.43099999999999999</v>
      </c>
      <c r="R36">
        <v>1</v>
      </c>
      <c r="S36">
        <v>0</v>
      </c>
      <c r="T36">
        <v>0</v>
      </c>
      <c r="V36">
        <v>0</v>
      </c>
      <c r="Y36" s="1">
        <v>44152</v>
      </c>
      <c r="Z36" s="2">
        <v>0.71126157407407409</v>
      </c>
      <c r="AB36">
        <v>1</v>
      </c>
      <c r="AD36" s="4">
        <f t="shared" si="5"/>
        <v>2.6786263072515788</v>
      </c>
      <c r="AE36" s="4">
        <f t="shared" si="6"/>
        <v>8.7548823687201214</v>
      </c>
      <c r="AF36" s="4">
        <f t="shared" si="7"/>
        <v>6.076256061468543</v>
      </c>
      <c r="AG36" s="4">
        <f t="shared" si="8"/>
        <v>0.32265360092239587</v>
      </c>
      <c r="AJ36">
        <f>ABS(100*(AD36-AD37)/(AVERAGE(AD36:AD37)))</f>
        <v>2.0737037751647156</v>
      </c>
      <c r="AO36">
        <f>ABS(100*(AE36-AE37)/(AVERAGE(AE36:AE37)))</f>
        <v>0.27194303309807166</v>
      </c>
      <c r="AT36">
        <f>ABS(100*(AF36-AF37)/(AVERAGE(AF36:AF37)))</f>
        <v>0.53279605010717668</v>
      </c>
      <c r="AY36">
        <f>ABS(100*(AG36-AG37)/(AVERAGE(AG36:AG37)))</f>
        <v>0.60677922755437497</v>
      </c>
      <c r="BC36" s="4">
        <f>AVERAGE(AD36:AD37)</f>
        <v>2.7066906806650701</v>
      </c>
      <c r="BD36" s="4">
        <f>AVERAGE(AE36:AE37)</f>
        <v>8.7668027233359034</v>
      </c>
      <c r="BE36" s="4">
        <f>AVERAGE(AF36:AF37)</f>
        <v>6.0601120426708333</v>
      </c>
      <c r="BF36" s="4">
        <f>AVERAGE(AG36:AG37)</f>
        <v>0.32167766429907141</v>
      </c>
    </row>
    <row r="37" spans="1:58" x14ac:dyDescent="0.2">
      <c r="A37">
        <v>25</v>
      </c>
      <c r="B37">
        <v>10</v>
      </c>
      <c r="C37" t="s">
        <v>174</v>
      </c>
      <c r="D37" t="s">
        <v>27</v>
      </c>
      <c r="G37">
        <v>0.5</v>
      </c>
      <c r="H37">
        <v>0.5</v>
      </c>
      <c r="I37">
        <v>737</v>
      </c>
      <c r="J37">
        <v>13142</v>
      </c>
      <c r="L37">
        <v>5193</v>
      </c>
      <c r="M37">
        <v>0.98</v>
      </c>
      <c r="N37">
        <v>11.412000000000001</v>
      </c>
      <c r="O37">
        <v>10.432</v>
      </c>
      <c r="Q37">
        <v>0.42699999999999999</v>
      </c>
      <c r="R37">
        <v>1</v>
      </c>
      <c r="S37">
        <v>0</v>
      </c>
      <c r="T37">
        <v>0</v>
      </c>
      <c r="V37">
        <v>0</v>
      </c>
      <c r="Y37" s="1">
        <v>44152</v>
      </c>
      <c r="Z37" s="2">
        <v>0.71832175925925934</v>
      </c>
      <c r="AB37">
        <v>1</v>
      </c>
      <c r="AD37" s="4">
        <f t="shared" si="5"/>
        <v>2.7347550540785619</v>
      </c>
      <c r="AE37" s="4">
        <f t="shared" si="6"/>
        <v>8.7787230779516854</v>
      </c>
      <c r="AF37" s="4">
        <f t="shared" si="7"/>
        <v>6.0439680238731235</v>
      </c>
      <c r="AG37" s="4">
        <f t="shared" si="8"/>
        <v>0.32070172767574701</v>
      </c>
    </row>
    <row r="38" spans="1:58" x14ac:dyDescent="0.2">
      <c r="A38">
        <v>26</v>
      </c>
      <c r="B38">
        <v>11</v>
      </c>
      <c r="C38" t="s">
        <v>175</v>
      </c>
      <c r="D38" t="s">
        <v>27</v>
      </c>
      <c r="G38">
        <v>0.5</v>
      </c>
      <c r="H38">
        <v>0.5</v>
      </c>
      <c r="I38">
        <v>750</v>
      </c>
      <c r="J38">
        <v>11672</v>
      </c>
      <c r="L38">
        <v>4185</v>
      </c>
      <c r="M38">
        <v>0.99</v>
      </c>
      <c r="N38">
        <v>10.167</v>
      </c>
      <c r="O38">
        <v>9.1769999999999996</v>
      </c>
      <c r="Q38">
        <v>0.32200000000000001</v>
      </c>
      <c r="R38">
        <v>1</v>
      </c>
      <c r="S38">
        <v>0</v>
      </c>
      <c r="T38">
        <v>0</v>
      </c>
      <c r="V38">
        <v>0</v>
      </c>
      <c r="Y38" s="1">
        <v>44152</v>
      </c>
      <c r="Z38" s="2">
        <v>0.73013888888888889</v>
      </c>
      <c r="AB38">
        <v>1</v>
      </c>
      <c r="AD38" s="4">
        <f t="shared" si="5"/>
        <v>2.7833999679952806</v>
      </c>
      <c r="AE38" s="4">
        <f t="shared" si="6"/>
        <v>7.8315381436164966</v>
      </c>
      <c r="AF38" s="4">
        <f t="shared" si="7"/>
        <v>5.048138175621216</v>
      </c>
      <c r="AG38" s="4">
        <f t="shared" si="8"/>
        <v>0.26283442671627549</v>
      </c>
      <c r="BC38" s="4"/>
      <c r="BD38" s="4"/>
      <c r="BE38" s="4"/>
      <c r="BF38" s="4"/>
    </row>
    <row r="39" spans="1:58" x14ac:dyDescent="0.2">
      <c r="A39">
        <v>27</v>
      </c>
      <c r="B39">
        <v>11</v>
      </c>
      <c r="C39" t="s">
        <v>175</v>
      </c>
      <c r="D39" t="s">
        <v>27</v>
      </c>
      <c r="G39">
        <v>0.5</v>
      </c>
      <c r="H39">
        <v>0.5</v>
      </c>
      <c r="I39">
        <v>728</v>
      </c>
      <c r="J39">
        <v>11762</v>
      </c>
      <c r="L39">
        <v>4232</v>
      </c>
      <c r="M39">
        <v>0.97299999999999998</v>
      </c>
      <c r="N39">
        <v>10.243</v>
      </c>
      <c r="O39">
        <v>9.27</v>
      </c>
      <c r="Q39">
        <v>0.32700000000000001</v>
      </c>
      <c r="R39">
        <v>1</v>
      </c>
      <c r="S39">
        <v>0</v>
      </c>
      <c r="T39">
        <v>0</v>
      </c>
      <c r="V39">
        <v>0</v>
      </c>
      <c r="Y39" s="1">
        <v>44152</v>
      </c>
      <c r="Z39" s="2">
        <v>0.73651620370370363</v>
      </c>
      <c r="AB39">
        <v>1</v>
      </c>
      <c r="AD39" s="4">
        <f t="shared" si="5"/>
        <v>2.7010778059823721</v>
      </c>
      <c r="AE39" s="4">
        <f t="shared" si="6"/>
        <v>7.88952905796355</v>
      </c>
      <c r="AF39" s="4">
        <f t="shared" si="7"/>
        <v>5.1884512519811778</v>
      </c>
      <c r="AG39" s="4">
        <f t="shared" si="8"/>
        <v>0.26553260443958415</v>
      </c>
      <c r="AJ39">
        <f>ABS(100*(AD39-AD40)/(AVERAGE(AD39:AD40)))</f>
        <v>1.6487062351001682</v>
      </c>
      <c r="AO39">
        <f>ABS(100*(AE39-AE40)/(AVERAGE(AE39:AE40)))</f>
        <v>0.51585261198941335</v>
      </c>
      <c r="AT39">
        <f>ABS(100*(AF39-AF40)/(AVERAGE(AF39:AF40)))</f>
        <v>1.66151522180613</v>
      </c>
      <c r="AY39">
        <f>ABS(100*(AG39-AG40)/(AVERAGE(AG39:AG40)))</f>
        <v>2.1617620804594138E-2</v>
      </c>
      <c r="BC39" s="4">
        <f>AVERAGE(AD39:AD40)</f>
        <v>2.723529304713165</v>
      </c>
      <c r="BD39" s="4">
        <f>AVERAGE(AE39:AE40)</f>
        <v>7.8692322379420814</v>
      </c>
      <c r="BE39" s="4">
        <f>AVERAGE(AF39:AF40)</f>
        <v>5.1457029332289164</v>
      </c>
      <c r="BF39" s="4">
        <f>AVERAGE(AG39:AG40)</f>
        <v>0.26556130845791726</v>
      </c>
    </row>
    <row r="40" spans="1:58" x14ac:dyDescent="0.2">
      <c r="A40">
        <v>28</v>
      </c>
      <c r="B40">
        <v>11</v>
      </c>
      <c r="C40" t="s">
        <v>175</v>
      </c>
      <c r="D40" t="s">
        <v>27</v>
      </c>
      <c r="G40">
        <v>0.5</v>
      </c>
      <c r="H40">
        <v>0.5</v>
      </c>
      <c r="I40">
        <v>740</v>
      </c>
      <c r="J40">
        <v>11699</v>
      </c>
      <c r="L40">
        <v>4233</v>
      </c>
      <c r="M40">
        <v>0.98299999999999998</v>
      </c>
      <c r="N40">
        <v>10.19</v>
      </c>
      <c r="O40">
        <v>9.2070000000000007</v>
      </c>
      <c r="Q40">
        <v>0.32700000000000001</v>
      </c>
      <c r="R40">
        <v>1</v>
      </c>
      <c r="S40">
        <v>0</v>
      </c>
      <c r="T40">
        <v>0</v>
      </c>
      <c r="V40">
        <v>0</v>
      </c>
      <c r="Y40" s="1">
        <v>44152</v>
      </c>
      <c r="Z40" s="2">
        <v>0.74356481481481485</v>
      </c>
      <c r="AB40">
        <v>1</v>
      </c>
      <c r="AD40" s="4">
        <f t="shared" si="5"/>
        <v>2.7459808034439583</v>
      </c>
      <c r="AE40" s="4">
        <f t="shared" si="6"/>
        <v>7.8489354179206128</v>
      </c>
      <c r="AF40" s="4">
        <f t="shared" si="7"/>
        <v>5.1029546144766549</v>
      </c>
      <c r="AG40" s="4">
        <f t="shared" si="8"/>
        <v>0.2655900124762503</v>
      </c>
    </row>
    <row r="41" spans="1:58" x14ac:dyDescent="0.2">
      <c r="A41">
        <v>29</v>
      </c>
      <c r="B41">
        <v>12</v>
      </c>
      <c r="C41" t="s">
        <v>176</v>
      </c>
      <c r="D41" t="s">
        <v>27</v>
      </c>
      <c r="G41">
        <v>0.5</v>
      </c>
      <c r="H41">
        <v>0.5</v>
      </c>
      <c r="I41">
        <v>1178</v>
      </c>
      <c r="J41">
        <v>13438</v>
      </c>
      <c r="L41">
        <v>19027</v>
      </c>
      <c r="M41">
        <v>1.3180000000000001</v>
      </c>
      <c r="N41">
        <v>11.663</v>
      </c>
      <c r="O41">
        <v>10.343999999999999</v>
      </c>
      <c r="Q41">
        <v>1.8740000000000001</v>
      </c>
      <c r="R41">
        <v>1</v>
      </c>
      <c r="S41">
        <v>0</v>
      </c>
      <c r="T41">
        <v>0</v>
      </c>
      <c r="V41">
        <v>0</v>
      </c>
      <c r="Y41" s="1">
        <v>44152</v>
      </c>
      <c r="Z41" s="2">
        <v>0.7556250000000001</v>
      </c>
      <c r="AB41">
        <v>1</v>
      </c>
      <c r="AD41" s="4">
        <f t="shared" si="5"/>
        <v>4.3849402107918651</v>
      </c>
      <c r="AE41" s="4">
        <f t="shared" si="6"/>
        <v>8.9694487518042134</v>
      </c>
      <c r="AF41" s="4">
        <f t="shared" si="7"/>
        <v>4.5845085410123483</v>
      </c>
      <c r="AG41" s="4">
        <f t="shared" si="8"/>
        <v>1.1148845069151614</v>
      </c>
      <c r="BC41" s="4"/>
      <c r="BD41" s="4"/>
      <c r="BE41" s="4"/>
      <c r="BF41" s="4"/>
    </row>
    <row r="42" spans="1:58" x14ac:dyDescent="0.2">
      <c r="A42">
        <v>30</v>
      </c>
      <c r="B42">
        <v>12</v>
      </c>
      <c r="C42" t="s">
        <v>176</v>
      </c>
      <c r="D42" t="s">
        <v>27</v>
      </c>
      <c r="G42">
        <v>0.5</v>
      </c>
      <c r="H42">
        <v>0.5</v>
      </c>
      <c r="I42">
        <v>1304</v>
      </c>
      <c r="J42">
        <v>13389</v>
      </c>
      <c r="L42">
        <v>19236</v>
      </c>
      <c r="M42">
        <v>1.415</v>
      </c>
      <c r="N42">
        <v>11.622</v>
      </c>
      <c r="O42">
        <v>10.207000000000001</v>
      </c>
      <c r="Q42">
        <v>1.8959999999999999</v>
      </c>
      <c r="R42">
        <v>1</v>
      </c>
      <c r="S42">
        <v>0</v>
      </c>
      <c r="T42">
        <v>0</v>
      </c>
      <c r="V42">
        <v>0</v>
      </c>
      <c r="Y42" s="1">
        <v>44152</v>
      </c>
      <c r="Z42" s="2">
        <v>0.76225694444444436</v>
      </c>
      <c r="AB42">
        <v>1</v>
      </c>
      <c r="AD42" s="4">
        <f t="shared" si="5"/>
        <v>4.8564216841385228</v>
      </c>
      <c r="AE42" s="4">
        <f t="shared" si="6"/>
        <v>8.9378759206597085</v>
      </c>
      <c r="AF42" s="4">
        <f t="shared" si="7"/>
        <v>4.0814542365211857</v>
      </c>
      <c r="AG42" s="4">
        <f t="shared" si="8"/>
        <v>1.126882786578385</v>
      </c>
      <c r="AJ42">
        <f>ABS(100*(AD42-AD43)/(AVERAGE(AD42:AD43)))</f>
        <v>1.6050831555637368</v>
      </c>
      <c r="AO42">
        <f>ABS(100*(AE42-AE43)/(AVERAGE(AE42:AE43)))</f>
        <v>0.67270457677781914</v>
      </c>
      <c r="AT42">
        <f>ABS(100*(AF42-AF43)/(AVERAGE(AF42:AF43)))</f>
        <v>3.4520740856083467</v>
      </c>
      <c r="AY42">
        <f>ABS(100*(AG42-AG43)/(AVERAGE(AG42:AG43)))</f>
        <v>0.53855341416121871</v>
      </c>
      <c r="BC42" s="4">
        <f>AVERAGE(AD42:AD43)</f>
        <v>4.8957118069174115</v>
      </c>
      <c r="BD42" s="4">
        <f>AVERAGE(AE42:AE43)</f>
        <v>8.9079139482470637</v>
      </c>
      <c r="BE42" s="4">
        <f>AVERAGE(AF42:AF43)</f>
        <v>4.012202141329654</v>
      </c>
      <c r="BF42" s="4">
        <f>AVERAGE(AG42:AG43)</f>
        <v>1.1299254125216904</v>
      </c>
    </row>
    <row r="43" spans="1:58" x14ac:dyDescent="0.2">
      <c r="A43">
        <v>31</v>
      </c>
      <c r="B43">
        <v>12</v>
      </c>
      <c r="C43" t="s">
        <v>176</v>
      </c>
      <c r="D43" t="s">
        <v>27</v>
      </c>
      <c r="G43">
        <v>0.5</v>
      </c>
      <c r="H43">
        <v>0.5</v>
      </c>
      <c r="I43">
        <v>1325</v>
      </c>
      <c r="J43">
        <v>13296</v>
      </c>
      <c r="L43">
        <v>19342</v>
      </c>
      <c r="M43">
        <v>1.431</v>
      </c>
      <c r="N43">
        <v>11.542999999999999</v>
      </c>
      <c r="O43">
        <v>10.111000000000001</v>
      </c>
      <c r="Q43">
        <v>1.907</v>
      </c>
      <c r="R43">
        <v>1</v>
      </c>
      <c r="S43">
        <v>0</v>
      </c>
      <c r="T43">
        <v>0</v>
      </c>
      <c r="V43">
        <v>0</v>
      </c>
      <c r="Y43" s="1">
        <v>44152</v>
      </c>
      <c r="Z43" s="2">
        <v>0.76920138888888889</v>
      </c>
      <c r="AB43">
        <v>1</v>
      </c>
      <c r="AD43" s="4">
        <f t="shared" si="5"/>
        <v>4.9350019296962992</v>
      </c>
      <c r="AE43" s="4">
        <f t="shared" si="6"/>
        <v>8.8779519758344208</v>
      </c>
      <c r="AF43" s="4">
        <f t="shared" si="7"/>
        <v>3.9429500461381215</v>
      </c>
      <c r="AG43" s="4">
        <f t="shared" si="8"/>
        <v>1.1329680384649958</v>
      </c>
    </row>
    <row r="44" spans="1:58" x14ac:dyDescent="0.2">
      <c r="A44">
        <v>32</v>
      </c>
      <c r="B44">
        <v>13</v>
      </c>
      <c r="C44" t="s">
        <v>177</v>
      </c>
      <c r="D44" t="s">
        <v>27</v>
      </c>
      <c r="G44">
        <v>0.5</v>
      </c>
      <c r="H44">
        <v>0.5</v>
      </c>
      <c r="I44">
        <v>1086</v>
      </c>
      <c r="J44">
        <v>12344</v>
      </c>
      <c r="L44">
        <v>8123</v>
      </c>
      <c r="M44">
        <v>1.248</v>
      </c>
      <c r="N44">
        <v>10.737</v>
      </c>
      <c r="O44">
        <v>9.4890000000000008</v>
      </c>
      <c r="Q44">
        <v>0.73399999999999999</v>
      </c>
      <c r="R44">
        <v>1</v>
      </c>
      <c r="S44">
        <v>0</v>
      </c>
      <c r="T44">
        <v>0</v>
      </c>
      <c r="V44">
        <v>0</v>
      </c>
      <c r="Y44" s="1">
        <v>44152</v>
      </c>
      <c r="Z44" s="2">
        <v>0.78111111111111109</v>
      </c>
      <c r="AB44">
        <v>1</v>
      </c>
      <c r="AD44" s="4">
        <f t="shared" si="5"/>
        <v>4.0406838969197025</v>
      </c>
      <c r="AE44" s="4">
        <f t="shared" si="6"/>
        <v>8.2645369707411547</v>
      </c>
      <c r="AF44" s="4">
        <f t="shared" si="7"/>
        <v>4.2238530738214521</v>
      </c>
      <c r="AG44" s="4">
        <f t="shared" si="8"/>
        <v>0.48890727510754428</v>
      </c>
      <c r="BC44" s="4"/>
      <c r="BD44" s="4"/>
      <c r="BE44" s="4"/>
      <c r="BF44" s="4"/>
    </row>
    <row r="45" spans="1:58" x14ac:dyDescent="0.2">
      <c r="A45">
        <v>33</v>
      </c>
      <c r="B45">
        <v>13</v>
      </c>
      <c r="C45" t="s">
        <v>177</v>
      </c>
      <c r="D45" t="s">
        <v>27</v>
      </c>
      <c r="G45">
        <v>0.5</v>
      </c>
      <c r="H45">
        <v>0.5</v>
      </c>
      <c r="I45">
        <v>1002</v>
      </c>
      <c r="J45">
        <v>12275</v>
      </c>
      <c r="L45">
        <v>8116</v>
      </c>
      <c r="M45">
        <v>1.1830000000000001</v>
      </c>
      <c r="N45">
        <v>10.678000000000001</v>
      </c>
      <c r="O45">
        <v>9.4939999999999998</v>
      </c>
      <c r="Q45">
        <v>0.73299999999999998</v>
      </c>
      <c r="R45">
        <v>1</v>
      </c>
      <c r="S45">
        <v>0</v>
      </c>
      <c r="T45">
        <v>0</v>
      </c>
      <c r="V45">
        <v>0</v>
      </c>
      <c r="Y45" s="1">
        <v>44152</v>
      </c>
      <c r="Z45" s="2">
        <v>0.78753472222222232</v>
      </c>
      <c r="AB45">
        <v>1</v>
      </c>
      <c r="AD45" s="4">
        <f t="shared" si="5"/>
        <v>3.7263629146885968</v>
      </c>
      <c r="AE45" s="4">
        <f t="shared" si="6"/>
        <v>8.220077269741747</v>
      </c>
      <c r="AF45" s="4">
        <f t="shared" si="7"/>
        <v>4.4937143550531502</v>
      </c>
      <c r="AG45" s="4">
        <f t="shared" si="8"/>
        <v>0.48850541885088128</v>
      </c>
      <c r="AJ45">
        <f>ABS(100*(AD45-AD46)/(AVERAGE(AD45:AD46)))</f>
        <v>0.20103665975708584</v>
      </c>
      <c r="AO45">
        <f>ABS(100*(AE45-AE46)/(AVERAGE(AE45:AE46)))</f>
        <v>7.8417283673232197E-2</v>
      </c>
      <c r="AT45">
        <f>ABS(100*(AF45-AF46)/(AVERAGE(AF45:AF46)))</f>
        <v>2.3149614696413925E-2</v>
      </c>
      <c r="AY45">
        <f>ABS(100*(AG45-AG46)/(AVERAGE(AG45:AG46)))</f>
        <v>1.0157853086390338</v>
      </c>
      <c r="BC45" s="4">
        <f>AVERAGE(AD45:AD46)</f>
        <v>3.7226209982334648</v>
      </c>
      <c r="BD45" s="4">
        <f>AVERAGE(AE45:AE46)</f>
        <v>8.2168555522780231</v>
      </c>
      <c r="BE45" s="4">
        <f>AVERAGE(AF45:AF46)</f>
        <v>4.4942345540445574</v>
      </c>
      <c r="BF45" s="4">
        <f>AVERAGE(AG45:AG46)</f>
        <v>0.48603687327423717</v>
      </c>
    </row>
    <row r="46" spans="1:58" x14ac:dyDescent="0.2">
      <c r="A46">
        <v>34</v>
      </c>
      <c r="B46">
        <v>13</v>
      </c>
      <c r="C46" t="s">
        <v>177</v>
      </c>
      <c r="D46" t="s">
        <v>27</v>
      </c>
      <c r="G46">
        <v>0.5</v>
      </c>
      <c r="H46">
        <v>0.5</v>
      </c>
      <c r="I46">
        <v>1000</v>
      </c>
      <c r="J46">
        <v>12265</v>
      </c>
      <c r="L46">
        <v>8030</v>
      </c>
      <c r="M46">
        <v>1.1819999999999999</v>
      </c>
      <c r="N46">
        <v>10.67</v>
      </c>
      <c r="O46">
        <v>9.4870000000000001</v>
      </c>
      <c r="Q46">
        <v>0.72399999999999998</v>
      </c>
      <c r="R46">
        <v>1</v>
      </c>
      <c r="S46">
        <v>0</v>
      </c>
      <c r="T46">
        <v>0</v>
      </c>
      <c r="V46">
        <v>0</v>
      </c>
      <c r="Y46" s="1">
        <v>44152</v>
      </c>
      <c r="Z46" s="2">
        <v>0.79451388888888885</v>
      </c>
      <c r="AB46">
        <v>1</v>
      </c>
      <c r="AD46" s="4">
        <f t="shared" si="5"/>
        <v>3.7188790817783324</v>
      </c>
      <c r="AE46" s="4">
        <f t="shared" si="6"/>
        <v>8.2136338348142974</v>
      </c>
      <c r="AF46" s="4">
        <f t="shared" si="7"/>
        <v>4.4947547530359646</v>
      </c>
      <c r="AG46" s="4">
        <f t="shared" si="8"/>
        <v>0.48356832769759306</v>
      </c>
    </row>
    <row r="47" spans="1:58" x14ac:dyDescent="0.2">
      <c r="A47">
        <v>35</v>
      </c>
      <c r="B47">
        <v>14</v>
      </c>
      <c r="C47" t="s">
        <v>178</v>
      </c>
      <c r="D47" t="s">
        <v>27</v>
      </c>
      <c r="G47">
        <v>0.5</v>
      </c>
      <c r="H47">
        <v>0.5</v>
      </c>
      <c r="I47">
        <v>979</v>
      </c>
      <c r="J47">
        <v>11443</v>
      </c>
      <c r="L47">
        <v>4058</v>
      </c>
      <c r="M47">
        <v>1.1659999999999999</v>
      </c>
      <c r="N47">
        <v>9.9730000000000008</v>
      </c>
      <c r="O47">
        <v>8.8070000000000004</v>
      </c>
      <c r="Q47">
        <v>0.308</v>
      </c>
      <c r="R47">
        <v>1</v>
      </c>
      <c r="S47">
        <v>0</v>
      </c>
      <c r="T47">
        <v>0</v>
      </c>
      <c r="V47">
        <v>0</v>
      </c>
      <c r="Y47" s="1">
        <v>44152</v>
      </c>
      <c r="Z47" s="2">
        <v>0.80635416666666659</v>
      </c>
      <c r="AB47">
        <v>1</v>
      </c>
      <c r="AD47" s="4">
        <f t="shared" si="5"/>
        <v>3.6402988362205559</v>
      </c>
      <c r="AE47" s="4">
        <f t="shared" si="6"/>
        <v>7.6839834837778849</v>
      </c>
      <c r="AF47" s="4">
        <f t="shared" si="7"/>
        <v>4.0436846475573294</v>
      </c>
      <c r="AG47" s="4">
        <f t="shared" si="8"/>
        <v>0.25554360605967541</v>
      </c>
      <c r="BC47" s="4"/>
      <c r="BD47" s="4"/>
      <c r="BE47" s="4"/>
      <c r="BF47" s="4"/>
    </row>
    <row r="48" spans="1:58" x14ac:dyDescent="0.2">
      <c r="A48">
        <v>36</v>
      </c>
      <c r="B48">
        <v>14</v>
      </c>
      <c r="C48" t="s">
        <v>178</v>
      </c>
      <c r="D48" t="s">
        <v>27</v>
      </c>
      <c r="G48">
        <v>0.5</v>
      </c>
      <c r="H48">
        <v>0.5</v>
      </c>
      <c r="I48">
        <v>958</v>
      </c>
      <c r="J48">
        <v>11441</v>
      </c>
      <c r="L48">
        <v>4171</v>
      </c>
      <c r="M48">
        <v>1.1499999999999999</v>
      </c>
      <c r="N48">
        <v>9.9710000000000001</v>
      </c>
      <c r="O48">
        <v>8.8219999999999992</v>
      </c>
      <c r="Q48">
        <v>0.32</v>
      </c>
      <c r="R48">
        <v>1</v>
      </c>
      <c r="S48">
        <v>0</v>
      </c>
      <c r="T48">
        <v>0</v>
      </c>
      <c r="V48">
        <v>0</v>
      </c>
      <c r="Y48" s="1">
        <v>44152</v>
      </c>
      <c r="Z48" s="2">
        <v>0.81287037037037047</v>
      </c>
      <c r="AB48">
        <v>1</v>
      </c>
      <c r="AD48" s="4">
        <f t="shared" si="5"/>
        <v>3.5617185906627795</v>
      </c>
      <c r="AE48" s="4">
        <f t="shared" si="6"/>
        <v>7.6826947967923953</v>
      </c>
      <c r="AF48" s="4">
        <f t="shared" si="7"/>
        <v>4.1209762061296153</v>
      </c>
      <c r="AG48" s="4">
        <f t="shared" si="8"/>
        <v>0.26203071420294949</v>
      </c>
      <c r="AJ48">
        <f>ABS(100*(AD48-AD49)/(AVERAGE(AD48:AD49)))</f>
        <v>3.2022426654207412</v>
      </c>
      <c r="AO48">
        <f>ABS(100*(AE48-AE49)/(AVERAGE(AE48:AE49)))</f>
        <v>0.68537284675389454</v>
      </c>
      <c r="AT48">
        <f>ABS(100*(AF48-AF49)/(AVERAGE(AF48:AF49)))</f>
        <v>3.9275069659165838</v>
      </c>
      <c r="AY48">
        <f>ABS(100*(AG48-AG49)/(AVERAGE(AG48:AG49)))</f>
        <v>0.92442679787472626</v>
      </c>
      <c r="BC48" s="4">
        <f>AVERAGE(AD48:AD49)</f>
        <v>3.5055898438357964</v>
      </c>
      <c r="BD48" s="4">
        <f>AVERAGE(AE48:AE49)</f>
        <v>7.709112879994942</v>
      </c>
      <c r="BE48" s="4">
        <f>AVERAGE(AF48:AF49)</f>
        <v>4.2035230361591447</v>
      </c>
      <c r="BF48" s="4">
        <f>AVERAGE(AG48:AG49)</f>
        <v>0.26082514543296048</v>
      </c>
    </row>
    <row r="49" spans="1:58" x14ac:dyDescent="0.2">
      <c r="A49">
        <v>37</v>
      </c>
      <c r="B49">
        <v>14</v>
      </c>
      <c r="C49" t="s">
        <v>178</v>
      </c>
      <c r="D49" t="s">
        <v>27</v>
      </c>
      <c r="G49">
        <v>0.5</v>
      </c>
      <c r="H49">
        <v>0.5</v>
      </c>
      <c r="I49">
        <v>928</v>
      </c>
      <c r="J49">
        <v>11523</v>
      </c>
      <c r="L49">
        <v>4129</v>
      </c>
      <c r="M49">
        <v>1.127</v>
      </c>
      <c r="N49">
        <v>10.041</v>
      </c>
      <c r="O49">
        <v>8.9139999999999997</v>
      </c>
      <c r="Q49">
        <v>0.316</v>
      </c>
      <c r="R49">
        <v>1</v>
      </c>
      <c r="S49">
        <v>0</v>
      </c>
      <c r="T49">
        <v>0</v>
      </c>
      <c r="V49">
        <v>0</v>
      </c>
      <c r="Y49" s="1">
        <v>44152</v>
      </c>
      <c r="Z49" s="2">
        <v>0.81976851851851851</v>
      </c>
      <c r="AB49">
        <v>1</v>
      </c>
      <c r="AD49" s="4">
        <f t="shared" si="5"/>
        <v>3.4494610970088133</v>
      </c>
      <c r="AE49" s="4">
        <f t="shared" si="6"/>
        <v>7.7355309631974878</v>
      </c>
      <c r="AF49" s="4">
        <f t="shared" si="7"/>
        <v>4.286069866188674</v>
      </c>
      <c r="AG49" s="4">
        <f t="shared" si="8"/>
        <v>0.25961957666297147</v>
      </c>
    </row>
    <row r="50" spans="1:58" x14ac:dyDescent="0.2">
      <c r="A50">
        <v>38</v>
      </c>
      <c r="B50">
        <v>15</v>
      </c>
      <c r="C50" t="s">
        <v>179</v>
      </c>
      <c r="D50" t="s">
        <v>27</v>
      </c>
      <c r="G50">
        <v>0.5</v>
      </c>
      <c r="H50">
        <v>0.5</v>
      </c>
      <c r="I50">
        <v>1191</v>
      </c>
      <c r="J50">
        <v>12264</v>
      </c>
      <c r="L50">
        <v>16601</v>
      </c>
      <c r="M50">
        <v>1.3280000000000001</v>
      </c>
      <c r="N50">
        <v>10.667999999999999</v>
      </c>
      <c r="O50">
        <v>9.34</v>
      </c>
      <c r="Q50">
        <v>1.62</v>
      </c>
      <c r="R50">
        <v>1</v>
      </c>
      <c r="S50">
        <v>0</v>
      </c>
      <c r="T50">
        <v>0</v>
      </c>
      <c r="V50">
        <v>0</v>
      </c>
      <c r="Y50" s="1">
        <v>44152</v>
      </c>
      <c r="Z50" s="2">
        <v>0.8316782407407407</v>
      </c>
      <c r="AB50">
        <v>1</v>
      </c>
      <c r="AD50" s="4">
        <f t="shared" si="5"/>
        <v>4.4335851247085838</v>
      </c>
      <c r="AE50" s="4">
        <f t="shared" si="6"/>
        <v>8.2129894913215526</v>
      </c>
      <c r="AF50" s="4">
        <f t="shared" si="7"/>
        <v>3.7794043666129689</v>
      </c>
      <c r="AG50" s="4">
        <f t="shared" si="8"/>
        <v>0.97561260996309962</v>
      </c>
      <c r="BC50" s="4"/>
      <c r="BD50" s="4"/>
      <c r="BE50" s="4"/>
      <c r="BF50" s="4"/>
    </row>
    <row r="51" spans="1:58" x14ac:dyDescent="0.2">
      <c r="A51">
        <v>39</v>
      </c>
      <c r="B51">
        <v>15</v>
      </c>
      <c r="C51" t="s">
        <v>179</v>
      </c>
      <c r="D51" t="s">
        <v>27</v>
      </c>
      <c r="G51">
        <v>0.5</v>
      </c>
      <c r="H51">
        <v>0.5</v>
      </c>
      <c r="I51">
        <v>1291</v>
      </c>
      <c r="J51">
        <v>12222</v>
      </c>
      <c r="L51">
        <v>16769</v>
      </c>
      <c r="M51">
        <v>1.405</v>
      </c>
      <c r="N51">
        <v>10.632</v>
      </c>
      <c r="O51">
        <v>9.2270000000000003</v>
      </c>
      <c r="Q51">
        <v>1.6379999999999999</v>
      </c>
      <c r="R51">
        <v>1</v>
      </c>
      <c r="S51">
        <v>0</v>
      </c>
      <c r="T51">
        <v>0</v>
      </c>
      <c r="V51">
        <v>0</v>
      </c>
      <c r="Y51" s="1">
        <v>44152</v>
      </c>
      <c r="Z51" s="2">
        <v>0.83819444444444446</v>
      </c>
      <c r="AB51">
        <v>1</v>
      </c>
      <c r="AD51" s="4">
        <f t="shared" si="5"/>
        <v>4.8077767702218042</v>
      </c>
      <c r="AE51" s="4">
        <f t="shared" si="6"/>
        <v>8.1859270646262612</v>
      </c>
      <c r="AF51" s="4">
        <f t="shared" si="7"/>
        <v>3.378150294404457</v>
      </c>
      <c r="AG51" s="4">
        <f t="shared" si="8"/>
        <v>0.98525716012301146</v>
      </c>
      <c r="AJ51">
        <f>ABS(100*(AD51-AD52)/(AVERAGE(AD51:AD52)))</f>
        <v>2.6018189741572066</v>
      </c>
      <c r="AO51">
        <f>ABS(100*(AE51-AE52)/(AVERAGE(AE51:AE52)))</f>
        <v>0.80747640146325617</v>
      </c>
      <c r="AT51">
        <f>ABS(100*(AF51-AF52)/(AVERAGE(AF51:AF52)))</f>
        <v>5.4663544454825539</v>
      </c>
      <c r="AY51">
        <f>ABS(100*(AG51-AG52)/(AVERAGE(AG51:AG52)))</f>
        <v>1.9273653377918543</v>
      </c>
      <c r="BC51" s="4">
        <f>AVERAGE(AD51:AD52)</f>
        <v>4.7460351487121226</v>
      </c>
      <c r="BD51" s="4">
        <f>AVERAGE(AE51:AE52)</f>
        <v>8.2191107545026298</v>
      </c>
      <c r="BE51" s="4">
        <f>AVERAGE(AF51:AF52)</f>
        <v>3.4730756057905068</v>
      </c>
      <c r="BF51" s="4">
        <f>AVERAGE(AG51:AG52)</f>
        <v>0.99484430224625719</v>
      </c>
    </row>
    <row r="52" spans="1:58" x14ac:dyDescent="0.2">
      <c r="A52">
        <v>40</v>
      </c>
      <c r="B52">
        <v>15</v>
      </c>
      <c r="C52" t="s">
        <v>179</v>
      </c>
      <c r="D52" t="s">
        <v>27</v>
      </c>
      <c r="G52">
        <v>0.5</v>
      </c>
      <c r="H52">
        <v>0.5</v>
      </c>
      <c r="I52">
        <v>1258</v>
      </c>
      <c r="J52">
        <v>12325</v>
      </c>
      <c r="L52">
        <v>17103</v>
      </c>
      <c r="M52">
        <v>1.38</v>
      </c>
      <c r="N52">
        <v>10.72</v>
      </c>
      <c r="O52">
        <v>9.34</v>
      </c>
      <c r="Q52">
        <v>1.673</v>
      </c>
      <c r="R52">
        <v>1</v>
      </c>
      <c r="S52">
        <v>0</v>
      </c>
      <c r="T52">
        <v>0</v>
      </c>
      <c r="V52">
        <v>0</v>
      </c>
      <c r="Y52" s="1">
        <v>44152</v>
      </c>
      <c r="Z52" s="2">
        <v>0.84505787037037028</v>
      </c>
      <c r="AB52">
        <v>1</v>
      </c>
      <c r="AD52" s="4">
        <f t="shared" si="5"/>
        <v>4.684293527202442</v>
      </c>
      <c r="AE52" s="4">
        <f t="shared" si="6"/>
        <v>8.2522944443789985</v>
      </c>
      <c r="AF52" s="4">
        <f t="shared" si="7"/>
        <v>3.5680009171765565</v>
      </c>
      <c r="AG52" s="4">
        <f t="shared" si="8"/>
        <v>1.004431444369503</v>
      </c>
    </row>
    <row r="53" spans="1:58" x14ac:dyDescent="0.2">
      <c r="A53">
        <v>41</v>
      </c>
      <c r="B53">
        <v>16</v>
      </c>
      <c r="C53" t="s">
        <v>180</v>
      </c>
      <c r="D53" t="s">
        <v>27</v>
      </c>
      <c r="G53">
        <v>0.5</v>
      </c>
      <c r="H53">
        <v>0.5</v>
      </c>
      <c r="I53">
        <v>791</v>
      </c>
      <c r="J53">
        <v>9700</v>
      </c>
      <c r="L53">
        <v>3130</v>
      </c>
      <c r="M53">
        <v>1.0209999999999999</v>
      </c>
      <c r="N53">
        <v>8.4960000000000004</v>
      </c>
      <c r="O53">
        <v>7.4749999999999996</v>
      </c>
      <c r="Q53">
        <v>0.21099999999999999</v>
      </c>
      <c r="R53">
        <v>1</v>
      </c>
      <c r="S53">
        <v>0</v>
      </c>
      <c r="T53">
        <v>0</v>
      </c>
      <c r="V53">
        <v>0</v>
      </c>
      <c r="Y53" s="1">
        <v>44152</v>
      </c>
      <c r="Z53" s="2">
        <v>0.85700231481481481</v>
      </c>
      <c r="AB53">
        <v>1</v>
      </c>
      <c r="AD53" s="4">
        <f t="shared" si="5"/>
        <v>2.936818542655701</v>
      </c>
      <c r="AE53" s="4">
        <f t="shared" si="6"/>
        <v>6.5608927759233033</v>
      </c>
      <c r="AF53" s="4">
        <f t="shared" si="7"/>
        <v>3.6240742332676024</v>
      </c>
      <c r="AG53" s="4">
        <f t="shared" si="8"/>
        <v>0.20226894803349524</v>
      </c>
      <c r="BC53" s="4"/>
      <c r="BD53" s="4"/>
      <c r="BE53" s="4"/>
      <c r="BF53" s="4"/>
    </row>
    <row r="54" spans="1:58" x14ac:dyDescent="0.2">
      <c r="A54">
        <v>42</v>
      </c>
      <c r="B54">
        <v>16</v>
      </c>
      <c r="C54" t="s">
        <v>180</v>
      </c>
      <c r="D54" t="s">
        <v>27</v>
      </c>
      <c r="G54">
        <v>0.5</v>
      </c>
      <c r="H54">
        <v>0.5</v>
      </c>
      <c r="I54">
        <v>606</v>
      </c>
      <c r="J54">
        <v>9712</v>
      </c>
      <c r="L54">
        <v>3098</v>
      </c>
      <c r="M54">
        <v>0.88</v>
      </c>
      <c r="N54">
        <v>8.5060000000000002</v>
      </c>
      <c r="O54">
        <v>7.6260000000000003</v>
      </c>
      <c r="Q54">
        <v>0.20799999999999999</v>
      </c>
      <c r="R54">
        <v>1</v>
      </c>
      <c r="S54">
        <v>0</v>
      </c>
      <c r="T54">
        <v>0</v>
      </c>
      <c r="V54">
        <v>0</v>
      </c>
      <c r="Y54" s="1">
        <v>44152</v>
      </c>
      <c r="Z54" s="2">
        <v>0.8633912037037037</v>
      </c>
      <c r="AB54">
        <v>1</v>
      </c>
      <c r="AD54" s="4">
        <f t="shared" si="5"/>
        <v>2.2445639984562429</v>
      </c>
      <c r="AE54" s="4">
        <f t="shared" si="6"/>
        <v>6.5686248978362443</v>
      </c>
      <c r="AF54" s="4">
        <f t="shared" si="7"/>
        <v>4.3240608993800009</v>
      </c>
      <c r="AG54" s="4">
        <f t="shared" si="8"/>
        <v>0.20043189086017871</v>
      </c>
      <c r="AJ54">
        <f>ABS(100*(AD54-AD55)/(AVERAGE(AD54:AD55)))</f>
        <v>0.66907150003164506</v>
      </c>
      <c r="AO54">
        <f>ABS(100*(AE54-AE55)/(AVERAGE(AE54:AE55)))</f>
        <v>0.669272186966412</v>
      </c>
      <c r="AT54">
        <f>ABS(100*(AF54-AF55)/(AVERAGE(AF54:AF55)))</f>
        <v>0.66937636111276932</v>
      </c>
      <c r="AY54">
        <f>ABS(100*(AG54-AG55)/(AVERAGE(AG54:AG55)))</f>
        <v>2.1422227731150274</v>
      </c>
      <c r="BC54" s="4">
        <f>AVERAGE(AD54:AD55)</f>
        <v>2.2370801655459784</v>
      </c>
      <c r="BD54" s="4">
        <f>AVERAGE(AE54:AE55)</f>
        <v>6.5467172190829128</v>
      </c>
      <c r="BE54" s="4">
        <f>AVERAGE(AF54:AF55)</f>
        <v>4.3096370535369344</v>
      </c>
      <c r="BF54" s="4">
        <f>AVERAGE(AG54:AG55)</f>
        <v>0.19830779350353142</v>
      </c>
    </row>
    <row r="55" spans="1:58" x14ac:dyDescent="0.2">
      <c r="A55">
        <v>43</v>
      </c>
      <c r="B55">
        <v>16</v>
      </c>
      <c r="C55" t="s">
        <v>180</v>
      </c>
      <c r="D55" t="s">
        <v>27</v>
      </c>
      <c r="G55">
        <v>0.5</v>
      </c>
      <c r="H55">
        <v>0.5</v>
      </c>
      <c r="I55">
        <v>602</v>
      </c>
      <c r="J55">
        <v>9644</v>
      </c>
      <c r="L55">
        <v>3024</v>
      </c>
      <c r="M55">
        <v>0.877</v>
      </c>
      <c r="N55">
        <v>8.4489999999999998</v>
      </c>
      <c r="O55">
        <v>7.5709999999999997</v>
      </c>
      <c r="Q55">
        <v>0.2</v>
      </c>
      <c r="R55">
        <v>1</v>
      </c>
      <c r="S55">
        <v>0</v>
      </c>
      <c r="T55">
        <v>0</v>
      </c>
      <c r="V55">
        <v>0</v>
      </c>
      <c r="Y55" s="1">
        <v>44152</v>
      </c>
      <c r="Z55" s="2">
        <v>0.87025462962962974</v>
      </c>
      <c r="AB55">
        <v>1</v>
      </c>
      <c r="AD55" s="4">
        <f t="shared" si="5"/>
        <v>2.229596332635714</v>
      </c>
      <c r="AE55" s="4">
        <f t="shared" si="6"/>
        <v>6.5248095403295814</v>
      </c>
      <c r="AF55" s="4">
        <f t="shared" si="7"/>
        <v>4.2952132076938678</v>
      </c>
      <c r="AG55" s="4">
        <f t="shared" si="8"/>
        <v>0.19618369614688413</v>
      </c>
      <c r="BB55" s="5"/>
    </row>
    <row r="56" spans="1:58" x14ac:dyDescent="0.2">
      <c r="A56">
        <v>44</v>
      </c>
      <c r="B56">
        <v>17</v>
      </c>
      <c r="C56" t="s">
        <v>181</v>
      </c>
      <c r="D56" t="s">
        <v>27</v>
      </c>
      <c r="G56">
        <v>0.5</v>
      </c>
      <c r="H56">
        <v>0.5</v>
      </c>
      <c r="I56">
        <v>630</v>
      </c>
      <c r="J56">
        <v>9390</v>
      </c>
      <c r="L56">
        <v>2874</v>
      </c>
      <c r="M56">
        <v>0.89800000000000002</v>
      </c>
      <c r="N56">
        <v>8.234</v>
      </c>
      <c r="O56">
        <v>7.3360000000000003</v>
      </c>
      <c r="Q56">
        <v>0.185</v>
      </c>
      <c r="R56">
        <v>1</v>
      </c>
      <c r="S56">
        <v>0</v>
      </c>
      <c r="T56">
        <v>0</v>
      </c>
      <c r="V56">
        <v>0</v>
      </c>
      <c r="Y56" s="1">
        <v>44152</v>
      </c>
      <c r="Z56" s="2">
        <v>0.88206018518518514</v>
      </c>
      <c r="AB56">
        <v>1</v>
      </c>
      <c r="AD56" s="4">
        <f t="shared" si="5"/>
        <v>2.3343699933794158</v>
      </c>
      <c r="AE56" s="4">
        <f t="shared" si="6"/>
        <v>6.3611462931723448</v>
      </c>
      <c r="AF56" s="4">
        <f t="shared" si="7"/>
        <v>4.0267762997929291</v>
      </c>
      <c r="AG56" s="4">
        <f t="shared" si="8"/>
        <v>0.18757249064696277</v>
      </c>
      <c r="BC56" s="4"/>
      <c r="BD56" s="4"/>
      <c r="BE56" s="4"/>
      <c r="BF56" s="4"/>
    </row>
    <row r="57" spans="1:58" x14ac:dyDescent="0.2">
      <c r="A57">
        <v>45</v>
      </c>
      <c r="B57">
        <v>17</v>
      </c>
      <c r="C57" t="s">
        <v>181</v>
      </c>
      <c r="D57" t="s">
        <v>27</v>
      </c>
      <c r="G57">
        <v>0.5</v>
      </c>
      <c r="H57">
        <v>0.5</v>
      </c>
      <c r="I57">
        <v>634</v>
      </c>
      <c r="J57">
        <v>9512</v>
      </c>
      <c r="L57">
        <v>2926</v>
      </c>
      <c r="M57">
        <v>0.90100000000000002</v>
      </c>
      <c r="N57">
        <v>8.3369999999999997</v>
      </c>
      <c r="O57">
        <v>7.4359999999999999</v>
      </c>
      <c r="Q57">
        <v>0.19</v>
      </c>
      <c r="R57">
        <v>1</v>
      </c>
      <c r="S57">
        <v>0</v>
      </c>
      <c r="T57">
        <v>0</v>
      </c>
      <c r="V57">
        <v>0</v>
      </c>
      <c r="Y57" s="1">
        <v>44152</v>
      </c>
      <c r="Z57" s="2">
        <v>0.8884375000000001</v>
      </c>
      <c r="AB57">
        <v>1</v>
      </c>
      <c r="AD57" s="4">
        <f t="shared" si="5"/>
        <v>2.3493376591999446</v>
      </c>
      <c r="AE57" s="4">
        <f t="shared" si="6"/>
        <v>6.4397561992872383</v>
      </c>
      <c r="AF57" s="4">
        <f t="shared" si="7"/>
        <v>4.0904185400872937</v>
      </c>
      <c r="AG57" s="4">
        <f t="shared" si="8"/>
        <v>0.19055770855360218</v>
      </c>
      <c r="AJ57">
        <f>ABS(100*(AD57-AD58)/(AVERAGE(AD57:AD58)))</f>
        <v>1.8932120214581696</v>
      </c>
      <c r="AO57">
        <f>ABS(100*(AE57-AE58)/(AVERAGE(AE57:AE58)))</f>
        <v>1.3092576648010701</v>
      </c>
      <c r="AT57">
        <f>ABS(100*(AF57-AF58)/(AVERAGE(AF57:AF58)))</f>
        <v>3.1958505756358253</v>
      </c>
      <c r="AY57">
        <f>ABS(100*(AG57-AG58)/(AVERAGE(AG57:AG58)))</f>
        <v>2.1620923970107038</v>
      </c>
      <c r="BC57" s="4">
        <f>AVERAGE(AD57:AD58)</f>
        <v>2.3717891579307375</v>
      </c>
      <c r="BD57" s="4">
        <f>AVERAGE(AE57:AE58)</f>
        <v>6.3978738722588115</v>
      </c>
      <c r="BE57" s="4">
        <f>AVERAGE(AF57:AF58)</f>
        <v>4.026084714328074</v>
      </c>
      <c r="BF57" s="4">
        <f>AVERAGE(AG57:AG58)</f>
        <v>0.18851972325195412</v>
      </c>
    </row>
    <row r="58" spans="1:58" x14ac:dyDescent="0.2">
      <c r="A58">
        <v>46</v>
      </c>
      <c r="B58">
        <v>17</v>
      </c>
      <c r="C58" t="s">
        <v>181</v>
      </c>
      <c r="D58" t="s">
        <v>27</v>
      </c>
      <c r="G58">
        <v>0.5</v>
      </c>
      <c r="H58">
        <v>0.5</v>
      </c>
      <c r="I58">
        <v>646</v>
      </c>
      <c r="J58">
        <v>9382</v>
      </c>
      <c r="L58">
        <v>2855</v>
      </c>
      <c r="M58">
        <v>0.91100000000000003</v>
      </c>
      <c r="N58">
        <v>8.2270000000000003</v>
      </c>
      <c r="O58">
        <v>7.3159999999999998</v>
      </c>
      <c r="Q58">
        <v>0.183</v>
      </c>
      <c r="R58">
        <v>1</v>
      </c>
      <c r="S58">
        <v>0</v>
      </c>
      <c r="T58">
        <v>0</v>
      </c>
      <c r="V58">
        <v>0</v>
      </c>
      <c r="Y58" s="1">
        <v>44152</v>
      </c>
      <c r="Z58" s="2">
        <v>0.89519675925925923</v>
      </c>
      <c r="AB58">
        <v>1</v>
      </c>
      <c r="AD58" s="4">
        <f t="shared" si="5"/>
        <v>2.3942406566615309</v>
      </c>
      <c r="AE58" s="4">
        <f t="shared" si="6"/>
        <v>6.3559915452303848</v>
      </c>
      <c r="AF58" s="4">
        <f t="shared" si="7"/>
        <v>3.9617508885688539</v>
      </c>
      <c r="AG58" s="4">
        <f t="shared" si="8"/>
        <v>0.18648173795030606</v>
      </c>
    </row>
    <row r="59" spans="1:58" x14ac:dyDescent="0.2">
      <c r="A59">
        <v>47</v>
      </c>
      <c r="B59">
        <v>18</v>
      </c>
      <c r="C59" t="s">
        <v>182</v>
      </c>
      <c r="D59" t="s">
        <v>27</v>
      </c>
      <c r="G59">
        <v>0.5</v>
      </c>
      <c r="H59">
        <v>0.5</v>
      </c>
      <c r="I59">
        <v>884</v>
      </c>
      <c r="J59">
        <v>12059</v>
      </c>
      <c r="L59">
        <v>26632</v>
      </c>
      <c r="M59">
        <v>1.093</v>
      </c>
      <c r="N59">
        <v>10.494999999999999</v>
      </c>
      <c r="O59">
        <v>9.4019999999999992</v>
      </c>
      <c r="Q59">
        <v>2.669</v>
      </c>
      <c r="R59">
        <v>1</v>
      </c>
      <c r="S59">
        <v>0</v>
      </c>
      <c r="T59">
        <v>0</v>
      </c>
      <c r="V59">
        <v>0</v>
      </c>
      <c r="Y59" s="1">
        <v>44152</v>
      </c>
      <c r="Z59" s="2">
        <v>0.90721064814814811</v>
      </c>
      <c r="AB59">
        <v>1</v>
      </c>
      <c r="AD59" s="4">
        <f t="shared" si="5"/>
        <v>3.2848167729829965</v>
      </c>
      <c r="AE59" s="4">
        <f t="shared" si="6"/>
        <v>8.080899075308821</v>
      </c>
      <c r="AF59" s="4">
        <f t="shared" si="7"/>
        <v>4.796082302325825</v>
      </c>
      <c r="AG59" s="4">
        <f t="shared" si="8"/>
        <v>1.5514726257611742</v>
      </c>
      <c r="BC59" s="4"/>
      <c r="BD59" s="4"/>
      <c r="BE59" s="4"/>
      <c r="BF59" s="4"/>
    </row>
    <row r="60" spans="1:58" x14ac:dyDescent="0.2">
      <c r="A60">
        <v>48</v>
      </c>
      <c r="B60">
        <v>18</v>
      </c>
      <c r="C60" t="s">
        <v>182</v>
      </c>
      <c r="D60" t="s">
        <v>27</v>
      </c>
      <c r="G60">
        <v>0.5</v>
      </c>
      <c r="H60">
        <v>0.5</v>
      </c>
      <c r="I60">
        <v>958</v>
      </c>
      <c r="J60">
        <v>12185</v>
      </c>
      <c r="L60">
        <v>27590</v>
      </c>
      <c r="M60">
        <v>1.1499999999999999</v>
      </c>
      <c r="N60">
        <v>10.601000000000001</v>
      </c>
      <c r="O60">
        <v>9.4510000000000005</v>
      </c>
      <c r="Q60">
        <v>2.77</v>
      </c>
      <c r="R60">
        <v>1</v>
      </c>
      <c r="S60">
        <v>0</v>
      </c>
      <c r="T60">
        <v>0</v>
      </c>
      <c r="V60">
        <v>0</v>
      </c>
      <c r="Y60" s="1">
        <v>44152</v>
      </c>
      <c r="Z60" s="2">
        <v>0.91371527777777783</v>
      </c>
      <c r="AB60">
        <v>1</v>
      </c>
      <c r="AD60" s="4">
        <f t="shared" si="5"/>
        <v>3.5617185906627795</v>
      </c>
      <c r="AE60" s="4">
        <f t="shared" si="6"/>
        <v>8.1620863553946954</v>
      </c>
      <c r="AF60" s="4">
        <f t="shared" si="7"/>
        <v>4.6003677647319154</v>
      </c>
      <c r="AG60" s="4">
        <f t="shared" si="8"/>
        <v>1.6064695248873386</v>
      </c>
      <c r="AJ60">
        <f>ABS(100*(AD60-AD61)/(AVERAGE(AD60:AD61)))</f>
        <v>4.0150577875071924</v>
      </c>
      <c r="AO60">
        <f>ABS(100*(AE60-AE61)/(AVERAGE(AE60:AE61)))</f>
        <v>0.72892703239561296</v>
      </c>
      <c r="AT60">
        <f>ABS(100*(AF60-AF61)/(AVERAGE(AF60:AF61)))</f>
        <v>4.5625892892872875</v>
      </c>
      <c r="AY60">
        <f>ABS(100*(AG60-AG61)/(AVERAGE(AG60:AG61)))</f>
        <v>0.32930818556274771</v>
      </c>
      <c r="BC60" s="4">
        <f>AVERAGE(AD60:AD61)</f>
        <v>3.6346859615378575</v>
      </c>
      <c r="BD60" s="4">
        <f>AVERAGE(AE60:AE61)</f>
        <v>8.1324465547284248</v>
      </c>
      <c r="BE60" s="4">
        <f>AVERAGE(AF60:AF61)</f>
        <v>4.4977605931905664</v>
      </c>
      <c r="BF60" s="4">
        <f>AVERAGE(AG60:AG61)</f>
        <v>1.6038287552006962</v>
      </c>
    </row>
    <row r="61" spans="1:58" x14ac:dyDescent="0.2">
      <c r="A61">
        <v>49</v>
      </c>
      <c r="B61">
        <v>18</v>
      </c>
      <c r="C61" t="s">
        <v>182</v>
      </c>
      <c r="D61" t="s">
        <v>27</v>
      </c>
      <c r="G61">
        <v>0.5</v>
      </c>
      <c r="H61">
        <v>0.5</v>
      </c>
      <c r="I61">
        <v>997</v>
      </c>
      <c r="J61">
        <v>12093</v>
      </c>
      <c r="L61">
        <v>27498</v>
      </c>
      <c r="M61">
        <v>1.179</v>
      </c>
      <c r="N61">
        <v>10.523999999999999</v>
      </c>
      <c r="O61">
        <v>9.3439999999999994</v>
      </c>
      <c r="Q61">
        <v>2.76</v>
      </c>
      <c r="R61">
        <v>1</v>
      </c>
      <c r="S61">
        <v>0</v>
      </c>
      <c r="T61">
        <v>0</v>
      </c>
      <c r="V61">
        <v>0</v>
      </c>
      <c r="Y61" s="1">
        <v>44152</v>
      </c>
      <c r="Z61" s="2">
        <v>0.9208101851851852</v>
      </c>
      <c r="AB61">
        <v>1</v>
      </c>
      <c r="AD61" s="4">
        <f t="shared" si="5"/>
        <v>3.7076533324129359</v>
      </c>
      <c r="AE61" s="4">
        <f t="shared" si="6"/>
        <v>8.1028067540621542</v>
      </c>
      <c r="AF61" s="4">
        <f t="shared" si="7"/>
        <v>4.3951534216492183</v>
      </c>
      <c r="AG61" s="4">
        <f t="shared" si="8"/>
        <v>1.6011879855140536</v>
      </c>
    </row>
    <row r="62" spans="1:58" x14ac:dyDescent="0.2">
      <c r="A62">
        <v>50</v>
      </c>
      <c r="B62">
        <v>19</v>
      </c>
      <c r="C62" t="s">
        <v>66</v>
      </c>
      <c r="D62" t="s">
        <v>27</v>
      </c>
      <c r="G62">
        <v>0.5</v>
      </c>
      <c r="H62">
        <v>0.5</v>
      </c>
      <c r="I62">
        <v>1635</v>
      </c>
      <c r="J62">
        <v>23284</v>
      </c>
      <c r="L62">
        <v>13143</v>
      </c>
      <c r="M62">
        <v>1.669</v>
      </c>
      <c r="N62">
        <v>20.004999999999999</v>
      </c>
      <c r="O62">
        <v>18.335000000000001</v>
      </c>
      <c r="Q62">
        <v>1.2589999999999999</v>
      </c>
      <c r="R62">
        <v>1</v>
      </c>
      <c r="S62">
        <v>0</v>
      </c>
      <c r="T62">
        <v>0</v>
      </c>
      <c r="V62">
        <v>0</v>
      </c>
      <c r="Y62" s="1">
        <v>44152</v>
      </c>
      <c r="Z62" s="2">
        <v>0.93391203703703696</v>
      </c>
      <c r="AB62">
        <v>1</v>
      </c>
      <c r="AD62" s="4">
        <f t="shared" si="5"/>
        <v>6.0949960307872839</v>
      </c>
      <c r="AE62" s="4">
        <f t="shared" si="6"/>
        <v>15.313654781371749</v>
      </c>
      <c r="AF62" s="4">
        <f t="shared" si="7"/>
        <v>9.2186587505844653</v>
      </c>
      <c r="AG62" s="4">
        <f t="shared" si="8"/>
        <v>0.7770956191715791</v>
      </c>
      <c r="BC62" s="4"/>
      <c r="BD62" s="4"/>
      <c r="BE62" s="4"/>
      <c r="BF62" s="4"/>
    </row>
    <row r="63" spans="1:58" x14ac:dyDescent="0.2">
      <c r="A63">
        <v>51</v>
      </c>
      <c r="B63">
        <v>19</v>
      </c>
      <c r="C63" t="s">
        <v>66</v>
      </c>
      <c r="D63" t="s">
        <v>27</v>
      </c>
      <c r="G63">
        <v>0.5</v>
      </c>
      <c r="H63">
        <v>0.5</v>
      </c>
      <c r="I63">
        <v>1808</v>
      </c>
      <c r="J63">
        <v>23433</v>
      </c>
      <c r="L63">
        <v>13378</v>
      </c>
      <c r="M63">
        <v>1.802</v>
      </c>
      <c r="N63">
        <v>20.131</v>
      </c>
      <c r="O63">
        <v>18.329000000000001</v>
      </c>
      <c r="Q63">
        <v>1.2829999999999999</v>
      </c>
      <c r="R63">
        <v>1</v>
      </c>
      <c r="S63">
        <v>0</v>
      </c>
      <c r="T63">
        <v>0</v>
      </c>
      <c r="V63">
        <v>0</v>
      </c>
      <c r="Y63" s="1">
        <v>44152</v>
      </c>
      <c r="Z63" s="2">
        <v>0.94112268518518516</v>
      </c>
      <c r="AB63">
        <v>1</v>
      </c>
      <c r="AD63" s="4">
        <f t="shared" si="5"/>
        <v>6.7423475775251562</v>
      </c>
      <c r="AE63" s="4">
        <f t="shared" si="6"/>
        <v>15.409661961790759</v>
      </c>
      <c r="AF63" s="4">
        <f t="shared" si="7"/>
        <v>8.6673143842656017</v>
      </c>
      <c r="AG63" s="4">
        <f t="shared" si="8"/>
        <v>0.79058650778812267</v>
      </c>
      <c r="AJ63">
        <f>ABS(100*(AD63-AD64)/(AVERAGE(AD63:AD64)))</f>
        <v>2.1412765639599884</v>
      </c>
      <c r="AL63">
        <f>100*((AVERAGE(AD63:AD64)*50)-(AVERAGE(AD45:AD46)*50))/(1000*0.15)</f>
        <v>103.08979833889229</v>
      </c>
      <c r="AO63">
        <f>ABS(100*(AE63-AE64)/(AVERAGE(AE63:AE64)))</f>
        <v>0.64601947226871548</v>
      </c>
      <c r="AQ63">
        <f>100*((AVERAGE(AE63:AE64)*50)-(AVERAGE(AE45:AE46)*50))/(2000*0.15)</f>
        <v>119.05319934285615</v>
      </c>
      <c r="AT63">
        <f>ABS(100*(AF63-AF64)/(AVERAGE(AF63:AF64)))</f>
        <v>2.8691786171624125</v>
      </c>
      <c r="AV63">
        <f>100*((AVERAGE(AF63:AF64)*50)-(AVERAGE(AF45:AF46)*50))/(1000*0.15)</f>
        <v>135.01660034681998</v>
      </c>
      <c r="AY63">
        <f>ABS(100*(AG63-AG64)/(AVERAGE(AG63:AG64)))</f>
        <v>1.4702810168966383</v>
      </c>
      <c r="BA63">
        <f>100*((AVERAGE(AG63:AG64)*50)-(AVERAGE(AG45:AG46)*50))/(100*0.15)</f>
        <v>99.593375609646074</v>
      </c>
      <c r="BC63" s="4">
        <f>AVERAGE(AD63:AD64)</f>
        <v>6.8153149484002338</v>
      </c>
      <c r="BD63" s="4">
        <f>AVERAGE(AE63:AE64)</f>
        <v>15.360047512849391</v>
      </c>
      <c r="BE63" s="4">
        <f>AVERAGE(AF63:AF64)</f>
        <v>8.5447325644491574</v>
      </c>
      <c r="BF63" s="4">
        <f>AVERAGE(AG63:AG64)</f>
        <v>0.78481700010317534</v>
      </c>
    </row>
    <row r="64" spans="1:58" x14ac:dyDescent="0.2">
      <c r="A64">
        <v>52</v>
      </c>
      <c r="B64">
        <v>19</v>
      </c>
      <c r="C64" t="s">
        <v>66</v>
      </c>
      <c r="D64" t="s">
        <v>27</v>
      </c>
      <c r="G64">
        <v>0.5</v>
      </c>
      <c r="H64">
        <v>0.5</v>
      </c>
      <c r="I64">
        <v>1847</v>
      </c>
      <c r="J64">
        <v>23279</v>
      </c>
      <c r="L64">
        <v>13177</v>
      </c>
      <c r="M64">
        <v>1.8320000000000001</v>
      </c>
      <c r="N64">
        <v>20</v>
      </c>
      <c r="O64">
        <v>18.167999999999999</v>
      </c>
      <c r="Q64">
        <v>1.262</v>
      </c>
      <c r="R64">
        <v>1</v>
      </c>
      <c r="S64">
        <v>0</v>
      </c>
      <c r="T64">
        <v>0</v>
      </c>
      <c r="V64">
        <v>0</v>
      </c>
      <c r="Y64" s="1">
        <v>44152</v>
      </c>
      <c r="Z64" s="2">
        <v>0.94895833333333324</v>
      </c>
      <c r="AB64">
        <v>1</v>
      </c>
      <c r="AD64" s="4">
        <f t="shared" si="5"/>
        <v>6.8882823192753122</v>
      </c>
      <c r="AE64" s="4">
        <f t="shared" si="6"/>
        <v>15.310433063908025</v>
      </c>
      <c r="AF64" s="4">
        <f t="shared" si="7"/>
        <v>8.4221507446327131</v>
      </c>
      <c r="AG64" s="4">
        <f t="shared" si="8"/>
        <v>0.77904749241822802</v>
      </c>
    </row>
    <row r="65" spans="1:58" x14ac:dyDescent="0.2">
      <c r="A65">
        <v>53</v>
      </c>
      <c r="B65">
        <v>20</v>
      </c>
      <c r="C65" t="s">
        <v>67</v>
      </c>
      <c r="D65" t="s">
        <v>27</v>
      </c>
      <c r="G65">
        <v>0.5</v>
      </c>
      <c r="H65">
        <v>0.5</v>
      </c>
      <c r="I65">
        <v>1258</v>
      </c>
      <c r="J65">
        <v>12478</v>
      </c>
      <c r="L65">
        <v>27462</v>
      </c>
      <c r="M65">
        <v>1.38</v>
      </c>
      <c r="N65">
        <v>10.85</v>
      </c>
      <c r="O65">
        <v>9.4689999999999994</v>
      </c>
      <c r="Q65">
        <v>2.7559999999999998</v>
      </c>
      <c r="R65">
        <v>1</v>
      </c>
      <c r="S65">
        <v>0</v>
      </c>
      <c r="T65">
        <v>0</v>
      </c>
      <c r="V65">
        <v>0</v>
      </c>
      <c r="Y65" s="1">
        <v>44152</v>
      </c>
      <c r="Z65" s="2">
        <v>0.96111111111111114</v>
      </c>
      <c r="AB65">
        <v>1</v>
      </c>
      <c r="AD65" s="4">
        <f t="shared" si="5"/>
        <v>4.684293527202442</v>
      </c>
      <c r="AE65" s="4">
        <f t="shared" si="6"/>
        <v>8.3508789987689891</v>
      </c>
      <c r="AF65" s="4">
        <f t="shared" si="7"/>
        <v>3.6665854715665471</v>
      </c>
      <c r="AG65" s="4">
        <f t="shared" si="8"/>
        <v>1.5991212961940726</v>
      </c>
      <c r="BC65" s="4"/>
      <c r="BD65" s="4"/>
      <c r="BE65" s="4"/>
      <c r="BF65" s="4"/>
    </row>
    <row r="66" spans="1:58" x14ac:dyDescent="0.2">
      <c r="A66">
        <v>54</v>
      </c>
      <c r="B66">
        <v>20</v>
      </c>
      <c r="C66" t="s">
        <v>67</v>
      </c>
      <c r="D66" t="s">
        <v>27</v>
      </c>
      <c r="G66">
        <v>0.5</v>
      </c>
      <c r="H66">
        <v>0.5</v>
      </c>
      <c r="I66">
        <v>1012</v>
      </c>
      <c r="J66">
        <v>12484</v>
      </c>
      <c r="L66">
        <v>27891</v>
      </c>
      <c r="M66">
        <v>1.1910000000000001</v>
      </c>
      <c r="N66">
        <v>10.855</v>
      </c>
      <c r="O66">
        <v>9.6639999999999997</v>
      </c>
      <c r="Q66">
        <v>2.8010000000000002</v>
      </c>
      <c r="R66">
        <v>1</v>
      </c>
      <c r="S66">
        <v>0</v>
      </c>
      <c r="T66">
        <v>0</v>
      </c>
      <c r="V66">
        <v>0</v>
      </c>
      <c r="Y66" s="1">
        <v>44152</v>
      </c>
      <c r="Z66" s="2">
        <v>0.96761574074074075</v>
      </c>
      <c r="AB66">
        <v>1</v>
      </c>
      <c r="AD66" s="4">
        <f t="shared" si="5"/>
        <v>3.763782079239919</v>
      </c>
      <c r="AE66" s="4">
        <f t="shared" si="6"/>
        <v>8.3547450597254596</v>
      </c>
      <c r="AF66" s="4">
        <f t="shared" si="7"/>
        <v>4.590962980485541</v>
      </c>
      <c r="AG66" s="4">
        <f t="shared" si="8"/>
        <v>1.6237493439238475</v>
      </c>
      <c r="AJ66">
        <f>ABS(100*(AD66-AD67)/(AVERAGE(AD66:AD67)))</f>
        <v>1.0876621809896196</v>
      </c>
      <c r="AK66">
        <f>ABS(100*((AVERAGE(AD66:AD67)-AVERAGE(AD60:AD61))/(AVERAGE(AD60:AD61,AD66:AD67))))</f>
        <v>4.0349286452426778</v>
      </c>
      <c r="AO66">
        <f>ABS(100*(AE66-AE67)/(AVERAGE(AE66:AE67)))</f>
        <v>0.78976154774924878</v>
      </c>
      <c r="AP66">
        <f>ABS(100*((AVERAGE(AE66:AE67)-AVERAGE(AE60:AE61))/(AVERAGE(AE60:AE61,AE66:AE67))))</f>
        <v>2.3025791479576481</v>
      </c>
      <c r="AT66">
        <f>ABS(100*(AF66-AF67)/(AVERAGE(AF66:AF67)))</f>
        <v>2.3555619711129956</v>
      </c>
      <c r="AU66">
        <f>ABS(100*((AVERAGE(AF66:AF67)-AVERAGE(AF60:AF61))/(AVERAGE(AF60:AF61,AF66:AF67))))</f>
        <v>0.88011266932972587</v>
      </c>
      <c r="AY66">
        <f>ABS(100*(AG66-AG67)/(AVERAGE(AG66:AG67)))</f>
        <v>0.11660424705455588</v>
      </c>
      <c r="AZ66">
        <f>ABS(100*((AVERAGE(AG66:AG67)-AVERAGE(AG60:AG61))/(AVERAGE(AG60:AG61,AG66:AG67))))</f>
        <v>1.292715353542764</v>
      </c>
      <c r="BC66" s="4">
        <f>AVERAGE(AD66:AD67)</f>
        <v>3.7843626197431464</v>
      </c>
      <c r="BD66" s="4">
        <f>AVERAGE(AE66:AE67)</f>
        <v>8.3218835415954615</v>
      </c>
      <c r="BE66" s="4">
        <f>AVERAGE(AF66:AF67)</f>
        <v>4.537520921852316</v>
      </c>
      <c r="BF66" s="4">
        <f>AVERAGE(AG66:AG67)</f>
        <v>1.6246965765288388</v>
      </c>
    </row>
    <row r="67" spans="1:58" x14ac:dyDescent="0.2">
      <c r="A67">
        <v>55</v>
      </c>
      <c r="B67">
        <v>20</v>
      </c>
      <c r="C67" t="s">
        <v>67</v>
      </c>
      <c r="D67" t="s">
        <v>27</v>
      </c>
      <c r="G67">
        <v>0.5</v>
      </c>
      <c r="H67">
        <v>0.5</v>
      </c>
      <c r="I67">
        <v>1023</v>
      </c>
      <c r="J67">
        <v>12382</v>
      </c>
      <c r="L67">
        <v>27924</v>
      </c>
      <c r="M67">
        <v>1.2</v>
      </c>
      <c r="N67">
        <v>10.768000000000001</v>
      </c>
      <c r="O67">
        <v>9.5679999999999996</v>
      </c>
      <c r="Q67">
        <v>2.8050000000000002</v>
      </c>
      <c r="R67">
        <v>1</v>
      </c>
      <c r="S67">
        <v>0</v>
      </c>
      <c r="T67">
        <v>0</v>
      </c>
      <c r="V67">
        <v>0</v>
      </c>
      <c r="Y67" s="1">
        <v>44152</v>
      </c>
      <c r="Z67" s="2">
        <v>0.97469907407407408</v>
      </c>
      <c r="AB67">
        <v>1</v>
      </c>
      <c r="AD67" s="4">
        <f t="shared" si="5"/>
        <v>3.8049431602463732</v>
      </c>
      <c r="AE67" s="4">
        <f t="shared" si="6"/>
        <v>8.2890220234654652</v>
      </c>
      <c r="AF67" s="4">
        <f t="shared" si="7"/>
        <v>4.484078863219092</v>
      </c>
      <c r="AG67" s="4">
        <f t="shared" si="8"/>
        <v>1.6256438091338301</v>
      </c>
    </row>
    <row r="68" spans="1:58" x14ac:dyDescent="0.2">
      <c r="A68">
        <v>56</v>
      </c>
      <c r="B68">
        <v>2</v>
      </c>
      <c r="D68" t="s">
        <v>28</v>
      </c>
      <c r="Y68" s="1">
        <v>44152</v>
      </c>
      <c r="Z68" s="2">
        <v>0.979375</v>
      </c>
      <c r="AB68">
        <v>1</v>
      </c>
      <c r="AD68" s="4" t="e">
        <f t="shared" si="5"/>
        <v>#DIV/0!</v>
      </c>
      <c r="AE68" s="4" t="e">
        <f t="shared" si="6"/>
        <v>#DIV/0!</v>
      </c>
      <c r="AF68" s="4" t="e">
        <f t="shared" si="7"/>
        <v>#DIV/0!</v>
      </c>
      <c r="AG68" s="4" t="e">
        <f t="shared" si="8"/>
        <v>#DIV/0!</v>
      </c>
    </row>
    <row r="69" spans="1:58" x14ac:dyDescent="0.2">
      <c r="A69">
        <v>57</v>
      </c>
      <c r="B69">
        <v>3</v>
      </c>
      <c r="C69" t="s">
        <v>29</v>
      </c>
      <c r="D69" t="s">
        <v>27</v>
      </c>
      <c r="G69">
        <v>0.5</v>
      </c>
      <c r="H69">
        <v>0.5</v>
      </c>
      <c r="I69">
        <v>86</v>
      </c>
      <c r="J69">
        <v>324</v>
      </c>
      <c r="L69">
        <v>17</v>
      </c>
      <c r="M69">
        <v>0.48099999999999998</v>
      </c>
      <c r="N69">
        <v>0.55300000000000005</v>
      </c>
      <c r="O69">
        <v>7.1999999999999995E-2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44152</v>
      </c>
      <c r="Z69" s="2">
        <v>0.98991898148148139</v>
      </c>
      <c r="AB69">
        <v>1</v>
      </c>
      <c r="AD69" s="4">
        <f t="shared" si="5"/>
        <v>0.29876744178749504</v>
      </c>
      <c r="AE69" s="4">
        <f t="shared" si="6"/>
        <v>0.51952818794593114</v>
      </c>
      <c r="AF69" s="4">
        <f t="shared" si="7"/>
        <v>0.22076074615843611</v>
      </c>
      <c r="AG69" s="4">
        <f t="shared" si="8"/>
        <v>2.3557729891793923E-2</v>
      </c>
      <c r="BC69" s="4"/>
      <c r="BD69" s="4"/>
      <c r="BE69" s="4"/>
      <c r="BF69" s="4"/>
    </row>
    <row r="70" spans="1:58" x14ac:dyDescent="0.2">
      <c r="A70">
        <v>58</v>
      </c>
      <c r="B70">
        <v>3</v>
      </c>
      <c r="C70" t="s">
        <v>29</v>
      </c>
      <c r="D70" t="s">
        <v>27</v>
      </c>
      <c r="G70">
        <v>0.5</v>
      </c>
      <c r="H70">
        <v>0.5</v>
      </c>
      <c r="I70">
        <v>10</v>
      </c>
      <c r="J70">
        <v>281</v>
      </c>
      <c r="L70">
        <v>0</v>
      </c>
      <c r="M70">
        <v>0.42299999999999999</v>
      </c>
      <c r="N70">
        <v>0.51700000000000002</v>
      </c>
      <c r="O70">
        <v>9.4E-2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44152</v>
      </c>
      <c r="Z70" s="2">
        <v>0.99518518518518517</v>
      </c>
      <c r="AB70">
        <v>1</v>
      </c>
      <c r="AD70" s="4">
        <f t="shared" si="5"/>
        <v>1.4381791197447291E-2</v>
      </c>
      <c r="AE70" s="4">
        <f t="shared" si="6"/>
        <v>0.49182141775789495</v>
      </c>
      <c r="AF70" s="4">
        <f t="shared" si="7"/>
        <v>0.47743962656044764</v>
      </c>
      <c r="AG70" s="4">
        <f t="shared" si="8"/>
        <v>2.2581793268469499E-2</v>
      </c>
      <c r="AJ70">
        <f>ABS(100*(AD70-AD71)/(AVERAGE(AD70:AD71)))</f>
        <v>29.909411021157194</v>
      </c>
      <c r="AO70">
        <f>ABS(100*(AE70-AE71)/(AVERAGE(AE70:AE71)))</f>
        <v>1.0536148589690932</v>
      </c>
      <c r="AT70">
        <f>ABS(100*(AF70-AF71)/(AVERAGE(AF70:AF71)))</f>
        <v>0.29635684168229748</v>
      </c>
      <c r="AY70">
        <f>ABS(100*(AG70-AG71)/(AVERAGE(AG70:AG71)))</f>
        <v>0</v>
      </c>
      <c r="BC70" s="4">
        <f>AVERAGE(AD70:AD71)</f>
        <v>1.2510832969881185E-2</v>
      </c>
      <c r="BD70" s="4">
        <f>AVERAGE(AE70:AE71)</f>
        <v>0.48924404378691488</v>
      </c>
      <c r="BE70" s="4">
        <f>AVERAGE(AF70:AF71)</f>
        <v>0.47673321081703368</v>
      </c>
      <c r="BF70" s="4">
        <f>AVERAGE(AG70:AG71)</f>
        <v>2.2581793268469499E-2</v>
      </c>
    </row>
    <row r="71" spans="1:58" x14ac:dyDescent="0.2">
      <c r="A71">
        <v>59</v>
      </c>
      <c r="B71">
        <v>3</v>
      </c>
      <c r="C71" t="s">
        <v>29</v>
      </c>
      <c r="D71" t="s">
        <v>27</v>
      </c>
      <c r="G71">
        <v>0.5</v>
      </c>
      <c r="H71">
        <v>0.5</v>
      </c>
      <c r="I71">
        <v>9</v>
      </c>
      <c r="J71">
        <v>273</v>
      </c>
      <c r="L71">
        <v>0</v>
      </c>
      <c r="M71">
        <v>0.42099999999999999</v>
      </c>
      <c r="N71">
        <v>0.51</v>
      </c>
      <c r="O71">
        <v>8.7999999999999995E-2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44153</v>
      </c>
      <c r="Z71" s="2">
        <v>8.564814814814815E-4</v>
      </c>
      <c r="AB71">
        <v>1</v>
      </c>
      <c r="AD71" s="4">
        <f t="shared" si="5"/>
        <v>1.063987474231508E-2</v>
      </c>
      <c r="AE71" s="4">
        <f t="shared" si="6"/>
        <v>0.48666666981593476</v>
      </c>
      <c r="AF71" s="4">
        <f t="shared" si="7"/>
        <v>0.47602679507361967</v>
      </c>
      <c r="AG71" s="4">
        <f t="shared" si="8"/>
        <v>2.2581793268469499E-2</v>
      </c>
    </row>
    <row r="72" spans="1:58" x14ac:dyDescent="0.2">
      <c r="A72">
        <v>60</v>
      </c>
      <c r="B72">
        <v>1</v>
      </c>
      <c r="C72" t="s">
        <v>30</v>
      </c>
      <c r="D72" t="s">
        <v>27</v>
      </c>
      <c r="G72">
        <v>0.5</v>
      </c>
      <c r="H72">
        <v>0.5</v>
      </c>
      <c r="I72">
        <v>1547</v>
      </c>
      <c r="J72">
        <v>17436</v>
      </c>
      <c r="L72">
        <v>13153</v>
      </c>
      <c r="M72">
        <v>1.6020000000000001</v>
      </c>
      <c r="N72">
        <v>15.05</v>
      </c>
      <c r="O72">
        <v>13.449</v>
      </c>
      <c r="Q72">
        <v>1.26</v>
      </c>
      <c r="R72">
        <v>1</v>
      </c>
      <c r="S72">
        <v>0</v>
      </c>
      <c r="T72">
        <v>0</v>
      </c>
      <c r="V72">
        <v>0</v>
      </c>
      <c r="Y72" s="1">
        <v>44153</v>
      </c>
      <c r="Z72" s="2">
        <v>1.3148148148148147E-2</v>
      </c>
      <c r="AB72">
        <v>1</v>
      </c>
      <c r="AD72" s="4">
        <f t="shared" si="5"/>
        <v>5.7657073827356493</v>
      </c>
      <c r="AE72" s="4">
        <f t="shared" si="6"/>
        <v>11.545534035798832</v>
      </c>
      <c r="AF72" s="4">
        <f t="shared" si="7"/>
        <v>5.779826653063183</v>
      </c>
      <c r="AG72" s="4">
        <f t="shared" si="8"/>
        <v>0.77766969953824061</v>
      </c>
      <c r="BC72" s="4"/>
      <c r="BD72" s="4"/>
      <c r="BE72" s="4"/>
      <c r="BF72" s="4"/>
    </row>
    <row r="73" spans="1:58" x14ac:dyDescent="0.2">
      <c r="A73">
        <v>61</v>
      </c>
      <c r="B73">
        <v>1</v>
      </c>
      <c r="C73" t="s">
        <v>30</v>
      </c>
      <c r="D73" t="s">
        <v>27</v>
      </c>
      <c r="G73">
        <v>0.5</v>
      </c>
      <c r="H73">
        <v>0.5</v>
      </c>
      <c r="I73">
        <v>2087</v>
      </c>
      <c r="J73">
        <v>17558</v>
      </c>
      <c r="L73">
        <v>13310</v>
      </c>
      <c r="M73">
        <v>2.016</v>
      </c>
      <c r="N73">
        <v>15.153</v>
      </c>
      <c r="O73">
        <v>13.137</v>
      </c>
      <c r="Q73">
        <v>1.276</v>
      </c>
      <c r="R73">
        <v>1</v>
      </c>
      <c r="S73">
        <v>0</v>
      </c>
      <c r="T73">
        <v>0</v>
      </c>
      <c r="V73">
        <v>0</v>
      </c>
      <c r="Y73" s="1">
        <v>44153</v>
      </c>
      <c r="Z73" s="2">
        <v>1.9953703703703706E-2</v>
      </c>
      <c r="AB73">
        <v>1</v>
      </c>
      <c r="AD73" s="4">
        <f t="shared" si="5"/>
        <v>7.7863422685070418</v>
      </c>
      <c r="AE73" s="4">
        <f t="shared" si="6"/>
        <v>11.624143941913724</v>
      </c>
      <c r="AF73" s="4">
        <f t="shared" si="7"/>
        <v>3.8378016734066822</v>
      </c>
      <c r="AG73" s="4">
        <f t="shared" si="8"/>
        <v>0.78668276129482495</v>
      </c>
      <c r="AJ73">
        <f>ABS(100*(AD73-AD74)/(AVERAGE(AD73:AD74)))</f>
        <v>3.029093358913586</v>
      </c>
      <c r="AO73">
        <f>ABS(100*(AE73-AE74)/(AVERAGE(AE73:AE74)))</f>
        <v>0.1497770756751145</v>
      </c>
      <c r="AT73">
        <f>ABS(100*(AF73-AF74)/(AVERAGE(AF73:AF74)))</f>
        <v>6.9251787109760059</v>
      </c>
      <c r="AY73">
        <f>ABS(100*(AG73-AG74)/(AVERAGE(AG73:AG74)))</f>
        <v>0.73433952127536384</v>
      </c>
      <c r="BC73" s="4">
        <f>AVERAGE(AD73:AD74)</f>
        <v>7.906083595071272</v>
      </c>
      <c r="BD73" s="4">
        <f>AVERAGE(AE73:AE74)</f>
        <v>11.615445304761668</v>
      </c>
      <c r="BE73" s="4">
        <f>AVERAGE(AF73:AF74)</f>
        <v>3.7093617096903948</v>
      </c>
      <c r="BF73" s="4">
        <f>AVERAGE(AG73:AG74)</f>
        <v>0.78958186714646517</v>
      </c>
    </row>
    <row r="74" spans="1:58" x14ac:dyDescent="0.2">
      <c r="A74">
        <v>62</v>
      </c>
      <c r="B74">
        <v>1</v>
      </c>
      <c r="C74" t="s">
        <v>30</v>
      </c>
      <c r="D74" t="s">
        <v>27</v>
      </c>
      <c r="G74">
        <v>0.5</v>
      </c>
      <c r="H74">
        <v>0.5</v>
      </c>
      <c r="I74">
        <v>2151</v>
      </c>
      <c r="J74">
        <v>17531</v>
      </c>
      <c r="L74">
        <v>13411</v>
      </c>
      <c r="M74">
        <v>2.0649999999999999</v>
      </c>
      <c r="N74">
        <v>15.131</v>
      </c>
      <c r="O74">
        <v>13.066000000000001</v>
      </c>
      <c r="Q74">
        <v>1.2869999999999999</v>
      </c>
      <c r="R74">
        <v>1</v>
      </c>
      <c r="S74">
        <v>0</v>
      </c>
      <c r="T74">
        <v>0</v>
      </c>
      <c r="V74">
        <v>0</v>
      </c>
      <c r="Y74" s="1">
        <v>44153</v>
      </c>
      <c r="Z74" s="2">
        <v>2.71875E-2</v>
      </c>
      <c r="AB74">
        <v>1</v>
      </c>
      <c r="AD74" s="4">
        <f t="shared" si="5"/>
        <v>8.0258249216355022</v>
      </c>
      <c r="AE74" s="4">
        <f t="shared" si="6"/>
        <v>11.60674666760961</v>
      </c>
      <c r="AF74" s="4">
        <f t="shared" si="7"/>
        <v>3.5809217459741074</v>
      </c>
      <c r="AG74" s="4">
        <f t="shared" si="8"/>
        <v>0.79248097299810538</v>
      </c>
    </row>
    <row r="75" spans="1:58" x14ac:dyDescent="0.2">
      <c r="A75">
        <v>63</v>
      </c>
      <c r="B75">
        <v>4</v>
      </c>
      <c r="C75" t="s">
        <v>65</v>
      </c>
      <c r="D75" t="s">
        <v>27</v>
      </c>
      <c r="G75">
        <v>0.5</v>
      </c>
      <c r="H75">
        <v>0.5</v>
      </c>
      <c r="I75">
        <v>1258</v>
      </c>
      <c r="J75">
        <v>12177</v>
      </c>
      <c r="L75">
        <v>5562</v>
      </c>
      <c r="M75">
        <v>1.38</v>
      </c>
      <c r="N75">
        <v>10.595000000000001</v>
      </c>
      <c r="O75">
        <v>9.2149999999999999</v>
      </c>
      <c r="Q75">
        <v>0.46600000000000003</v>
      </c>
      <c r="R75">
        <v>1</v>
      </c>
      <c r="S75">
        <v>0</v>
      </c>
      <c r="T75">
        <v>0</v>
      </c>
      <c r="V75">
        <v>0</v>
      </c>
      <c r="Y75" s="1">
        <v>44153</v>
      </c>
      <c r="Z75" s="2">
        <v>3.9756944444444449E-2</v>
      </c>
      <c r="AB75">
        <v>1</v>
      </c>
      <c r="AD75" s="4">
        <f t="shared" si="5"/>
        <v>4.684293527202442</v>
      </c>
      <c r="AE75" s="4">
        <f t="shared" si="6"/>
        <v>8.1569316074527354</v>
      </c>
      <c r="AF75" s="4">
        <f t="shared" si="7"/>
        <v>3.4726380802502934</v>
      </c>
      <c r="AG75" s="4">
        <f t="shared" si="8"/>
        <v>0.34188529320555361</v>
      </c>
      <c r="BC75" s="4"/>
      <c r="BD75" s="4"/>
      <c r="BE75" s="4"/>
      <c r="BF75" s="4"/>
    </row>
    <row r="76" spans="1:58" x14ac:dyDescent="0.2">
      <c r="A76">
        <v>64</v>
      </c>
      <c r="B76">
        <v>4</v>
      </c>
      <c r="C76" t="s">
        <v>65</v>
      </c>
      <c r="D76" t="s">
        <v>27</v>
      </c>
      <c r="G76">
        <v>0.5</v>
      </c>
      <c r="H76">
        <v>0.5</v>
      </c>
      <c r="I76">
        <v>899</v>
      </c>
      <c r="J76">
        <v>12101</v>
      </c>
      <c r="L76">
        <v>5554</v>
      </c>
      <c r="M76">
        <v>1.1040000000000001</v>
      </c>
      <c r="N76">
        <v>10.531000000000001</v>
      </c>
      <c r="O76">
        <v>9.4260000000000002</v>
      </c>
      <c r="Q76">
        <v>0.46500000000000002</v>
      </c>
      <c r="R76">
        <v>1</v>
      </c>
      <c r="S76">
        <v>0</v>
      </c>
      <c r="T76">
        <v>0</v>
      </c>
      <c r="V76">
        <v>0</v>
      </c>
      <c r="Y76" s="1">
        <v>44153</v>
      </c>
      <c r="Z76" s="2">
        <v>4.6539351851851853E-2</v>
      </c>
      <c r="AB76">
        <v>1</v>
      </c>
      <c r="AD76" s="4">
        <f t="shared" si="5"/>
        <v>3.3409455198099796</v>
      </c>
      <c r="AE76" s="4">
        <f t="shared" si="6"/>
        <v>8.1079615020041125</v>
      </c>
      <c r="AF76" s="4">
        <f t="shared" si="7"/>
        <v>4.7670159821941329</v>
      </c>
      <c r="AG76" s="4">
        <f t="shared" si="8"/>
        <v>0.34142602891222446</v>
      </c>
      <c r="AI76">
        <f>ABS(100*(AVERAGE(AD76:AD77)-3)/3)</f>
        <v>11.614311757341467</v>
      </c>
      <c r="AJ76">
        <f>ABS(100*(AD76-AD77)/(AVERAGE(AD76:AD77)))</f>
        <v>0.44700557317624884</v>
      </c>
      <c r="AN76">
        <f>ABS(100*(AVERAGE(AE76:AE77)-6)/6)</f>
        <v>35.363581451635511</v>
      </c>
      <c r="AO76">
        <f>ABS(100*(AE76-AE77)/(AVERAGE(AE76:AE77)))</f>
        <v>0.34114013398716708</v>
      </c>
      <c r="AS76">
        <f>ABS(100*(AVERAGE(AF76:AF77)-3)/3)</f>
        <v>59.112851145929568</v>
      </c>
      <c r="AT76">
        <f>ABS(100*(AF76-AF77)/(AVERAGE(AF76:AF77)))</f>
        <v>0.26687775952225989</v>
      </c>
      <c r="AX76">
        <f>ABS(100*(AVERAGE(AG76:AG77)-0.3)/0.33)</f>
        <v>12.405472909261276</v>
      </c>
      <c r="AY76">
        <f>ABS(100*(AG76-AG77)/(AVERAGE(AG76:AG77)))</f>
        <v>0.28625041792205491</v>
      </c>
      <c r="BC76" s="4">
        <f>AVERAGE(AD76:AD77)</f>
        <v>3.348429352720244</v>
      </c>
      <c r="BD76" s="4">
        <f>AVERAGE(AE76:AE77)</f>
        <v>8.1218148870981306</v>
      </c>
      <c r="BE76" s="4">
        <f>AVERAGE(AF76:AF77)</f>
        <v>4.773385534377887</v>
      </c>
      <c r="BF76" s="4">
        <f>AVERAGE(AG76:AG77)</f>
        <v>0.3409380606005622</v>
      </c>
    </row>
    <row r="77" spans="1:58" x14ac:dyDescent="0.2">
      <c r="A77">
        <v>65</v>
      </c>
      <c r="B77">
        <v>4</v>
      </c>
      <c r="C77" t="s">
        <v>65</v>
      </c>
      <c r="D77" t="s">
        <v>27</v>
      </c>
      <c r="G77">
        <v>0.5</v>
      </c>
      <c r="H77">
        <v>0.5</v>
      </c>
      <c r="I77">
        <v>903</v>
      </c>
      <c r="J77">
        <v>12144</v>
      </c>
      <c r="L77">
        <v>5537</v>
      </c>
      <c r="M77">
        <v>1.1080000000000001</v>
      </c>
      <c r="N77">
        <v>10.567</v>
      </c>
      <c r="O77">
        <v>9.4600000000000009</v>
      </c>
      <c r="Q77">
        <v>0.46300000000000002</v>
      </c>
      <c r="R77">
        <v>1</v>
      </c>
      <c r="S77">
        <v>0</v>
      </c>
      <c r="T77">
        <v>0</v>
      </c>
      <c r="V77">
        <v>0</v>
      </c>
      <c r="Y77" s="1">
        <v>44153</v>
      </c>
      <c r="Z77" s="2">
        <v>5.378472222222222E-2</v>
      </c>
      <c r="AB77">
        <v>1</v>
      </c>
      <c r="AD77" s="4">
        <f t="shared" ref="AD77:AD124" si="13">((I77*$E$9)+$E$10)*1000/G77</f>
        <v>3.3559131856305084</v>
      </c>
      <c r="AE77" s="4">
        <f t="shared" si="6"/>
        <v>8.1356682721921487</v>
      </c>
      <c r="AF77" s="4">
        <f t="shared" si="7"/>
        <v>4.7797550865616403</v>
      </c>
      <c r="AG77" s="4">
        <f t="shared" si="8"/>
        <v>0.3404500922889</v>
      </c>
    </row>
    <row r="78" spans="1:58" x14ac:dyDescent="0.2">
      <c r="A78">
        <v>66</v>
      </c>
      <c r="B78">
        <v>2</v>
      </c>
      <c r="D78" t="s">
        <v>28</v>
      </c>
      <c r="Y78" s="1">
        <v>44153</v>
      </c>
      <c r="Z78" s="2">
        <v>5.8576388888888886E-2</v>
      </c>
      <c r="AB78">
        <v>1</v>
      </c>
      <c r="AD78" s="4" t="e">
        <f t="shared" si="13"/>
        <v>#DIV/0!</v>
      </c>
      <c r="AE78" s="4" t="e">
        <f t="shared" ref="AE78:AE124" si="14">((J78*$G$9)+$G$10)*1000/H78</f>
        <v>#DIV/0!</v>
      </c>
      <c r="AF78" s="4" t="e">
        <f t="shared" ref="AF78:AF124" si="15">AE78-AD78</f>
        <v>#DIV/0!</v>
      </c>
      <c r="AG78" s="4" t="e">
        <f t="shared" ref="AG78:AG124" si="16">((L78*$I$9)+$I$10)*1000/H78</f>
        <v>#DIV/0!</v>
      </c>
      <c r="BC78" s="4"/>
      <c r="BD78" s="4"/>
      <c r="BE78" s="4"/>
      <c r="BF78" s="4"/>
    </row>
    <row r="79" spans="1:58" x14ac:dyDescent="0.2">
      <c r="A79">
        <v>67</v>
      </c>
      <c r="B79">
        <v>21</v>
      </c>
      <c r="C79" t="s">
        <v>183</v>
      </c>
      <c r="D79" t="s">
        <v>27</v>
      </c>
      <c r="G79">
        <v>0.5</v>
      </c>
      <c r="H79">
        <v>0.5</v>
      </c>
      <c r="I79">
        <v>508</v>
      </c>
      <c r="J79">
        <v>9808</v>
      </c>
      <c r="L79">
        <v>2878</v>
      </c>
      <c r="M79">
        <v>0.80500000000000005</v>
      </c>
      <c r="N79">
        <v>8.5879999999999992</v>
      </c>
      <c r="O79">
        <v>7.7830000000000004</v>
      </c>
      <c r="Q79">
        <v>0.185</v>
      </c>
      <c r="R79">
        <v>1</v>
      </c>
      <c r="S79">
        <v>0</v>
      </c>
      <c r="T79">
        <v>0</v>
      </c>
      <c r="V79">
        <v>0</v>
      </c>
      <c r="Y79" s="1">
        <v>44153</v>
      </c>
      <c r="Z79" s="2">
        <v>7.0393518518518508E-2</v>
      </c>
      <c r="AB79">
        <v>1</v>
      </c>
      <c r="AD79" s="4">
        <f t="shared" si="13"/>
        <v>1.8778561858532865</v>
      </c>
      <c r="AE79" s="4">
        <f t="shared" si="14"/>
        <v>6.6304818731397672</v>
      </c>
      <c r="AF79" s="4">
        <f t="shared" si="15"/>
        <v>4.7526256872864803</v>
      </c>
      <c r="AG79" s="4">
        <f t="shared" si="16"/>
        <v>0.18780212279362735</v>
      </c>
    </row>
    <row r="80" spans="1:58" x14ac:dyDescent="0.2">
      <c r="A80">
        <v>68</v>
      </c>
      <c r="B80">
        <v>21</v>
      </c>
      <c r="C80" t="s">
        <v>183</v>
      </c>
      <c r="D80" t="s">
        <v>27</v>
      </c>
      <c r="G80">
        <v>0.5</v>
      </c>
      <c r="H80">
        <v>0.5</v>
      </c>
      <c r="I80">
        <v>645</v>
      </c>
      <c r="J80">
        <v>9802</v>
      </c>
      <c r="L80">
        <v>2847</v>
      </c>
      <c r="M80">
        <v>0.91</v>
      </c>
      <c r="N80">
        <v>8.5820000000000007</v>
      </c>
      <c r="O80">
        <v>7.673</v>
      </c>
      <c r="Q80">
        <v>0.182</v>
      </c>
      <c r="R80">
        <v>1</v>
      </c>
      <c r="S80">
        <v>0</v>
      </c>
      <c r="T80">
        <v>0</v>
      </c>
      <c r="V80">
        <v>0</v>
      </c>
      <c r="Y80" s="1">
        <v>44153</v>
      </c>
      <c r="Z80" s="2">
        <v>7.6759259259259263E-2</v>
      </c>
      <c r="AB80">
        <v>1</v>
      </c>
      <c r="AD80" s="4">
        <f t="shared" si="13"/>
        <v>2.3904987402063989</v>
      </c>
      <c r="AE80" s="4">
        <f t="shared" si="14"/>
        <v>6.6266158121832959</v>
      </c>
      <c r="AF80" s="4">
        <f t="shared" si="15"/>
        <v>4.2361170719768975</v>
      </c>
      <c r="AG80" s="4">
        <f t="shared" si="16"/>
        <v>0.18602247365697694</v>
      </c>
      <c r="AJ80">
        <f>ABS(100*(AD80-AD81)/(AVERAGE(AD80:AD81)))</f>
        <v>0.77961350687854425</v>
      </c>
      <c r="AO80">
        <f>ABS(100*(AE80-AE81)/(AVERAGE(AE80:AE81)))</f>
        <v>0.4580543665373592</v>
      </c>
      <c r="AT80">
        <f>ABS(100*(AF80-AF81)/(AVERAGE(AF80:AF81)))</f>
        <v>1.1632987782891295</v>
      </c>
      <c r="AY80">
        <f>ABS(100*(AG80-AG81)/(AVERAGE(AG80:AG81)))</f>
        <v>0.27813351757283356</v>
      </c>
      <c r="BC80" s="4">
        <f>AVERAGE(AD80:AD81)</f>
        <v>2.3998535313442293</v>
      </c>
      <c r="BD80" s="4">
        <f>AVERAGE(AE80:AE81)</f>
        <v>6.6114737401037882</v>
      </c>
      <c r="BE80" s="4">
        <f>AVERAGE(AF80:AF81)</f>
        <v>4.2116202087595589</v>
      </c>
      <c r="BF80" s="4">
        <f>AVERAGE(AG80:AG81)</f>
        <v>0.18576413749197929</v>
      </c>
    </row>
    <row r="81" spans="1:58" x14ac:dyDescent="0.2">
      <c r="A81">
        <v>69</v>
      </c>
      <c r="B81">
        <v>21</v>
      </c>
      <c r="C81" t="s">
        <v>183</v>
      </c>
      <c r="D81" t="s">
        <v>27</v>
      </c>
      <c r="G81">
        <v>0.5</v>
      </c>
      <c r="H81">
        <v>0.5</v>
      </c>
      <c r="I81">
        <v>650</v>
      </c>
      <c r="J81">
        <v>9755</v>
      </c>
      <c r="L81">
        <v>2838</v>
      </c>
      <c r="M81">
        <v>0.91400000000000003</v>
      </c>
      <c r="N81">
        <v>8.5429999999999993</v>
      </c>
      <c r="O81">
        <v>7.63</v>
      </c>
      <c r="Q81">
        <v>0.18099999999999999</v>
      </c>
      <c r="R81">
        <v>1</v>
      </c>
      <c r="S81">
        <v>0</v>
      </c>
      <c r="T81">
        <v>0</v>
      </c>
      <c r="V81">
        <v>0</v>
      </c>
      <c r="Y81" s="1">
        <v>44153</v>
      </c>
      <c r="Z81" s="2">
        <v>8.3622685185185189E-2</v>
      </c>
      <c r="AB81">
        <v>1</v>
      </c>
      <c r="AD81" s="4">
        <f t="shared" si="13"/>
        <v>2.4092083224820602</v>
      </c>
      <c r="AE81" s="4">
        <f t="shared" si="14"/>
        <v>6.5963316680242796</v>
      </c>
      <c r="AF81" s="4">
        <f t="shared" si="15"/>
        <v>4.1871233455422194</v>
      </c>
      <c r="AG81" s="4">
        <f t="shared" si="16"/>
        <v>0.18550580132698166</v>
      </c>
    </row>
    <row r="82" spans="1:58" x14ac:dyDescent="0.2">
      <c r="A82">
        <v>70</v>
      </c>
      <c r="B82">
        <v>22</v>
      </c>
      <c r="C82" t="s">
        <v>184</v>
      </c>
      <c r="D82" t="s">
        <v>27</v>
      </c>
      <c r="G82">
        <v>0.5</v>
      </c>
      <c r="H82">
        <v>0.5</v>
      </c>
      <c r="I82">
        <v>831</v>
      </c>
      <c r="J82">
        <v>11470</v>
      </c>
      <c r="L82">
        <v>19646</v>
      </c>
      <c r="M82">
        <v>1.0529999999999999</v>
      </c>
      <c r="N82">
        <v>9.9949999999999992</v>
      </c>
      <c r="O82">
        <v>8.9429999999999996</v>
      </c>
      <c r="Q82">
        <v>1.9390000000000001</v>
      </c>
      <c r="R82">
        <v>1</v>
      </c>
      <c r="S82">
        <v>0</v>
      </c>
      <c r="T82">
        <v>0</v>
      </c>
      <c r="V82">
        <v>0</v>
      </c>
      <c r="Y82" s="1">
        <v>44153</v>
      </c>
      <c r="Z82" s="2">
        <v>9.5601851851851841E-2</v>
      </c>
      <c r="AB82">
        <v>1</v>
      </c>
      <c r="AD82" s="4">
        <f t="shared" si="13"/>
        <v>3.0864952008609894</v>
      </c>
      <c r="AE82" s="4">
        <f t="shared" si="14"/>
        <v>7.7013807580820011</v>
      </c>
      <c r="AF82" s="4">
        <f t="shared" si="15"/>
        <v>4.6148855572210117</v>
      </c>
      <c r="AG82" s="4">
        <f t="shared" si="16"/>
        <v>1.1504200816115033</v>
      </c>
    </row>
    <row r="83" spans="1:58" x14ac:dyDescent="0.2">
      <c r="A83">
        <v>71</v>
      </c>
      <c r="B83">
        <v>22</v>
      </c>
      <c r="C83" t="s">
        <v>184</v>
      </c>
      <c r="D83" t="s">
        <v>27</v>
      </c>
      <c r="G83">
        <v>0.5</v>
      </c>
      <c r="H83">
        <v>0.5</v>
      </c>
      <c r="I83">
        <v>887</v>
      </c>
      <c r="J83">
        <v>11416</v>
      </c>
      <c r="L83">
        <v>20036</v>
      </c>
      <c r="M83">
        <v>1.095</v>
      </c>
      <c r="N83">
        <v>9.9499999999999993</v>
      </c>
      <c r="O83">
        <v>8.8550000000000004</v>
      </c>
      <c r="Q83">
        <v>1.98</v>
      </c>
      <c r="R83">
        <v>1</v>
      </c>
      <c r="S83">
        <v>0</v>
      </c>
      <c r="T83">
        <v>0</v>
      </c>
      <c r="V83">
        <v>0</v>
      </c>
      <c r="Y83" s="1">
        <v>44153</v>
      </c>
      <c r="Z83" s="2">
        <v>0.10201388888888889</v>
      </c>
      <c r="AB83">
        <v>1</v>
      </c>
      <c r="AD83" s="4">
        <f t="shared" si="13"/>
        <v>3.2960425223483933</v>
      </c>
      <c r="AE83" s="4">
        <f t="shared" si="14"/>
        <v>7.6665862094737696</v>
      </c>
      <c r="AF83" s="4">
        <f t="shared" si="15"/>
        <v>4.3705436871253767</v>
      </c>
      <c r="AG83" s="4">
        <f t="shared" si="16"/>
        <v>1.1728092159112988</v>
      </c>
      <c r="AJ83">
        <f>ABS(100*(AD83-AD84)/(AVERAGE(AD83:AD84)))</f>
        <v>1.8000920604537796</v>
      </c>
      <c r="AO83">
        <f>ABS(100*(AE83-AE84)/(AVERAGE(AE83:AE84)))</f>
        <v>0.27773591319503543</v>
      </c>
      <c r="AT83">
        <f>ABS(100*(AF83-AF84)/(AVERAGE(AF83:AF84)))</f>
        <v>1.8737744886777212</v>
      </c>
      <c r="AY83">
        <f>ABS(100*(AG83-AG84)/(AVERAGE(AG83:AG84)))</f>
        <v>0.79470111014654166</v>
      </c>
      <c r="BC83" s="4">
        <f>AVERAGE(AD83:AD84)</f>
        <v>3.3259778539894507</v>
      </c>
      <c r="BD83" s="4">
        <f>AVERAGE(AE83:AE84)</f>
        <v>7.6559545418434762</v>
      </c>
      <c r="BE83" s="4">
        <f>AVERAGE(AF83:AF84)</f>
        <v>4.3299766878540265</v>
      </c>
      <c r="BF83" s="4">
        <f>AVERAGE(AG83:AG84)</f>
        <v>1.1774879708995893</v>
      </c>
    </row>
    <row r="84" spans="1:58" x14ac:dyDescent="0.2">
      <c r="A84">
        <v>72</v>
      </c>
      <c r="B84">
        <v>22</v>
      </c>
      <c r="C84" t="s">
        <v>184</v>
      </c>
      <c r="D84" t="s">
        <v>27</v>
      </c>
      <c r="G84">
        <v>0.5</v>
      </c>
      <c r="H84">
        <v>0.5</v>
      </c>
      <c r="I84">
        <v>903</v>
      </c>
      <c r="J84">
        <v>11383</v>
      </c>
      <c r="L84">
        <v>20199</v>
      </c>
      <c r="M84">
        <v>1.1080000000000001</v>
      </c>
      <c r="N84">
        <v>9.9220000000000006</v>
      </c>
      <c r="O84">
        <v>8.8140000000000001</v>
      </c>
      <c r="Q84">
        <v>1.9970000000000001</v>
      </c>
      <c r="R84">
        <v>1</v>
      </c>
      <c r="S84">
        <v>0</v>
      </c>
      <c r="T84">
        <v>0</v>
      </c>
      <c r="V84">
        <v>0</v>
      </c>
      <c r="Y84" s="1">
        <v>44153</v>
      </c>
      <c r="Z84" s="2">
        <v>0.10890046296296296</v>
      </c>
      <c r="AB84">
        <v>1</v>
      </c>
      <c r="AD84" s="4">
        <f t="shared" si="13"/>
        <v>3.3559131856305084</v>
      </c>
      <c r="AE84" s="4">
        <f t="shared" si="14"/>
        <v>7.6453228742131838</v>
      </c>
      <c r="AF84" s="4">
        <f t="shared" si="15"/>
        <v>4.2894096885826754</v>
      </c>
      <c r="AG84" s="4">
        <f t="shared" si="16"/>
        <v>1.1821667258878799</v>
      </c>
    </row>
    <row r="85" spans="1:58" x14ac:dyDescent="0.2">
      <c r="A85">
        <v>73</v>
      </c>
      <c r="B85">
        <v>23</v>
      </c>
      <c r="C85" t="s">
        <v>185</v>
      </c>
      <c r="D85" t="s">
        <v>27</v>
      </c>
      <c r="G85">
        <v>0.5</v>
      </c>
      <c r="H85">
        <v>0.5</v>
      </c>
      <c r="I85">
        <v>950</v>
      </c>
      <c r="J85">
        <v>11515</v>
      </c>
      <c r="L85">
        <v>22932</v>
      </c>
      <c r="M85">
        <v>1.143</v>
      </c>
      <c r="N85">
        <v>10.034000000000001</v>
      </c>
      <c r="O85">
        <v>8.89</v>
      </c>
      <c r="Q85">
        <v>2.282</v>
      </c>
      <c r="R85">
        <v>1</v>
      </c>
      <c r="S85">
        <v>0</v>
      </c>
      <c r="T85">
        <v>0</v>
      </c>
      <c r="V85">
        <v>0</v>
      </c>
      <c r="Y85" s="1">
        <v>44153</v>
      </c>
      <c r="Z85" s="2">
        <v>0.12090277777777779</v>
      </c>
      <c r="AB85">
        <v>1</v>
      </c>
      <c r="AD85" s="4">
        <f t="shared" si="13"/>
        <v>3.5317832590217222</v>
      </c>
      <c r="AE85" s="4">
        <f t="shared" si="14"/>
        <v>7.7303762152555278</v>
      </c>
      <c r="AF85" s="4">
        <f t="shared" si="15"/>
        <v>4.1985929562338056</v>
      </c>
      <c r="AG85" s="4">
        <f t="shared" si="16"/>
        <v>1.3390628900964474</v>
      </c>
    </row>
    <row r="86" spans="1:58" x14ac:dyDescent="0.2">
      <c r="A86">
        <v>74</v>
      </c>
      <c r="B86">
        <v>23</v>
      </c>
      <c r="C86" t="s">
        <v>185</v>
      </c>
      <c r="D86" t="s">
        <v>27</v>
      </c>
      <c r="G86">
        <v>0.5</v>
      </c>
      <c r="H86">
        <v>0.5</v>
      </c>
      <c r="I86">
        <v>949</v>
      </c>
      <c r="J86">
        <v>11535</v>
      </c>
      <c r="L86">
        <v>23205</v>
      </c>
      <c r="M86">
        <v>1.143</v>
      </c>
      <c r="N86">
        <v>10.051</v>
      </c>
      <c r="O86">
        <v>8.9079999999999995</v>
      </c>
      <c r="Q86">
        <v>2.3109999999999999</v>
      </c>
      <c r="R86">
        <v>1</v>
      </c>
      <c r="S86">
        <v>0</v>
      </c>
      <c r="T86">
        <v>0</v>
      </c>
      <c r="V86">
        <v>0</v>
      </c>
      <c r="Y86" s="1">
        <v>44153</v>
      </c>
      <c r="Z86" s="2">
        <v>0.12736111111111112</v>
      </c>
      <c r="AB86">
        <v>1</v>
      </c>
      <c r="AD86" s="4">
        <f t="shared" si="13"/>
        <v>3.5280413425665897</v>
      </c>
      <c r="AE86" s="4">
        <f t="shared" si="14"/>
        <v>7.7432630851104278</v>
      </c>
      <c r="AF86" s="4">
        <f t="shared" si="15"/>
        <v>4.2152217425438376</v>
      </c>
      <c r="AG86" s="4">
        <f t="shared" si="16"/>
        <v>1.3547352841063041</v>
      </c>
      <c r="AJ86">
        <f>ABS(100*(AD86-AD87)/(AVERAGE(AD86:AD87)))</f>
        <v>0.10611842444571541</v>
      </c>
      <c r="AO86">
        <f>ABS(100*(AE86-AE87)/(AVERAGE(AE86:AE87)))</f>
        <v>9.1576686967527174E-2</v>
      </c>
      <c r="AT86">
        <f>ABS(100*(AF86-AF87)/(AVERAGE(AF86:AF87)))</f>
        <v>7.9407219773551849E-2</v>
      </c>
      <c r="AY86">
        <f>ABS(100*(AG86-AG87)/(AVERAGE(AG86:AG87)))</f>
        <v>0.39912776218499479</v>
      </c>
      <c r="BC86" s="4">
        <f>AVERAGE(AD86:AD87)</f>
        <v>3.5261703843390237</v>
      </c>
      <c r="BD86" s="4">
        <f>AVERAGE(AE86:AE87)</f>
        <v>7.7397191959003298</v>
      </c>
      <c r="BE86" s="4">
        <f>AVERAGE(AF86:AF87)</f>
        <v>4.2135488115613065</v>
      </c>
      <c r="BF86" s="4">
        <f>AVERAGE(AG86:AG87)</f>
        <v>1.3520371063829955</v>
      </c>
    </row>
    <row r="87" spans="1:58" x14ac:dyDescent="0.2">
      <c r="A87">
        <v>75</v>
      </c>
      <c r="B87">
        <v>23</v>
      </c>
      <c r="C87" t="s">
        <v>185</v>
      </c>
      <c r="D87" t="s">
        <v>27</v>
      </c>
      <c r="G87">
        <v>0.5</v>
      </c>
      <c r="H87">
        <v>0.5</v>
      </c>
      <c r="I87">
        <v>948</v>
      </c>
      <c r="J87">
        <v>11524</v>
      </c>
      <c r="L87">
        <v>23111</v>
      </c>
      <c r="M87">
        <v>1.1419999999999999</v>
      </c>
      <c r="N87">
        <v>10.041</v>
      </c>
      <c r="O87">
        <v>8.8989999999999991</v>
      </c>
      <c r="Q87">
        <v>2.3010000000000002</v>
      </c>
      <c r="R87">
        <v>1</v>
      </c>
      <c r="S87">
        <v>0</v>
      </c>
      <c r="T87">
        <v>0</v>
      </c>
      <c r="V87">
        <v>0</v>
      </c>
      <c r="Y87" s="1">
        <v>44153</v>
      </c>
      <c r="Z87" s="2">
        <v>0.13437499999999999</v>
      </c>
      <c r="AB87">
        <v>1</v>
      </c>
      <c r="AD87" s="4">
        <f t="shared" si="13"/>
        <v>3.5242994261114577</v>
      </c>
      <c r="AE87" s="4">
        <f t="shared" si="14"/>
        <v>7.7361753066902326</v>
      </c>
      <c r="AF87" s="4">
        <f t="shared" si="15"/>
        <v>4.2118758805787753</v>
      </c>
      <c r="AG87" s="4">
        <f t="shared" si="16"/>
        <v>1.3493389286596869</v>
      </c>
    </row>
    <row r="88" spans="1:58" x14ac:dyDescent="0.2">
      <c r="A88">
        <v>76</v>
      </c>
      <c r="B88">
        <v>24</v>
      </c>
      <c r="C88" t="s">
        <v>186</v>
      </c>
      <c r="D88" t="s">
        <v>27</v>
      </c>
      <c r="G88">
        <v>0.5</v>
      </c>
      <c r="H88">
        <v>0.5</v>
      </c>
      <c r="I88">
        <v>722</v>
      </c>
      <c r="J88">
        <v>9653</v>
      </c>
      <c r="L88">
        <v>3456</v>
      </c>
      <c r="M88">
        <v>0.96899999999999997</v>
      </c>
      <c r="N88">
        <v>8.4559999999999995</v>
      </c>
      <c r="O88">
        <v>7.4870000000000001</v>
      </c>
      <c r="Q88">
        <v>0.245</v>
      </c>
      <c r="R88">
        <v>1</v>
      </c>
      <c r="S88">
        <v>0</v>
      </c>
      <c r="T88">
        <v>0</v>
      </c>
      <c r="V88">
        <v>0</v>
      </c>
      <c r="Y88" s="1">
        <v>44153</v>
      </c>
      <c r="Z88" s="2">
        <v>0.1461574074074074</v>
      </c>
      <c r="AB88">
        <v>1</v>
      </c>
      <c r="AD88" s="4">
        <f t="shared" si="13"/>
        <v>2.6786263072515788</v>
      </c>
      <c r="AE88" s="4">
        <f t="shared" si="14"/>
        <v>6.5306086317642871</v>
      </c>
      <c r="AF88" s="4">
        <f t="shared" si="15"/>
        <v>3.8519823245127083</v>
      </c>
      <c r="AG88" s="4">
        <f t="shared" si="16"/>
        <v>0.22098396798665768</v>
      </c>
    </row>
    <row r="89" spans="1:58" x14ac:dyDescent="0.2">
      <c r="A89">
        <v>77</v>
      </c>
      <c r="B89">
        <v>24</v>
      </c>
      <c r="C89" t="s">
        <v>186</v>
      </c>
      <c r="D89" t="s">
        <v>27</v>
      </c>
      <c r="G89">
        <v>0.5</v>
      </c>
      <c r="H89">
        <v>0.5</v>
      </c>
      <c r="I89">
        <v>556</v>
      </c>
      <c r="J89">
        <v>9729</v>
      </c>
      <c r="L89">
        <v>3354</v>
      </c>
      <c r="M89">
        <v>0.84099999999999997</v>
      </c>
      <c r="N89">
        <v>8.52</v>
      </c>
      <c r="O89">
        <v>7.6790000000000003</v>
      </c>
      <c r="Q89">
        <v>0.23499999999999999</v>
      </c>
      <c r="R89">
        <v>1</v>
      </c>
      <c r="S89">
        <v>0</v>
      </c>
      <c r="T89">
        <v>0</v>
      </c>
      <c r="V89">
        <v>0</v>
      </c>
      <c r="Y89" s="1">
        <v>44153</v>
      </c>
      <c r="Z89" s="2">
        <v>0.15262731481481481</v>
      </c>
      <c r="AB89">
        <v>1</v>
      </c>
      <c r="AD89" s="4">
        <f t="shared" si="13"/>
        <v>2.0574681756996327</v>
      </c>
      <c r="AE89" s="4">
        <f t="shared" si="14"/>
        <v>6.57957873721291</v>
      </c>
      <c r="AF89" s="4">
        <f t="shared" si="15"/>
        <v>4.5221105615132773</v>
      </c>
      <c r="AG89" s="4">
        <f t="shared" si="16"/>
        <v>0.21512834824671115</v>
      </c>
      <c r="AJ89">
        <f>ABS(100*(AD89-AD90)/(AVERAGE(AD89:AD90)))</f>
        <v>5.9981289796903559</v>
      </c>
      <c r="AO89">
        <f>ABS(100*(AE89-AE90)/(AVERAGE(AE89:AE90)))</f>
        <v>1.092972501141134</v>
      </c>
      <c r="AT89">
        <f>ABS(100*(AF89-AF90)/(AVERAGE(AF89:AF90)))</f>
        <v>4.4937623660932893</v>
      </c>
      <c r="AY89">
        <f>ABS(100*(AG89-AG90)/(AVERAGE(AG89:AG90)))</f>
        <v>0.32073932911545944</v>
      </c>
      <c r="BC89" s="4">
        <f>AVERAGE(AD89:AD90)</f>
        <v>2.1210807554368802</v>
      </c>
      <c r="BD89" s="4">
        <f>AVERAGE(AE89:AE90)</f>
        <v>6.5438176733655604</v>
      </c>
      <c r="BE89" s="4">
        <f>AVERAGE(AF89:AF90)</f>
        <v>4.4227369179286811</v>
      </c>
      <c r="BF89" s="4">
        <f>AVERAGE(AG89:AG90)</f>
        <v>0.2147839000267143</v>
      </c>
    </row>
    <row r="90" spans="1:58" x14ac:dyDescent="0.2">
      <c r="A90">
        <v>78</v>
      </c>
      <c r="B90">
        <v>24</v>
      </c>
      <c r="C90" t="s">
        <v>186</v>
      </c>
      <c r="D90" t="s">
        <v>27</v>
      </c>
      <c r="G90">
        <v>0.5</v>
      </c>
      <c r="H90">
        <v>0.5</v>
      </c>
      <c r="I90">
        <v>590</v>
      </c>
      <c r="J90">
        <v>9618</v>
      </c>
      <c r="L90">
        <v>3342</v>
      </c>
      <c r="M90">
        <v>0.86799999999999999</v>
      </c>
      <c r="N90">
        <v>8.4260000000000002</v>
      </c>
      <c r="O90">
        <v>7.5590000000000002</v>
      </c>
      <c r="Q90">
        <v>0.23400000000000001</v>
      </c>
      <c r="R90">
        <v>1</v>
      </c>
      <c r="S90">
        <v>0</v>
      </c>
      <c r="T90">
        <v>0</v>
      </c>
      <c r="V90">
        <v>0</v>
      </c>
      <c r="Y90" s="1">
        <v>44153</v>
      </c>
      <c r="Z90" s="2">
        <v>0.15956018518518519</v>
      </c>
      <c r="AB90">
        <v>1</v>
      </c>
      <c r="AD90" s="4">
        <f t="shared" si="13"/>
        <v>2.1846933351741273</v>
      </c>
      <c r="AE90" s="4">
        <f t="shared" si="14"/>
        <v>6.5080566095182109</v>
      </c>
      <c r="AF90" s="4">
        <f t="shared" si="15"/>
        <v>4.323363274344084</v>
      </c>
      <c r="AG90" s="4">
        <f t="shared" si="16"/>
        <v>0.21443945180671745</v>
      </c>
    </row>
    <row r="91" spans="1:58" x14ac:dyDescent="0.2">
      <c r="A91">
        <v>79</v>
      </c>
      <c r="B91">
        <v>25</v>
      </c>
      <c r="C91" t="s">
        <v>187</v>
      </c>
      <c r="D91" t="s">
        <v>27</v>
      </c>
      <c r="G91">
        <v>0.5</v>
      </c>
      <c r="H91">
        <v>0.5</v>
      </c>
      <c r="I91">
        <v>740</v>
      </c>
      <c r="J91">
        <v>11942</v>
      </c>
      <c r="L91">
        <v>3909</v>
      </c>
      <c r="M91">
        <v>0.98299999999999998</v>
      </c>
      <c r="N91">
        <v>10.396000000000001</v>
      </c>
      <c r="O91">
        <v>9.4130000000000003</v>
      </c>
      <c r="Q91">
        <v>0.29299999999999998</v>
      </c>
      <c r="R91">
        <v>1</v>
      </c>
      <c r="S91">
        <v>0</v>
      </c>
      <c r="T91">
        <v>0</v>
      </c>
      <c r="V91">
        <v>0</v>
      </c>
      <c r="Y91" s="1">
        <v>44153</v>
      </c>
      <c r="Z91" s="2">
        <v>0.1716087962962963</v>
      </c>
      <c r="AB91">
        <v>1</v>
      </c>
      <c r="AD91" s="4">
        <f t="shared" si="13"/>
        <v>2.7459808034439583</v>
      </c>
      <c r="AE91" s="4">
        <f t="shared" si="14"/>
        <v>8.0055108866576532</v>
      </c>
      <c r="AF91" s="4">
        <f t="shared" si="15"/>
        <v>5.2595300832136953</v>
      </c>
      <c r="AG91" s="4">
        <f t="shared" si="16"/>
        <v>0.24698980859642017</v>
      </c>
    </row>
    <row r="92" spans="1:58" x14ac:dyDescent="0.2">
      <c r="A92">
        <v>80</v>
      </c>
      <c r="B92">
        <v>25</v>
      </c>
      <c r="C92" t="s">
        <v>187</v>
      </c>
      <c r="D92" t="s">
        <v>27</v>
      </c>
      <c r="G92">
        <v>0.5</v>
      </c>
      <c r="H92">
        <v>0.5</v>
      </c>
      <c r="I92">
        <v>772</v>
      </c>
      <c r="J92">
        <v>12052</v>
      </c>
      <c r="L92">
        <v>3942</v>
      </c>
      <c r="M92">
        <v>1.0069999999999999</v>
      </c>
      <c r="N92">
        <v>10.488</v>
      </c>
      <c r="O92">
        <v>9.4809999999999999</v>
      </c>
      <c r="Q92">
        <v>0.29599999999999999</v>
      </c>
      <c r="R92">
        <v>1</v>
      </c>
      <c r="S92">
        <v>0</v>
      </c>
      <c r="T92">
        <v>0</v>
      </c>
      <c r="V92">
        <v>0</v>
      </c>
      <c r="Y92" s="1">
        <v>44153</v>
      </c>
      <c r="Z92" s="2">
        <v>0.1783564814814815</v>
      </c>
      <c r="AB92">
        <v>1</v>
      </c>
      <c r="AD92" s="4">
        <f t="shared" si="13"/>
        <v>2.8657221300081894</v>
      </c>
      <c r="AE92" s="4">
        <f t="shared" si="14"/>
        <v>8.0763886708596075</v>
      </c>
      <c r="AF92" s="4">
        <f t="shared" si="15"/>
        <v>5.2106665408514186</v>
      </c>
      <c r="AG92" s="4">
        <f t="shared" si="16"/>
        <v>0.24888427380640291</v>
      </c>
      <c r="AJ92">
        <f>ABS(100*(AD92-AD93)/(AVERAGE(AD92:AD93)))</f>
        <v>1.811492401944756</v>
      </c>
      <c r="AO92">
        <f>ABS(100*(AE92-AE93)/(AVERAGE(AE92:AE93)))</f>
        <v>0.11175600771841286</v>
      </c>
      <c r="AT92">
        <f>ABS(100*(AF92-AF93)/(AVERAGE(AF92:AF93)))</f>
        <v>1.1854841931345648</v>
      </c>
      <c r="AY92">
        <f>ABS(100*(AG92-AG93)/(AVERAGE(AG92:AG93)))</f>
        <v>0.99678803411913186</v>
      </c>
      <c r="BC92" s="4">
        <f>AVERAGE(AD92:AD93)</f>
        <v>2.8919155451941148</v>
      </c>
      <c r="BD92" s="4">
        <f>AVERAGE(AE92:AE93)</f>
        <v>8.0718782664103923</v>
      </c>
      <c r="BE92" s="4">
        <f>AVERAGE(AF92:AF93)</f>
        <v>5.1799627212162775</v>
      </c>
      <c r="BF92" s="4">
        <f>AVERAGE(AG92:AG93)</f>
        <v>0.24765000101808082</v>
      </c>
    </row>
    <row r="93" spans="1:58" x14ac:dyDescent="0.2">
      <c r="A93">
        <v>81</v>
      </c>
      <c r="B93">
        <v>25</v>
      </c>
      <c r="C93" t="s">
        <v>187</v>
      </c>
      <c r="D93" t="s">
        <v>27</v>
      </c>
      <c r="G93">
        <v>0.5</v>
      </c>
      <c r="H93">
        <v>0.5</v>
      </c>
      <c r="I93">
        <v>786</v>
      </c>
      <c r="J93">
        <v>12038</v>
      </c>
      <c r="L93">
        <v>3899</v>
      </c>
      <c r="M93">
        <v>1.018</v>
      </c>
      <c r="N93">
        <v>10.477</v>
      </c>
      <c r="O93">
        <v>9.4589999999999996</v>
      </c>
      <c r="Q93">
        <v>0.29199999999999998</v>
      </c>
      <c r="R93">
        <v>1</v>
      </c>
      <c r="S93">
        <v>0</v>
      </c>
      <c r="T93">
        <v>0</v>
      </c>
      <c r="V93">
        <v>0</v>
      </c>
      <c r="Y93" s="1">
        <v>44153</v>
      </c>
      <c r="Z93" s="2">
        <v>0.18542824074074074</v>
      </c>
      <c r="AB93">
        <v>1</v>
      </c>
      <c r="AD93" s="4">
        <f t="shared" si="13"/>
        <v>2.9181089603800401</v>
      </c>
      <c r="AE93" s="4">
        <f t="shared" si="14"/>
        <v>8.0673678619611771</v>
      </c>
      <c r="AF93" s="4">
        <f t="shared" si="15"/>
        <v>5.1492589015811365</v>
      </c>
      <c r="AG93" s="4">
        <f t="shared" si="16"/>
        <v>0.24641572822975877</v>
      </c>
    </row>
    <row r="94" spans="1:58" x14ac:dyDescent="0.2">
      <c r="A94">
        <v>82</v>
      </c>
      <c r="B94">
        <v>26</v>
      </c>
      <c r="C94" t="s">
        <v>188</v>
      </c>
      <c r="D94" t="s">
        <v>27</v>
      </c>
      <c r="G94">
        <v>0.5</v>
      </c>
      <c r="H94">
        <v>0.5</v>
      </c>
      <c r="I94">
        <v>1230</v>
      </c>
      <c r="J94">
        <v>13441</v>
      </c>
      <c r="L94">
        <v>20571</v>
      </c>
      <c r="M94">
        <v>1.359</v>
      </c>
      <c r="N94">
        <v>11.664999999999999</v>
      </c>
      <c r="O94">
        <v>10.305999999999999</v>
      </c>
      <c r="Q94">
        <v>2.0350000000000001</v>
      </c>
      <c r="R94">
        <v>1</v>
      </c>
      <c r="S94">
        <v>0</v>
      </c>
      <c r="T94">
        <v>0</v>
      </c>
      <c r="V94">
        <v>0</v>
      </c>
      <c r="Y94" s="1">
        <v>44153</v>
      </c>
      <c r="Z94" s="2">
        <v>0.19755787037037034</v>
      </c>
      <c r="AB94">
        <v>1</v>
      </c>
      <c r="AD94" s="4">
        <f t="shared" si="13"/>
        <v>4.5795198664587407</v>
      </c>
      <c r="AE94" s="4">
        <f t="shared" si="14"/>
        <v>8.9713817822824495</v>
      </c>
      <c r="AF94" s="4">
        <f t="shared" si="15"/>
        <v>4.3918619158237089</v>
      </c>
      <c r="AG94" s="4">
        <f t="shared" si="16"/>
        <v>1.203522515527685</v>
      </c>
    </row>
    <row r="95" spans="1:58" x14ac:dyDescent="0.2">
      <c r="A95">
        <v>83</v>
      </c>
      <c r="B95">
        <v>26</v>
      </c>
      <c r="C95" t="s">
        <v>188</v>
      </c>
      <c r="D95" t="s">
        <v>27</v>
      </c>
      <c r="G95">
        <v>0.5</v>
      </c>
      <c r="H95">
        <v>0.5</v>
      </c>
      <c r="I95">
        <v>1392</v>
      </c>
      <c r="J95">
        <v>13564</v>
      </c>
      <c r="L95">
        <v>21010</v>
      </c>
      <c r="M95">
        <v>1.4830000000000001</v>
      </c>
      <c r="N95">
        <v>11.77</v>
      </c>
      <c r="O95">
        <v>10.287000000000001</v>
      </c>
      <c r="Q95">
        <v>2.081</v>
      </c>
      <c r="R95">
        <v>1</v>
      </c>
      <c r="S95">
        <v>0</v>
      </c>
      <c r="T95">
        <v>0</v>
      </c>
      <c r="V95">
        <v>0</v>
      </c>
      <c r="Y95" s="1">
        <v>44153</v>
      </c>
      <c r="Z95" s="2">
        <v>0.20420138888888886</v>
      </c>
      <c r="AB95">
        <v>1</v>
      </c>
      <c r="AD95" s="4">
        <f t="shared" si="13"/>
        <v>5.1857103321901574</v>
      </c>
      <c r="AE95" s="4">
        <f t="shared" si="14"/>
        <v>9.050636031890086</v>
      </c>
      <c r="AF95" s="4">
        <f t="shared" si="15"/>
        <v>3.8649256996999286</v>
      </c>
      <c r="AG95" s="4">
        <f t="shared" si="16"/>
        <v>1.2287246436241215</v>
      </c>
      <c r="AJ95">
        <f>ABS(100*(AD95-AD96)/(AVERAGE(AD95:AD96)))</f>
        <v>0.93367769235612907</v>
      </c>
      <c r="AO95">
        <f>ABS(100*(AE95-AE96)/(AVERAGE(AE95:AE96)))</f>
        <v>0.22807795366368899</v>
      </c>
      <c r="AT95">
        <f>ABS(100*(AF95-AF96)/(AVERAGE(AF95:AF96)))</f>
        <v>1.8083183761397299</v>
      </c>
      <c r="AY95">
        <f>ABS(100*(AG95-AG96)/(AVERAGE(AG95:AG96)))</f>
        <v>0.43356934508763612</v>
      </c>
      <c r="BC95" s="4">
        <f>AVERAGE(AD95:AD96)</f>
        <v>5.2100327891485172</v>
      </c>
      <c r="BD95" s="4">
        <f>AVERAGE(AE95:AE96)</f>
        <v>9.040326536006166</v>
      </c>
      <c r="BE95" s="4">
        <f>AVERAGE(AF95:AF96)</f>
        <v>3.8302937468576497</v>
      </c>
      <c r="BF95" s="4">
        <f>AVERAGE(AG95:AG96)</f>
        <v>1.2313941173290972</v>
      </c>
    </row>
    <row r="96" spans="1:58" x14ac:dyDescent="0.2">
      <c r="A96">
        <v>84</v>
      </c>
      <c r="B96">
        <v>26</v>
      </c>
      <c r="C96" t="s">
        <v>188</v>
      </c>
      <c r="D96" t="s">
        <v>27</v>
      </c>
      <c r="G96">
        <v>0.5</v>
      </c>
      <c r="H96">
        <v>0.5</v>
      </c>
      <c r="I96">
        <v>1405</v>
      </c>
      <c r="J96">
        <v>13532</v>
      </c>
      <c r="L96">
        <v>21103</v>
      </c>
      <c r="M96">
        <v>1.4930000000000001</v>
      </c>
      <c r="N96">
        <v>11.743</v>
      </c>
      <c r="O96">
        <v>10.25</v>
      </c>
      <c r="Q96">
        <v>2.0910000000000002</v>
      </c>
      <c r="R96">
        <v>1</v>
      </c>
      <c r="S96">
        <v>0</v>
      </c>
      <c r="T96">
        <v>0</v>
      </c>
      <c r="V96">
        <v>0</v>
      </c>
      <c r="Y96" s="1">
        <v>44153</v>
      </c>
      <c r="Z96" s="2">
        <v>0.21128472222222225</v>
      </c>
      <c r="AB96">
        <v>1</v>
      </c>
      <c r="AD96" s="4">
        <f t="shared" si="13"/>
        <v>5.234355246106877</v>
      </c>
      <c r="AE96" s="4">
        <f t="shared" si="14"/>
        <v>9.0300170401222477</v>
      </c>
      <c r="AF96" s="4">
        <f t="shared" si="15"/>
        <v>3.7956617940153707</v>
      </c>
      <c r="AG96" s="4">
        <f t="shared" si="16"/>
        <v>1.2340635910340729</v>
      </c>
    </row>
    <row r="97" spans="1:58" x14ac:dyDescent="0.2">
      <c r="A97">
        <v>85</v>
      </c>
      <c r="B97">
        <v>27</v>
      </c>
      <c r="C97" t="s">
        <v>189</v>
      </c>
      <c r="D97" t="s">
        <v>27</v>
      </c>
      <c r="G97">
        <v>0.5</v>
      </c>
      <c r="H97">
        <v>0.5</v>
      </c>
      <c r="I97">
        <v>975</v>
      </c>
      <c r="J97">
        <v>9551</v>
      </c>
      <c r="L97">
        <v>3036</v>
      </c>
      <c r="M97">
        <v>1.163</v>
      </c>
      <c r="N97">
        <v>8.3699999999999992</v>
      </c>
      <c r="O97">
        <v>7.2069999999999999</v>
      </c>
      <c r="Q97">
        <v>0.20200000000000001</v>
      </c>
      <c r="R97">
        <v>1</v>
      </c>
      <c r="S97">
        <v>0</v>
      </c>
      <c r="T97">
        <v>0</v>
      </c>
      <c r="V97">
        <v>0</v>
      </c>
      <c r="Y97" s="1">
        <v>44153</v>
      </c>
      <c r="Z97" s="2">
        <v>0.22317129629629628</v>
      </c>
      <c r="AB97">
        <v>1</v>
      </c>
      <c r="AD97" s="4">
        <f t="shared" si="13"/>
        <v>3.6253311704000275</v>
      </c>
      <c r="AE97" s="4">
        <f t="shared" si="14"/>
        <v>6.4648855955042945</v>
      </c>
      <c r="AF97" s="4">
        <f t="shared" si="15"/>
        <v>2.839554425104267</v>
      </c>
      <c r="AG97" s="4">
        <f t="shared" si="16"/>
        <v>0.19687259258687784</v>
      </c>
    </row>
    <row r="98" spans="1:58" x14ac:dyDescent="0.2">
      <c r="A98">
        <v>86</v>
      </c>
      <c r="B98">
        <v>27</v>
      </c>
      <c r="C98" t="s">
        <v>189</v>
      </c>
      <c r="D98" t="s">
        <v>27</v>
      </c>
      <c r="G98">
        <v>0.5</v>
      </c>
      <c r="H98">
        <v>0.5</v>
      </c>
      <c r="I98">
        <v>762</v>
      </c>
      <c r="J98">
        <v>9662</v>
      </c>
      <c r="L98">
        <v>3025</v>
      </c>
      <c r="M98">
        <v>1</v>
      </c>
      <c r="N98">
        <v>8.4640000000000004</v>
      </c>
      <c r="O98">
        <v>7.4649999999999999</v>
      </c>
      <c r="Q98">
        <v>0.2</v>
      </c>
      <c r="R98">
        <v>1</v>
      </c>
      <c r="S98">
        <v>0</v>
      </c>
      <c r="T98">
        <v>0</v>
      </c>
      <c r="V98">
        <v>0</v>
      </c>
      <c r="Y98" s="1">
        <v>44153</v>
      </c>
      <c r="Z98" s="2">
        <v>0.22944444444444445</v>
      </c>
      <c r="AB98">
        <v>1</v>
      </c>
      <c r="AD98" s="4">
        <f t="shared" si="13"/>
        <v>2.8283029654568672</v>
      </c>
      <c r="AE98" s="4">
        <f t="shared" si="14"/>
        <v>6.5364077231989919</v>
      </c>
      <c r="AF98" s="4">
        <f t="shared" si="15"/>
        <v>3.7081047577421247</v>
      </c>
      <c r="AG98" s="4">
        <f t="shared" si="16"/>
        <v>0.19624110418355029</v>
      </c>
      <c r="AJ98">
        <f>ABS(100*(AD98-AD99)/(AVERAGE(AD98:AD99)))</f>
        <v>2.6114998491647397</v>
      </c>
      <c r="AO98">
        <f>ABS(100*(AE98-AE99)/(AVERAGE(AE98:AE99)))</f>
        <v>1.170020806618624</v>
      </c>
      <c r="AT98">
        <f>ABS(100*(AF98-AF99)/(AVERAGE(AF98:AF99)))</f>
        <v>4.1531680332219247</v>
      </c>
      <c r="AY98">
        <f>ABS(100*(AG98-AG99)/(AVERAGE(AG98:AG99)))</f>
        <v>3.0592339345730801</v>
      </c>
      <c r="BC98" s="4">
        <f>AVERAGE(AD98:AD99)</f>
        <v>2.8657221300081894</v>
      </c>
      <c r="BD98" s="4">
        <f>AVERAGE(AE98:AE99)</f>
        <v>6.4983914571270347</v>
      </c>
      <c r="BE98" s="4">
        <f>AVERAGE(AF98:AF99)</f>
        <v>3.6326693271188457</v>
      </c>
      <c r="BF98" s="4">
        <f>AVERAGE(AG98:AG99)</f>
        <v>0.19328459029524397</v>
      </c>
    </row>
    <row r="99" spans="1:58" x14ac:dyDescent="0.2">
      <c r="A99">
        <v>87</v>
      </c>
      <c r="B99">
        <v>27</v>
      </c>
      <c r="C99" t="s">
        <v>189</v>
      </c>
      <c r="D99" t="s">
        <v>27</v>
      </c>
      <c r="G99">
        <v>0.5</v>
      </c>
      <c r="H99">
        <v>0.5</v>
      </c>
      <c r="I99">
        <v>782</v>
      </c>
      <c r="J99">
        <v>9544</v>
      </c>
      <c r="L99">
        <v>2922</v>
      </c>
      <c r="M99">
        <v>1.0149999999999999</v>
      </c>
      <c r="N99">
        <v>8.3640000000000008</v>
      </c>
      <c r="O99">
        <v>7.3490000000000002</v>
      </c>
      <c r="Q99">
        <v>0.19</v>
      </c>
      <c r="R99">
        <v>1</v>
      </c>
      <c r="S99">
        <v>0</v>
      </c>
      <c r="T99">
        <v>0</v>
      </c>
      <c r="V99">
        <v>0</v>
      </c>
      <c r="Y99" s="1">
        <v>44153</v>
      </c>
      <c r="Z99" s="2">
        <v>0.23619212962962963</v>
      </c>
      <c r="AB99">
        <v>1</v>
      </c>
      <c r="AD99" s="4">
        <f t="shared" si="13"/>
        <v>2.9031412945595116</v>
      </c>
      <c r="AE99" s="4">
        <f t="shared" si="14"/>
        <v>6.4603751910550784</v>
      </c>
      <c r="AF99" s="4">
        <f t="shared" si="15"/>
        <v>3.5572338964955668</v>
      </c>
      <c r="AG99" s="4">
        <f t="shared" si="16"/>
        <v>0.19032807640693764</v>
      </c>
    </row>
    <row r="100" spans="1:58" x14ac:dyDescent="0.2">
      <c r="A100">
        <v>88</v>
      </c>
      <c r="B100">
        <v>28</v>
      </c>
      <c r="C100" t="s">
        <v>190</v>
      </c>
      <c r="D100" t="s">
        <v>27</v>
      </c>
      <c r="G100">
        <v>0.5</v>
      </c>
      <c r="H100">
        <v>0.5</v>
      </c>
      <c r="I100">
        <v>1159</v>
      </c>
      <c r="J100">
        <v>12213</v>
      </c>
      <c r="L100">
        <v>15776</v>
      </c>
      <c r="M100">
        <v>1.304</v>
      </c>
      <c r="N100">
        <v>10.625999999999999</v>
      </c>
      <c r="O100">
        <v>9.3219999999999992</v>
      </c>
      <c r="Q100">
        <v>1.534</v>
      </c>
      <c r="R100">
        <v>1</v>
      </c>
      <c r="S100">
        <v>0</v>
      </c>
      <c r="T100">
        <v>0</v>
      </c>
      <c r="V100">
        <v>0</v>
      </c>
      <c r="Y100" s="1">
        <v>44153</v>
      </c>
      <c r="Z100" s="2">
        <v>0.24809027777777778</v>
      </c>
      <c r="AB100">
        <v>1</v>
      </c>
      <c r="AD100" s="4">
        <f t="shared" si="13"/>
        <v>4.3138437981443527</v>
      </c>
      <c r="AE100" s="4">
        <f t="shared" si="14"/>
        <v>8.1801279731915564</v>
      </c>
      <c r="AF100" s="4">
        <f t="shared" si="15"/>
        <v>3.8662841750472037</v>
      </c>
      <c r="AG100" s="4">
        <f t="shared" si="16"/>
        <v>0.9282509797135321</v>
      </c>
    </row>
    <row r="101" spans="1:58" x14ac:dyDescent="0.2">
      <c r="A101">
        <v>89</v>
      </c>
      <c r="B101">
        <v>28</v>
      </c>
      <c r="C101" t="s">
        <v>190</v>
      </c>
      <c r="D101" t="s">
        <v>27</v>
      </c>
      <c r="G101">
        <v>0.5</v>
      </c>
      <c r="H101">
        <v>0.5</v>
      </c>
      <c r="I101">
        <v>1296</v>
      </c>
      <c r="J101">
        <v>12254</v>
      </c>
      <c r="L101">
        <v>15892</v>
      </c>
      <c r="M101">
        <v>1.409</v>
      </c>
      <c r="N101">
        <v>10.66</v>
      </c>
      <c r="O101">
        <v>9.2509999999999994</v>
      </c>
      <c r="Q101">
        <v>1.546</v>
      </c>
      <c r="R101">
        <v>1</v>
      </c>
      <c r="S101">
        <v>0</v>
      </c>
      <c r="T101">
        <v>0</v>
      </c>
      <c r="V101">
        <v>0</v>
      </c>
      <c r="Y101" s="1">
        <v>44153</v>
      </c>
      <c r="Z101" s="2">
        <v>0.25452546296296297</v>
      </c>
      <c r="AB101">
        <v>1</v>
      </c>
      <c r="AD101" s="4">
        <f t="shared" si="13"/>
        <v>4.8264863524974659</v>
      </c>
      <c r="AE101" s="4">
        <f t="shared" si="14"/>
        <v>8.2065460563941013</v>
      </c>
      <c r="AF101" s="4">
        <f t="shared" si="15"/>
        <v>3.3800597038966353</v>
      </c>
      <c r="AG101" s="4">
        <f t="shared" si="16"/>
        <v>0.93491031196680463</v>
      </c>
      <c r="AJ101">
        <f>ABS(100*(AD101-AD102)/(AVERAGE(AD101:AD102)))</f>
        <v>0.85646874110033033</v>
      </c>
      <c r="AO101">
        <f>ABS(100*(AE101-AE102)/(AVERAGE(AE101:AE102)))</f>
        <v>0.57481262114412079</v>
      </c>
      <c r="AT101">
        <f>ABS(100*(AF101-AF102)/(AVERAGE(AF101:AF102)))</f>
        <v>0.17399414276065997</v>
      </c>
      <c r="AY101">
        <f>ABS(100*(AG101-AG102)/(AVERAGE(AG101:AG102)))</f>
        <v>0.67927898198393699</v>
      </c>
      <c r="BC101" s="4">
        <f>AVERAGE(AD101:AD102)</f>
        <v>4.8059058119942382</v>
      </c>
      <c r="BD101" s="4">
        <f>AVERAGE(AE101:AE102)</f>
        <v>8.1830275189089079</v>
      </c>
      <c r="BE101" s="4">
        <f>AVERAGE(AF101:AF102)</f>
        <v>3.3771217069146702</v>
      </c>
      <c r="BF101" s="4">
        <f>AVERAGE(AG101:AG102)</f>
        <v>0.93809645800177555</v>
      </c>
    </row>
    <row r="102" spans="1:58" x14ac:dyDescent="0.2">
      <c r="A102">
        <v>90</v>
      </c>
      <c r="B102">
        <v>28</v>
      </c>
      <c r="C102" t="s">
        <v>190</v>
      </c>
      <c r="D102" t="s">
        <v>27</v>
      </c>
      <c r="G102">
        <v>0.5</v>
      </c>
      <c r="H102">
        <v>0.5</v>
      </c>
      <c r="I102">
        <v>1285</v>
      </c>
      <c r="J102">
        <v>12181</v>
      </c>
      <c r="L102">
        <v>16003</v>
      </c>
      <c r="M102">
        <v>1.401</v>
      </c>
      <c r="N102">
        <v>10.598000000000001</v>
      </c>
      <c r="O102">
        <v>9.1980000000000004</v>
      </c>
      <c r="Q102">
        <v>1.5580000000000001</v>
      </c>
      <c r="R102">
        <v>1</v>
      </c>
      <c r="S102">
        <v>0</v>
      </c>
      <c r="T102">
        <v>0</v>
      </c>
      <c r="V102">
        <v>0</v>
      </c>
      <c r="Y102" s="1">
        <v>44153</v>
      </c>
      <c r="Z102" s="2">
        <v>0.26155092592592594</v>
      </c>
      <c r="AB102">
        <v>1</v>
      </c>
      <c r="AD102" s="4">
        <f t="shared" si="13"/>
        <v>4.7853252714910113</v>
      </c>
      <c r="AE102" s="4">
        <f t="shared" si="14"/>
        <v>8.1595089814237163</v>
      </c>
      <c r="AF102" s="4">
        <f t="shared" si="15"/>
        <v>3.374183709932705</v>
      </c>
      <c r="AG102" s="4">
        <f t="shared" si="16"/>
        <v>0.94128260403674646</v>
      </c>
      <c r="BB102" s="5"/>
    </row>
    <row r="103" spans="1:58" x14ac:dyDescent="0.2">
      <c r="A103">
        <v>91</v>
      </c>
      <c r="B103">
        <v>29</v>
      </c>
      <c r="C103" t="s">
        <v>191</v>
      </c>
      <c r="D103" t="s">
        <v>27</v>
      </c>
      <c r="G103">
        <v>0.5</v>
      </c>
      <c r="H103">
        <v>0.5</v>
      </c>
      <c r="I103">
        <v>1256</v>
      </c>
      <c r="J103">
        <v>12957</v>
      </c>
      <c r="L103">
        <v>15468</v>
      </c>
      <c r="M103">
        <v>1.3779999999999999</v>
      </c>
      <c r="N103">
        <v>11.255000000000001</v>
      </c>
      <c r="O103">
        <v>9.8770000000000007</v>
      </c>
      <c r="Q103">
        <v>1.502</v>
      </c>
      <c r="R103">
        <v>1</v>
      </c>
      <c r="S103">
        <v>0</v>
      </c>
      <c r="T103">
        <v>0</v>
      </c>
      <c r="V103">
        <v>0</v>
      </c>
      <c r="Y103" s="1">
        <v>44153</v>
      </c>
      <c r="Z103" s="2">
        <v>0.27355324074074078</v>
      </c>
      <c r="AB103">
        <v>1</v>
      </c>
      <c r="AD103" s="4">
        <f t="shared" si="13"/>
        <v>4.6768096942921771</v>
      </c>
      <c r="AE103" s="4">
        <f t="shared" si="14"/>
        <v>8.6595195317938565</v>
      </c>
      <c r="AF103" s="4">
        <f t="shared" si="15"/>
        <v>3.9827098375016794</v>
      </c>
      <c r="AG103" s="4">
        <f t="shared" si="16"/>
        <v>0.91056930442036033</v>
      </c>
      <c r="BB103" s="5"/>
    </row>
    <row r="104" spans="1:58" x14ac:dyDescent="0.2">
      <c r="A104">
        <v>92</v>
      </c>
      <c r="B104">
        <v>29</v>
      </c>
      <c r="C104" t="s">
        <v>191</v>
      </c>
      <c r="D104" t="s">
        <v>27</v>
      </c>
      <c r="G104">
        <v>0.5</v>
      </c>
      <c r="H104">
        <v>0.5</v>
      </c>
      <c r="I104">
        <v>1244</v>
      </c>
      <c r="J104">
        <v>12935</v>
      </c>
      <c r="L104">
        <v>15593</v>
      </c>
      <c r="M104">
        <v>1.369</v>
      </c>
      <c r="N104">
        <v>11.237</v>
      </c>
      <c r="O104">
        <v>9.8680000000000003</v>
      </c>
      <c r="Q104">
        <v>1.5149999999999999</v>
      </c>
      <c r="R104">
        <v>1</v>
      </c>
      <c r="S104">
        <v>0</v>
      </c>
      <c r="T104">
        <v>0</v>
      </c>
      <c r="V104">
        <v>0</v>
      </c>
      <c r="Y104" s="1">
        <v>44153</v>
      </c>
      <c r="Z104" s="2">
        <v>0.2800347222222222</v>
      </c>
      <c r="AB104">
        <v>1</v>
      </c>
      <c r="AD104" s="4">
        <f t="shared" si="13"/>
        <v>4.6319066968305913</v>
      </c>
      <c r="AE104" s="4">
        <f t="shared" si="14"/>
        <v>8.6453439749534642</v>
      </c>
      <c r="AF104" s="4">
        <f t="shared" si="15"/>
        <v>4.0134372781228729</v>
      </c>
      <c r="AG104" s="4">
        <f t="shared" si="16"/>
        <v>0.91774530900362816</v>
      </c>
      <c r="AJ104">
        <f>ABS(100*(AD104-AD105)/(AVERAGE(AD104:AD105)))</f>
        <v>2.040244343177231</v>
      </c>
      <c r="AO104">
        <f>ABS(100*(AE104-AE105)/(AVERAGE(AE104:AE105)))</f>
        <v>0.54259800409680803</v>
      </c>
      <c r="AT104">
        <f>ABS(100*(AF104-AF105)/(AVERAGE(AF104:AF105)))</f>
        <v>3.4425633972356664</v>
      </c>
      <c r="AY104">
        <f>ABS(100*(AG104-AG105)/(AVERAGE(AG104:AG105)))</f>
        <v>0.78498574923370823</v>
      </c>
      <c r="BC104" s="4">
        <f>AVERAGE(AD104:AD105)</f>
        <v>4.5851327411414387</v>
      </c>
      <c r="BD104" s="4">
        <f>AVERAGE(AE104:AE105)</f>
        <v>8.6688625124386576</v>
      </c>
      <c r="BE104" s="4">
        <f>AVERAGE(AF104:AF105)</f>
        <v>4.0837297712972198</v>
      </c>
      <c r="BF104" s="4">
        <f>AVERAGE(AG104:AG105)</f>
        <v>0.91415730671199424</v>
      </c>
    </row>
    <row r="105" spans="1:58" x14ac:dyDescent="0.2">
      <c r="A105">
        <v>93</v>
      </c>
      <c r="B105">
        <v>29</v>
      </c>
      <c r="C105" t="s">
        <v>191</v>
      </c>
      <c r="D105" t="s">
        <v>27</v>
      </c>
      <c r="G105">
        <v>0.5</v>
      </c>
      <c r="H105">
        <v>0.5</v>
      </c>
      <c r="I105">
        <v>1219</v>
      </c>
      <c r="J105">
        <v>13008</v>
      </c>
      <c r="L105">
        <v>15468</v>
      </c>
      <c r="M105">
        <v>1.35</v>
      </c>
      <c r="N105">
        <v>11.298</v>
      </c>
      <c r="O105">
        <v>9.9480000000000004</v>
      </c>
      <c r="Q105">
        <v>1.502</v>
      </c>
      <c r="R105">
        <v>1</v>
      </c>
      <c r="S105">
        <v>0</v>
      </c>
      <c r="T105">
        <v>0</v>
      </c>
      <c r="V105">
        <v>0</v>
      </c>
      <c r="Y105" s="1">
        <v>44153</v>
      </c>
      <c r="Z105" s="2">
        <v>0.28690972222222222</v>
      </c>
      <c r="AB105">
        <v>1</v>
      </c>
      <c r="AD105" s="4">
        <f t="shared" si="13"/>
        <v>4.538358785452286</v>
      </c>
      <c r="AE105" s="4">
        <f t="shared" si="14"/>
        <v>8.6923810499238527</v>
      </c>
      <c r="AF105" s="4">
        <f t="shared" si="15"/>
        <v>4.1540222644715667</v>
      </c>
      <c r="AG105" s="4">
        <f t="shared" si="16"/>
        <v>0.91056930442036033</v>
      </c>
    </row>
    <row r="106" spans="1:58" x14ac:dyDescent="0.2">
      <c r="A106">
        <v>94</v>
      </c>
      <c r="B106">
        <v>30</v>
      </c>
      <c r="C106" t="s">
        <v>192</v>
      </c>
      <c r="D106" t="s">
        <v>27</v>
      </c>
      <c r="G106">
        <v>0.5</v>
      </c>
      <c r="H106">
        <v>0.5</v>
      </c>
      <c r="I106">
        <v>981</v>
      </c>
      <c r="J106">
        <v>10652</v>
      </c>
      <c r="L106">
        <v>1997</v>
      </c>
      <c r="M106">
        <v>1.167</v>
      </c>
      <c r="N106">
        <v>9.3030000000000008</v>
      </c>
      <c r="O106">
        <v>8.1359999999999992</v>
      </c>
      <c r="Q106">
        <v>9.2999999999999999E-2</v>
      </c>
      <c r="R106">
        <v>1</v>
      </c>
      <c r="S106">
        <v>0</v>
      </c>
      <c r="T106">
        <v>0</v>
      </c>
      <c r="V106">
        <v>0</v>
      </c>
      <c r="Y106" s="1">
        <v>44153</v>
      </c>
      <c r="Z106" s="2">
        <v>0.2986111111111111</v>
      </c>
      <c r="AB106">
        <v>1</v>
      </c>
      <c r="AD106" s="4">
        <f t="shared" si="13"/>
        <v>3.6477826691308208</v>
      </c>
      <c r="AE106" s="4">
        <f t="shared" si="14"/>
        <v>7.1743077810165685</v>
      </c>
      <c r="AF106" s="4">
        <f t="shared" si="15"/>
        <v>3.5265251118857477</v>
      </c>
      <c r="AG106" s="4">
        <f t="shared" si="16"/>
        <v>0.13722564249075589</v>
      </c>
    </row>
    <row r="107" spans="1:58" x14ac:dyDescent="0.2">
      <c r="A107">
        <v>95</v>
      </c>
      <c r="B107">
        <v>30</v>
      </c>
      <c r="C107" t="s">
        <v>192</v>
      </c>
      <c r="D107" t="s">
        <v>27</v>
      </c>
      <c r="G107">
        <v>0.5</v>
      </c>
      <c r="H107">
        <v>0.5</v>
      </c>
      <c r="I107">
        <v>892</v>
      </c>
      <c r="J107">
        <v>10596</v>
      </c>
      <c r="L107">
        <v>1883</v>
      </c>
      <c r="M107">
        <v>1.099</v>
      </c>
      <c r="N107">
        <v>9.2560000000000002</v>
      </c>
      <c r="O107">
        <v>8.157</v>
      </c>
      <c r="Q107">
        <v>8.1000000000000003E-2</v>
      </c>
      <c r="R107">
        <v>1</v>
      </c>
      <c r="S107">
        <v>0</v>
      </c>
      <c r="T107">
        <v>0</v>
      </c>
      <c r="V107">
        <v>0</v>
      </c>
      <c r="Y107" s="1">
        <v>44153</v>
      </c>
      <c r="Z107" s="2">
        <v>0.30523148148148149</v>
      </c>
      <c r="AB107">
        <v>1</v>
      </c>
      <c r="AD107" s="4">
        <f t="shared" si="13"/>
        <v>3.3147521046240542</v>
      </c>
      <c r="AE107" s="4">
        <f t="shared" si="14"/>
        <v>7.1382245454228475</v>
      </c>
      <c r="AF107" s="4">
        <f t="shared" si="15"/>
        <v>3.8234724407987932</v>
      </c>
      <c r="AG107" s="4">
        <f t="shared" si="16"/>
        <v>0.13068112631081566</v>
      </c>
      <c r="AJ107">
        <f>ABS(100*(AD107-AD108)/(AVERAGE(AD107:AD108)))</f>
        <v>0.11282308493370705</v>
      </c>
      <c r="AO107">
        <f>ABS(100*(AE107-AE108)/(AVERAGE(AE107:AE108)))</f>
        <v>7.2239389337844809E-2</v>
      </c>
      <c r="AT107">
        <f>ABS(100*(AF107-AF108)/(AVERAGE(AF107:AF108)))</f>
        <v>0.23295648689562318</v>
      </c>
      <c r="AY107">
        <f>ABS(100*(AG107-AG108)/(AVERAGE(AG107:AG108)))</f>
        <v>4.3920213591883875E-2</v>
      </c>
      <c r="BC107" s="4">
        <f>AVERAGE(AD107:AD108)</f>
        <v>3.3166230628516202</v>
      </c>
      <c r="BD107" s="4">
        <f>AVERAGE(AE107:AE108)</f>
        <v>7.1356471714518674</v>
      </c>
      <c r="BE107" s="4">
        <f>AVERAGE(AF107:AF108)</f>
        <v>3.8190241086002472</v>
      </c>
      <c r="BF107" s="4">
        <f>AVERAGE(AG107:AG108)</f>
        <v>0.13070983032914874</v>
      </c>
    </row>
    <row r="108" spans="1:58" x14ac:dyDescent="0.2">
      <c r="A108">
        <v>96</v>
      </c>
      <c r="B108">
        <v>30</v>
      </c>
      <c r="C108" t="s">
        <v>192</v>
      </c>
      <c r="D108" t="s">
        <v>27</v>
      </c>
      <c r="G108">
        <v>0.5</v>
      </c>
      <c r="H108">
        <v>0.5</v>
      </c>
      <c r="I108">
        <v>893</v>
      </c>
      <c r="J108">
        <v>10588</v>
      </c>
      <c r="L108">
        <v>1884</v>
      </c>
      <c r="M108">
        <v>1.1000000000000001</v>
      </c>
      <c r="N108">
        <v>9.2490000000000006</v>
      </c>
      <c r="O108">
        <v>8.1489999999999991</v>
      </c>
      <c r="Q108">
        <v>8.1000000000000003E-2</v>
      </c>
      <c r="R108">
        <v>1</v>
      </c>
      <c r="S108">
        <v>0</v>
      </c>
      <c r="T108">
        <v>0</v>
      </c>
      <c r="V108">
        <v>0</v>
      </c>
      <c r="Y108" s="1">
        <v>44153</v>
      </c>
      <c r="Z108" s="2">
        <v>0.31215277777777778</v>
      </c>
      <c r="AB108">
        <v>1</v>
      </c>
      <c r="AD108" s="4">
        <f t="shared" si="13"/>
        <v>3.3184940210791862</v>
      </c>
      <c r="AE108" s="4">
        <f t="shared" si="14"/>
        <v>7.1330697974808874</v>
      </c>
      <c r="AF108" s="4">
        <f t="shared" si="15"/>
        <v>3.8145757764017012</v>
      </c>
      <c r="AG108" s="4">
        <f t="shared" si="16"/>
        <v>0.13073853434748181</v>
      </c>
    </row>
    <row r="109" spans="1:58" x14ac:dyDescent="0.2">
      <c r="A109">
        <v>97</v>
      </c>
      <c r="B109">
        <v>31</v>
      </c>
      <c r="C109" t="s">
        <v>66</v>
      </c>
      <c r="D109" t="s">
        <v>27</v>
      </c>
      <c r="G109">
        <v>0.5</v>
      </c>
      <c r="H109">
        <v>0.5</v>
      </c>
      <c r="I109">
        <v>1374</v>
      </c>
      <c r="J109">
        <v>21771</v>
      </c>
      <c r="L109">
        <v>8375</v>
      </c>
      <c r="M109">
        <v>1.4690000000000001</v>
      </c>
      <c r="N109">
        <v>18.722999999999999</v>
      </c>
      <c r="O109">
        <v>17.254000000000001</v>
      </c>
      <c r="Q109">
        <v>0.76</v>
      </c>
      <c r="R109">
        <v>1</v>
      </c>
      <c r="S109">
        <v>0</v>
      </c>
      <c r="T109">
        <v>0</v>
      </c>
      <c r="V109">
        <v>0</v>
      </c>
      <c r="Y109" s="1">
        <v>44153</v>
      </c>
      <c r="Z109" s="2">
        <v>0.32466435185185188</v>
      </c>
      <c r="AB109">
        <v>1</v>
      </c>
      <c r="AD109" s="4">
        <f t="shared" si="13"/>
        <v>5.1183558359977779</v>
      </c>
      <c r="AE109" s="4">
        <f t="shared" si="14"/>
        <v>14.338763076848522</v>
      </c>
      <c r="AF109" s="4">
        <f t="shared" si="15"/>
        <v>9.2204072408507436</v>
      </c>
      <c r="AG109" s="4">
        <f t="shared" si="16"/>
        <v>0.50337410034741226</v>
      </c>
    </row>
    <row r="110" spans="1:58" x14ac:dyDescent="0.2">
      <c r="A110">
        <v>98</v>
      </c>
      <c r="B110">
        <v>31</v>
      </c>
      <c r="C110" t="s">
        <v>66</v>
      </c>
      <c r="D110" t="s">
        <v>27</v>
      </c>
      <c r="G110">
        <v>0.5</v>
      </c>
      <c r="H110">
        <v>0.5</v>
      </c>
      <c r="I110">
        <v>1523</v>
      </c>
      <c r="J110">
        <v>21834</v>
      </c>
      <c r="L110">
        <v>8398</v>
      </c>
      <c r="M110">
        <v>1.583</v>
      </c>
      <c r="N110">
        <v>18.776</v>
      </c>
      <c r="O110">
        <v>17.192</v>
      </c>
      <c r="Q110">
        <v>0.76200000000000001</v>
      </c>
      <c r="R110">
        <v>1</v>
      </c>
      <c r="S110">
        <v>0</v>
      </c>
      <c r="T110">
        <v>0</v>
      </c>
      <c r="V110">
        <v>0</v>
      </c>
      <c r="Y110" s="1">
        <v>44153</v>
      </c>
      <c r="Z110" s="2">
        <v>0.33171296296296299</v>
      </c>
      <c r="AB110">
        <v>1</v>
      </c>
      <c r="AD110" s="4">
        <f t="shared" si="13"/>
        <v>5.6759013878124769</v>
      </c>
      <c r="AE110" s="4">
        <f t="shared" si="14"/>
        <v>14.379356716891461</v>
      </c>
      <c r="AF110" s="4">
        <f t="shared" si="15"/>
        <v>8.7034553290789844</v>
      </c>
      <c r="AG110" s="4">
        <f t="shared" si="16"/>
        <v>0.50469448519073346</v>
      </c>
      <c r="AJ110">
        <f>ABS(100*(AD110-AD111)/(AVERAGE(AD110:AD111)))</f>
        <v>3.079305307300054</v>
      </c>
      <c r="AL110">
        <f>100*((AVERAGE(AD110:AD111)*50)-(AVERAGE(AD92:AD93)*50))/(1000*0.15)</f>
        <v>89.930725471677363</v>
      </c>
      <c r="AO110">
        <f>ABS(100*(AE110-AE111)/(AVERAGE(AE110:AE111)))</f>
        <v>1.0608286864564191</v>
      </c>
      <c r="AQ110">
        <f>100*((AVERAGE(AE110:AE111)*50)-(AVERAGE(AE92:AE93)*50))/(2000*0.15)</f>
        <v>106.40258876862879</v>
      </c>
      <c r="AT110">
        <f>ABS(100*(AF110-AF111)/(AVERAGE(AF110:AF111)))</f>
        <v>3.6710433404991458</v>
      </c>
      <c r="AV110">
        <f>100*((AVERAGE(AF110:AF111)*50)-(AVERAGE(AF92:AF93)*50))/(1000*0.15)</f>
        <v>122.87445206558019</v>
      </c>
      <c r="AY110">
        <f>ABS(100*(AG110-AG111)/(AVERAGE(AG110:AG111)))</f>
        <v>0.20495639308823063</v>
      </c>
      <c r="BA110">
        <f>100*((AVERAGE(AG110:AG111)*50)-(AVERAGE(AG92:AG93)*50))/(100*0.15)</f>
        <v>85.509270614219119</v>
      </c>
      <c r="BC110" s="4">
        <f>AVERAGE(AD110:AD111)</f>
        <v>5.5898373093444356</v>
      </c>
      <c r="BD110" s="4">
        <f>AVERAGE(AE110:AE111)</f>
        <v>14.456033592528119</v>
      </c>
      <c r="BE110" s="4">
        <f>AVERAGE(AF110:AF111)</f>
        <v>8.8661962831836831</v>
      </c>
      <c r="BF110" s="4">
        <f>AVERAGE(AG110:AG111)</f>
        <v>0.50417781286073815</v>
      </c>
    </row>
    <row r="111" spans="1:58" x14ac:dyDescent="0.2">
      <c r="A111">
        <v>99</v>
      </c>
      <c r="B111">
        <v>31</v>
      </c>
      <c r="C111" t="s">
        <v>66</v>
      </c>
      <c r="D111" t="s">
        <v>27</v>
      </c>
      <c r="G111">
        <v>0.5</v>
      </c>
      <c r="H111">
        <v>0.5</v>
      </c>
      <c r="I111">
        <v>1477</v>
      </c>
      <c r="J111">
        <v>22072</v>
      </c>
      <c r="L111">
        <v>8380</v>
      </c>
      <c r="M111">
        <v>1.548</v>
      </c>
      <c r="N111">
        <v>18.978000000000002</v>
      </c>
      <c r="O111">
        <v>17.43</v>
      </c>
      <c r="Q111">
        <v>0.76</v>
      </c>
      <c r="R111">
        <v>1</v>
      </c>
      <c r="S111">
        <v>0</v>
      </c>
      <c r="T111">
        <v>0</v>
      </c>
      <c r="V111">
        <v>0</v>
      </c>
      <c r="Y111" s="1">
        <v>44153</v>
      </c>
      <c r="Z111" s="2">
        <v>0.33921296296296299</v>
      </c>
      <c r="AB111">
        <v>1</v>
      </c>
      <c r="AD111" s="4">
        <f t="shared" si="13"/>
        <v>5.5037732308763951</v>
      </c>
      <c r="AE111" s="4">
        <f t="shared" si="14"/>
        <v>14.532710468164776</v>
      </c>
      <c r="AF111" s="4">
        <f t="shared" si="15"/>
        <v>9.0289372372883818</v>
      </c>
      <c r="AG111" s="4">
        <f t="shared" si="16"/>
        <v>0.50366114053074296</v>
      </c>
    </row>
    <row r="112" spans="1:58" x14ac:dyDescent="0.2">
      <c r="A112">
        <v>100</v>
      </c>
      <c r="B112">
        <v>32</v>
      </c>
      <c r="C112" t="s">
        <v>67</v>
      </c>
      <c r="D112" t="s">
        <v>27</v>
      </c>
      <c r="G112">
        <v>0.5</v>
      </c>
      <c r="H112">
        <v>0.5</v>
      </c>
      <c r="I112">
        <v>1084</v>
      </c>
      <c r="J112">
        <v>10879</v>
      </c>
      <c r="L112">
        <v>1971</v>
      </c>
      <c r="M112">
        <v>1.246</v>
      </c>
      <c r="N112">
        <v>9.4949999999999992</v>
      </c>
      <c r="O112">
        <v>8.2490000000000006</v>
      </c>
      <c r="Q112">
        <v>0.09</v>
      </c>
      <c r="R112">
        <v>1</v>
      </c>
      <c r="S112">
        <v>0</v>
      </c>
      <c r="T112">
        <v>0</v>
      </c>
      <c r="V112">
        <v>0</v>
      </c>
      <c r="Y112" s="1">
        <v>44153</v>
      </c>
      <c r="Z112" s="2">
        <v>0.35125000000000001</v>
      </c>
      <c r="AB112">
        <v>1</v>
      </c>
      <c r="AD112" s="4">
        <f t="shared" si="13"/>
        <v>4.0332000640094385</v>
      </c>
      <c r="AE112" s="4">
        <f t="shared" si="14"/>
        <v>7.3205737538696898</v>
      </c>
      <c r="AF112" s="4">
        <f t="shared" si="15"/>
        <v>3.2873736898602512</v>
      </c>
      <c r="AG112" s="4">
        <f t="shared" si="16"/>
        <v>0.13573303353743621</v>
      </c>
    </row>
    <row r="113" spans="1:58" x14ac:dyDescent="0.2">
      <c r="A113">
        <v>101</v>
      </c>
      <c r="B113">
        <v>32</v>
      </c>
      <c r="C113" t="s">
        <v>67</v>
      </c>
      <c r="D113" t="s">
        <v>27</v>
      </c>
      <c r="G113">
        <v>0.5</v>
      </c>
      <c r="H113">
        <v>0.5</v>
      </c>
      <c r="I113">
        <v>902</v>
      </c>
      <c r="J113">
        <v>10813</v>
      </c>
      <c r="L113">
        <v>1927</v>
      </c>
      <c r="M113">
        <v>1.107</v>
      </c>
      <c r="N113">
        <v>9.4390000000000001</v>
      </c>
      <c r="O113">
        <v>8.3320000000000007</v>
      </c>
      <c r="Q113">
        <v>8.5999999999999993E-2</v>
      </c>
      <c r="R113">
        <v>1</v>
      </c>
      <c r="S113">
        <v>0</v>
      </c>
      <c r="T113">
        <v>0</v>
      </c>
      <c r="V113">
        <v>0</v>
      </c>
      <c r="Y113" s="1">
        <v>44153</v>
      </c>
      <c r="Z113" s="2">
        <v>0.35770833333333335</v>
      </c>
      <c r="AB113">
        <v>1</v>
      </c>
      <c r="AD113" s="4">
        <f t="shared" si="13"/>
        <v>3.352171269175376</v>
      </c>
      <c r="AE113" s="4">
        <f t="shared" si="14"/>
        <v>7.2780470833485182</v>
      </c>
      <c r="AF113" s="4">
        <f t="shared" si="15"/>
        <v>3.9258758141731422</v>
      </c>
      <c r="AG113" s="4">
        <f t="shared" si="16"/>
        <v>0.13320707992412592</v>
      </c>
      <c r="AJ113">
        <f>ABS(100*(AD113-AD114)/(AVERAGE(AD113:AD114)))</f>
        <v>1.2354783152749236</v>
      </c>
      <c r="AK113">
        <f>ABS(100*((AVERAGE(AD113:AD114)-AVERAGE(AD107:AD108))/(AVERAGE(AD107:AD108,AD113:AD114))))</f>
        <v>0.45027630849091133</v>
      </c>
      <c r="AO113">
        <f>ABS(100*(AE113-AE114)/(AVERAGE(AE113:AE114)))</f>
        <v>3.2229148944162458</v>
      </c>
      <c r="AP113">
        <f>ABS(100*((AVERAGE(AE113:AE114)-AVERAGE(AE107:AE108))/(AVERAGE(AE107:AE108,AE113:AE114))))</f>
        <v>3.6001554767313086</v>
      </c>
      <c r="AT113">
        <f>ABS(100*(AF113-AF114)/(AVERAGE(AF113:AF114)))</f>
        <v>6.8763295538997617</v>
      </c>
      <c r="AU113">
        <f>ABS(100*((AVERAGE(AF113:AF114)-AVERAGE(AF107:AF108))/(AVERAGE(AF107:AF108,AF113:AF114))))</f>
        <v>6.2560729621843878</v>
      </c>
      <c r="AY113">
        <f>ABS(100*(AG113-AG114)/(AVERAGE(AG113:AG114)))</f>
        <v>0.30213358648250799</v>
      </c>
      <c r="AZ113">
        <f>ABS(100*((AVERAGE(AG113:AG114)-AVERAGE(AG107:AG108))/(AVERAGE(AG107:AG108,AG113:AG114))))</f>
        <v>1.7415110363373689</v>
      </c>
      <c r="BC113" s="4">
        <f>AVERAGE(AD113:AD114)</f>
        <v>3.3315907286721487</v>
      </c>
      <c r="BD113" s="4">
        <f>AVERAGE(AE113:AE114)</f>
        <v>7.397250629506348</v>
      </c>
      <c r="BE113" s="4">
        <f>AVERAGE(AF113:AF114)</f>
        <v>4.0656599008341994</v>
      </c>
      <c r="BF113" s="4">
        <f>AVERAGE(AG113:AG114)</f>
        <v>0.13300615179579442</v>
      </c>
    </row>
    <row r="114" spans="1:58" x14ac:dyDescent="0.2">
      <c r="A114">
        <v>102</v>
      </c>
      <c r="B114">
        <v>32</v>
      </c>
      <c r="C114" t="s">
        <v>67</v>
      </c>
      <c r="D114" t="s">
        <v>27</v>
      </c>
      <c r="G114">
        <v>0.5</v>
      </c>
      <c r="H114">
        <v>0.5</v>
      </c>
      <c r="I114">
        <v>891</v>
      </c>
      <c r="J114">
        <v>11183</v>
      </c>
      <c r="L114">
        <v>1920</v>
      </c>
      <c r="M114">
        <v>1.099</v>
      </c>
      <c r="N114">
        <v>9.7520000000000007</v>
      </c>
      <c r="O114">
        <v>8.6539999999999999</v>
      </c>
      <c r="Q114">
        <v>8.5000000000000006E-2</v>
      </c>
      <c r="R114">
        <v>1</v>
      </c>
      <c r="S114">
        <v>0</v>
      </c>
      <c r="T114">
        <v>0</v>
      </c>
      <c r="V114">
        <v>0</v>
      </c>
      <c r="Y114" s="1">
        <v>44153</v>
      </c>
      <c r="Z114" s="2">
        <v>0.36531249999999998</v>
      </c>
      <c r="AB114">
        <v>1</v>
      </c>
      <c r="AD114" s="4">
        <f t="shared" si="13"/>
        <v>3.3110101881689218</v>
      </c>
      <c r="AE114" s="4">
        <f t="shared" si="14"/>
        <v>7.5164541756641778</v>
      </c>
      <c r="AF114" s="4">
        <f t="shared" si="15"/>
        <v>4.2054439874952561</v>
      </c>
      <c r="AG114" s="4">
        <f t="shared" si="16"/>
        <v>0.13280522366746292</v>
      </c>
    </row>
    <row r="115" spans="1:58" x14ac:dyDescent="0.2">
      <c r="A115">
        <v>103</v>
      </c>
      <c r="B115">
        <v>2</v>
      </c>
      <c r="D115" t="s">
        <v>28</v>
      </c>
      <c r="Y115" s="1">
        <v>44153</v>
      </c>
      <c r="Z115" s="2">
        <v>0.36980324074074072</v>
      </c>
      <c r="AB115">
        <v>1</v>
      </c>
      <c r="AD115" s="4" t="e">
        <f t="shared" si="13"/>
        <v>#DIV/0!</v>
      </c>
      <c r="AE115" s="4" t="e">
        <f t="shared" si="14"/>
        <v>#DIV/0!</v>
      </c>
      <c r="AF115" s="4" t="e">
        <f t="shared" si="15"/>
        <v>#DIV/0!</v>
      </c>
      <c r="AG115" s="4" t="e">
        <f t="shared" si="16"/>
        <v>#DIV/0!</v>
      </c>
    </row>
    <row r="116" spans="1:58" x14ac:dyDescent="0.2">
      <c r="A116">
        <v>104</v>
      </c>
      <c r="B116">
        <v>3</v>
      </c>
      <c r="C116" t="s">
        <v>29</v>
      </c>
      <c r="D116" t="s">
        <v>27</v>
      </c>
      <c r="G116">
        <v>0.5</v>
      </c>
      <c r="H116">
        <v>0.5</v>
      </c>
      <c r="I116">
        <v>49</v>
      </c>
      <c r="J116">
        <v>381</v>
      </c>
      <c r="L116">
        <v>135</v>
      </c>
      <c r="M116">
        <v>0.45300000000000001</v>
      </c>
      <c r="N116">
        <v>0.60099999999999998</v>
      </c>
      <c r="O116">
        <v>0.14899999999999999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44153</v>
      </c>
      <c r="Z116" s="2">
        <v>0.38035879629629626</v>
      </c>
      <c r="AB116">
        <v>1</v>
      </c>
      <c r="AD116" s="4">
        <f t="shared" si="13"/>
        <v>0.16031653294760337</v>
      </c>
      <c r="AE116" s="4">
        <f t="shared" si="14"/>
        <v>0.55625576703239765</v>
      </c>
      <c r="AF116" s="4">
        <f t="shared" si="15"/>
        <v>0.39593923408479426</v>
      </c>
      <c r="AG116" s="4">
        <f t="shared" si="16"/>
        <v>3.0331878218398726E-2</v>
      </c>
    </row>
    <row r="117" spans="1:58" x14ac:dyDescent="0.2">
      <c r="A117">
        <v>105</v>
      </c>
      <c r="B117">
        <v>3</v>
      </c>
      <c r="C117" t="s">
        <v>29</v>
      </c>
      <c r="D117" t="s">
        <v>27</v>
      </c>
      <c r="G117">
        <v>0.5</v>
      </c>
      <c r="H117">
        <v>0.5</v>
      </c>
      <c r="I117">
        <v>1</v>
      </c>
      <c r="J117">
        <v>304</v>
      </c>
      <c r="L117">
        <v>65</v>
      </c>
      <c r="M117">
        <v>0.41599999999999998</v>
      </c>
      <c r="N117">
        <v>0.53600000000000003</v>
      </c>
      <c r="O117">
        <v>0.12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44153</v>
      </c>
      <c r="Z117" s="2">
        <v>0.3856134259259259</v>
      </c>
      <c r="AB117">
        <v>1</v>
      </c>
      <c r="AD117" s="4">
        <f t="shared" si="13"/>
        <v>-1.9295456898742576E-2</v>
      </c>
      <c r="AE117" s="4">
        <f t="shared" si="14"/>
        <v>0.50664131809103052</v>
      </c>
      <c r="AF117" s="4">
        <f t="shared" si="15"/>
        <v>0.52593677498977309</v>
      </c>
      <c r="AG117" s="4">
        <f t="shared" si="16"/>
        <v>2.6313315651768757E-2</v>
      </c>
      <c r="AJ117">
        <f>ABS(100*(AD117-AD118)/(AVERAGE(AD117:AD118)))</f>
        <v>0</v>
      </c>
      <c r="AO117">
        <f>ABS(100*(AE117-AE118)/(AVERAGE(AE117:AE118)))</f>
        <v>3.889583870713258</v>
      </c>
      <c r="AT117">
        <f>ABS(100*(AF117-AF118)/(AVERAGE(AF117:AF118)))</f>
        <v>3.744212142641842</v>
      </c>
      <c r="AY117">
        <f>ABS(100*(AG117-AG118)/(AVERAGE(AG117:AG118)))</f>
        <v>3.6413801094605671</v>
      </c>
      <c r="BC117" s="4">
        <f>AVERAGE(AD117:AD118)</f>
        <v>-1.9295456898742576E-2</v>
      </c>
      <c r="BD117" s="4">
        <f>AVERAGE(AE117:AE118)</f>
        <v>0.49697616569985514</v>
      </c>
      <c r="BE117" s="4">
        <f>AVERAGE(AF117:AF118)</f>
        <v>0.51627162259859771</v>
      </c>
      <c r="BF117" s="4">
        <f>AVERAGE(AG117:AG118)</f>
        <v>2.6801283963430969E-2</v>
      </c>
    </row>
    <row r="118" spans="1:58" x14ac:dyDescent="0.2">
      <c r="A118">
        <v>106</v>
      </c>
      <c r="B118">
        <v>3</v>
      </c>
      <c r="C118" t="s">
        <v>29</v>
      </c>
      <c r="D118" t="s">
        <v>27</v>
      </c>
      <c r="G118">
        <v>0.5</v>
      </c>
      <c r="H118">
        <v>0.5</v>
      </c>
      <c r="I118">
        <v>1</v>
      </c>
      <c r="J118">
        <v>274</v>
      </c>
      <c r="L118">
        <v>82</v>
      </c>
      <c r="M118">
        <v>0.41599999999999998</v>
      </c>
      <c r="N118">
        <v>0.51100000000000001</v>
      </c>
      <c r="O118">
        <v>9.5000000000000001E-2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44153</v>
      </c>
      <c r="Z118" s="2">
        <v>0.3913194444444445</v>
      </c>
      <c r="AB118">
        <v>1</v>
      </c>
      <c r="AD118" s="4">
        <f t="shared" si="13"/>
        <v>-1.9295456898742576E-2</v>
      </c>
      <c r="AE118" s="4">
        <f t="shared" si="14"/>
        <v>0.48731101330867976</v>
      </c>
      <c r="AF118" s="4">
        <f t="shared" si="15"/>
        <v>0.50660647020742233</v>
      </c>
      <c r="AG118" s="4">
        <f t="shared" si="16"/>
        <v>2.7289252275093177E-2</v>
      </c>
    </row>
    <row r="119" spans="1:58" x14ac:dyDescent="0.2">
      <c r="A119">
        <v>107</v>
      </c>
      <c r="B119">
        <v>1</v>
      </c>
      <c r="C119" t="s">
        <v>30</v>
      </c>
      <c r="D119" t="s">
        <v>27</v>
      </c>
      <c r="G119">
        <v>0.5</v>
      </c>
      <c r="H119">
        <v>0.5</v>
      </c>
      <c r="I119">
        <v>1544</v>
      </c>
      <c r="J119">
        <v>17222</v>
      </c>
      <c r="L119">
        <v>12439</v>
      </c>
      <c r="M119">
        <v>1.6</v>
      </c>
      <c r="N119">
        <v>14.869</v>
      </c>
      <c r="O119">
        <v>13.27</v>
      </c>
      <c r="Q119">
        <v>1.1850000000000001</v>
      </c>
      <c r="R119">
        <v>1</v>
      </c>
      <c r="S119">
        <v>0</v>
      </c>
      <c r="T119">
        <v>0</v>
      </c>
      <c r="V119">
        <v>0</v>
      </c>
      <c r="Y119" s="1">
        <v>44153</v>
      </c>
      <c r="Z119" s="2">
        <v>0.40357638888888886</v>
      </c>
      <c r="AB119">
        <v>1</v>
      </c>
      <c r="AD119" s="4">
        <f t="shared" si="13"/>
        <v>5.7544816333702533</v>
      </c>
      <c r="AE119" s="4">
        <f t="shared" si="14"/>
        <v>11.407644528351396</v>
      </c>
      <c r="AF119" s="4">
        <f t="shared" si="15"/>
        <v>5.6531628949811425</v>
      </c>
      <c r="AG119" s="4">
        <f t="shared" si="16"/>
        <v>0.73668036135861492</v>
      </c>
      <c r="BC119" s="4"/>
      <c r="BD119" s="4"/>
      <c r="BE119" s="4"/>
      <c r="BF119" s="4"/>
    </row>
    <row r="120" spans="1:58" x14ac:dyDescent="0.2">
      <c r="A120">
        <v>108</v>
      </c>
      <c r="B120">
        <v>1</v>
      </c>
      <c r="C120" t="s">
        <v>30</v>
      </c>
      <c r="D120" t="s">
        <v>27</v>
      </c>
      <c r="G120">
        <v>0.5</v>
      </c>
      <c r="H120">
        <v>0.5</v>
      </c>
      <c r="I120">
        <v>2088</v>
      </c>
      <c r="J120">
        <v>17448</v>
      </c>
      <c r="L120">
        <v>12727</v>
      </c>
      <c r="M120">
        <v>2.0169999999999999</v>
      </c>
      <c r="N120">
        <v>15.06</v>
      </c>
      <c r="O120">
        <v>13.042999999999999</v>
      </c>
      <c r="Q120">
        <v>1.2150000000000001</v>
      </c>
      <c r="R120">
        <v>1</v>
      </c>
      <c r="S120">
        <v>0</v>
      </c>
      <c r="T120">
        <v>0</v>
      </c>
      <c r="V120">
        <v>0</v>
      </c>
      <c r="Y120" s="1">
        <v>44153</v>
      </c>
      <c r="Z120" s="2">
        <v>0.41065972222222219</v>
      </c>
      <c r="AB120">
        <v>1</v>
      </c>
      <c r="AD120" s="4">
        <f t="shared" si="13"/>
        <v>7.7900841849621738</v>
      </c>
      <c r="AE120" s="4">
        <f t="shared" si="14"/>
        <v>11.553266157711771</v>
      </c>
      <c r="AF120" s="4">
        <f t="shared" si="15"/>
        <v>3.7631819727495976</v>
      </c>
      <c r="AG120" s="4">
        <f t="shared" si="16"/>
        <v>0.75321387591846389</v>
      </c>
      <c r="AJ120">
        <f>ABS(100*(AD120-AD121)/(AVERAGE(AD120:AD121)))</f>
        <v>0.23988369333990658</v>
      </c>
      <c r="AO120">
        <f>ABS(100*(AE120-AE121)/(AVERAGE(AE120:AE121)))</f>
        <v>0.88285312331057875</v>
      </c>
      <c r="AT120">
        <f>ABS(100*(AF120-AF121)/(AVERAGE(AF120:AF121)))</f>
        <v>2.2007852271844963</v>
      </c>
      <c r="AY120">
        <f>ABS(100*(AG120-AG121)/(AVERAGE(AG120:AG121)))</f>
        <v>0.35121592592407264</v>
      </c>
      <c r="BC120" s="4">
        <f>AVERAGE(AD120:AD121)</f>
        <v>7.7994389761000047</v>
      </c>
      <c r="BD120" s="4">
        <f>AVERAGE(AE120:AE121)</f>
        <v>11.604491465385003</v>
      </c>
      <c r="BE120" s="4">
        <f>AVERAGE(AF120:AF121)</f>
        <v>3.8050524892849977</v>
      </c>
      <c r="BF120" s="4">
        <f>AVERAGE(AG120:AG121)</f>
        <v>0.75189349107514269</v>
      </c>
    </row>
    <row r="121" spans="1:58" x14ac:dyDescent="0.2">
      <c r="A121">
        <v>109</v>
      </c>
      <c r="B121">
        <v>1</v>
      </c>
      <c r="C121" t="s">
        <v>30</v>
      </c>
      <c r="D121" t="s">
        <v>27</v>
      </c>
      <c r="G121">
        <v>0.5</v>
      </c>
      <c r="H121">
        <v>0.5</v>
      </c>
      <c r="I121">
        <v>2093</v>
      </c>
      <c r="J121">
        <v>17607</v>
      </c>
      <c r="L121">
        <v>12681</v>
      </c>
      <c r="M121">
        <v>2.0209999999999999</v>
      </c>
      <c r="N121">
        <v>15.195</v>
      </c>
      <c r="O121">
        <v>13.173999999999999</v>
      </c>
      <c r="Q121">
        <v>1.21</v>
      </c>
      <c r="R121">
        <v>1</v>
      </c>
      <c r="S121">
        <v>0</v>
      </c>
      <c r="T121">
        <v>0</v>
      </c>
      <c r="V121">
        <v>0</v>
      </c>
      <c r="Y121" s="1">
        <v>44153</v>
      </c>
      <c r="Z121" s="2">
        <v>0.41788194444444443</v>
      </c>
      <c r="AB121">
        <v>1</v>
      </c>
      <c r="AD121" s="4">
        <f t="shared" si="13"/>
        <v>7.8087937672378347</v>
      </c>
      <c r="AE121" s="4">
        <f t="shared" si="14"/>
        <v>11.655716773058233</v>
      </c>
      <c r="AF121" s="4">
        <f t="shared" si="15"/>
        <v>3.8469230058203978</v>
      </c>
      <c r="AG121" s="4">
        <f t="shared" si="16"/>
        <v>0.7505731062318215</v>
      </c>
    </row>
    <row r="122" spans="1:58" x14ac:dyDescent="0.2">
      <c r="A122">
        <v>110</v>
      </c>
      <c r="B122">
        <v>4</v>
      </c>
      <c r="C122" t="s">
        <v>65</v>
      </c>
      <c r="D122" t="s">
        <v>27</v>
      </c>
      <c r="G122">
        <v>0.5</v>
      </c>
      <c r="H122">
        <v>0.5</v>
      </c>
      <c r="I122">
        <v>1302</v>
      </c>
      <c r="J122">
        <v>12642</v>
      </c>
      <c r="L122">
        <v>5492</v>
      </c>
      <c r="M122">
        <v>1.4139999999999999</v>
      </c>
      <c r="N122">
        <v>10.989000000000001</v>
      </c>
      <c r="O122">
        <v>9.5749999999999993</v>
      </c>
      <c r="Q122">
        <v>0.45800000000000002</v>
      </c>
      <c r="R122">
        <v>1</v>
      </c>
      <c r="S122">
        <v>0</v>
      </c>
      <c r="T122">
        <v>0</v>
      </c>
      <c r="V122">
        <v>0</v>
      </c>
      <c r="Y122" s="1">
        <v>44153</v>
      </c>
      <c r="Z122" s="2">
        <v>0.43040509259259263</v>
      </c>
      <c r="AB122">
        <v>1</v>
      </c>
      <c r="AD122" s="4">
        <f t="shared" si="13"/>
        <v>4.8489378512282588</v>
      </c>
      <c r="AE122" s="4">
        <f t="shared" si="14"/>
        <v>8.456551331579174</v>
      </c>
      <c r="AF122" s="4">
        <f t="shared" si="15"/>
        <v>3.6076134803509152</v>
      </c>
      <c r="AG122" s="4">
        <f t="shared" si="16"/>
        <v>0.33786673063892364</v>
      </c>
      <c r="BC122" s="4"/>
      <c r="BD122" s="4"/>
      <c r="BE122" s="4"/>
      <c r="BF122" s="4"/>
    </row>
    <row r="123" spans="1:58" x14ac:dyDescent="0.2">
      <c r="A123">
        <v>111</v>
      </c>
      <c r="B123">
        <v>4</v>
      </c>
      <c r="C123" t="s">
        <v>65</v>
      </c>
      <c r="D123" t="s">
        <v>27</v>
      </c>
      <c r="G123">
        <v>0.5</v>
      </c>
      <c r="H123">
        <v>0.5</v>
      </c>
      <c r="I123">
        <v>976</v>
      </c>
      <c r="J123">
        <v>12726</v>
      </c>
      <c r="L123">
        <v>5568</v>
      </c>
      <c r="M123">
        <v>1.1639999999999999</v>
      </c>
      <c r="N123">
        <v>11.06</v>
      </c>
      <c r="O123">
        <v>9.8970000000000002</v>
      </c>
      <c r="Q123">
        <v>0.46600000000000003</v>
      </c>
      <c r="R123">
        <v>1</v>
      </c>
      <c r="S123">
        <v>0</v>
      </c>
      <c r="T123">
        <v>0</v>
      </c>
      <c r="V123">
        <v>0</v>
      </c>
      <c r="Y123" s="1">
        <v>44153</v>
      </c>
      <c r="Z123" s="2">
        <v>0.43714120370370368</v>
      </c>
      <c r="AB123">
        <v>1</v>
      </c>
      <c r="AD123" s="4">
        <f t="shared" si="13"/>
        <v>3.6290730868551595</v>
      </c>
      <c r="AE123" s="4">
        <f t="shared" si="14"/>
        <v>8.5106761849697552</v>
      </c>
      <c r="AF123" s="4">
        <f t="shared" si="15"/>
        <v>4.8816030981145957</v>
      </c>
      <c r="AG123" s="4">
        <f t="shared" si="16"/>
        <v>0.34222974142555046</v>
      </c>
      <c r="AI123">
        <f>ABS(100*(AVERAGE(AD123:AD124)-3)/3)</f>
        <v>20.033623781388926</v>
      </c>
      <c r="AJ123">
        <f>ABS(100*(AD123-AD124)/(AVERAGE(AD123:AD124)))</f>
        <v>1.5586951127740536</v>
      </c>
      <c r="AN123">
        <f>ABS(100*(AVERAGE(AE123:AE124)-6)/6)</f>
        <v>42.397664580768726</v>
      </c>
      <c r="AO123">
        <f>ABS(100*(AE123-AE124)/(AVERAGE(AE123:AE124)))</f>
        <v>0.77678450635793705</v>
      </c>
      <c r="AS123">
        <f>ABS(100*(AVERAGE(AF123:AF124)-3)/3)</f>
        <v>64.761705380148541</v>
      </c>
      <c r="AT123">
        <f>ABS(100*(AF123-AF124)/(AVERAGE(AF123:AF124)))</f>
        <v>2.478248334406957</v>
      </c>
      <c r="AX123">
        <f>ABS(100*(AVERAGE(AG123:AG124)-0.3)/0.33)</f>
        <v>13.231800709758796</v>
      </c>
      <c r="AY123">
        <f>ABS(100*(AG123-AG124)/(AVERAGE(AG123:AG124)))</f>
        <v>0.83523265822351844</v>
      </c>
      <c r="BC123" s="4">
        <f>AVERAGE(AD123:AD124)</f>
        <v>3.6010087134416677</v>
      </c>
      <c r="BD123" s="4">
        <f>AVERAGE(AE123:AE124)</f>
        <v>8.5438598748461239</v>
      </c>
      <c r="BE123" s="4">
        <f>AVERAGE(AF123:AF124)</f>
        <v>4.9428511614044561</v>
      </c>
      <c r="BF123" s="4">
        <f>AVERAGE(AG123:AG124)</f>
        <v>0.34366494234220402</v>
      </c>
    </row>
    <row r="124" spans="1:58" x14ac:dyDescent="0.2">
      <c r="A124">
        <v>112</v>
      </c>
      <c r="B124">
        <v>4</v>
      </c>
      <c r="C124" t="s">
        <v>65</v>
      </c>
      <c r="D124" t="s">
        <v>27</v>
      </c>
      <c r="G124">
        <v>0.5</v>
      </c>
      <c r="H124">
        <v>0.5</v>
      </c>
      <c r="I124">
        <v>961</v>
      </c>
      <c r="J124">
        <v>12829</v>
      </c>
      <c r="L124">
        <v>5618</v>
      </c>
      <c r="M124">
        <v>1.1519999999999999</v>
      </c>
      <c r="N124">
        <v>11.147</v>
      </c>
      <c r="O124">
        <v>9.9960000000000004</v>
      </c>
      <c r="Q124">
        <v>0.47199999999999998</v>
      </c>
      <c r="R124">
        <v>1</v>
      </c>
      <c r="S124">
        <v>0</v>
      </c>
      <c r="T124">
        <v>0</v>
      </c>
      <c r="V124">
        <v>0</v>
      </c>
      <c r="Y124" s="1">
        <v>44153</v>
      </c>
      <c r="Z124" s="2">
        <v>0.44420138888888888</v>
      </c>
      <c r="AB124">
        <v>1</v>
      </c>
      <c r="AD124" s="4">
        <f t="shared" si="13"/>
        <v>3.5729443400281764</v>
      </c>
      <c r="AE124" s="4">
        <f t="shared" si="14"/>
        <v>8.5770435647224925</v>
      </c>
      <c r="AF124" s="4">
        <f t="shared" si="15"/>
        <v>5.0040992246943166</v>
      </c>
      <c r="AG124" s="4">
        <f t="shared" si="16"/>
        <v>0.34510014325885757</v>
      </c>
    </row>
    <row r="125" spans="1:58" x14ac:dyDescent="0.2">
      <c r="A125">
        <v>113</v>
      </c>
      <c r="B125">
        <v>2</v>
      </c>
      <c r="D125" t="s">
        <v>28</v>
      </c>
      <c r="Y125" s="1">
        <v>44153</v>
      </c>
      <c r="Z125" s="2">
        <v>0.44868055555555553</v>
      </c>
    </row>
    <row r="126" spans="1:58" x14ac:dyDescent="0.2">
      <c r="A126">
        <v>114</v>
      </c>
      <c r="B126">
        <v>8</v>
      </c>
      <c r="R126">
        <v>1</v>
      </c>
    </row>
  </sheetData>
  <conditionalFormatting sqref="AR25:AR26 AW21:AW26 AJ25:AK26 AT25:AU26 AY21:AZ26 AO25:AP26 AR31:AR32 AW31:AW32 AJ41:AK49 AT41:AU49 AY41:AZ49 AO41:AP49 AW35:AW54 AR35:AR54">
    <cfRule type="cellIs" dxfId="568" priority="569" operator="greaterThan">
      <formula>20</formula>
    </cfRule>
  </conditionalFormatting>
  <conditionalFormatting sqref="AL25:AM26 BA21:BA26 AV25:AV26 AQ25:AQ26 AL31:AM32 BA31:BA32 AV31:AV32 AQ31:AQ32 AQ35:AQ49 AV35:AV49 BA35:BA49 AL35:AM49">
    <cfRule type="cellIs" dxfId="567" priority="568" operator="between">
      <formula>80</formula>
      <formula>120</formula>
    </cfRule>
  </conditionalFormatting>
  <conditionalFormatting sqref="AJ28">
    <cfRule type="cellIs" dxfId="566" priority="567" operator="greaterThan">
      <formula>20</formula>
    </cfRule>
  </conditionalFormatting>
  <conditionalFormatting sqref="AO28">
    <cfRule type="cellIs" dxfId="565" priority="566" operator="greaterThan">
      <formula>20</formula>
    </cfRule>
  </conditionalFormatting>
  <conditionalFormatting sqref="AT28">
    <cfRule type="cellIs" dxfId="564" priority="565" operator="greaterThan">
      <formula>20</formula>
    </cfRule>
  </conditionalFormatting>
  <conditionalFormatting sqref="AY28">
    <cfRule type="cellIs" dxfId="563" priority="564" operator="greaterThan">
      <formula>20</formula>
    </cfRule>
  </conditionalFormatting>
  <conditionalFormatting sqref="AK31 AU31 AZ31 AW114 AK114 AR114:AU114 AY114:AZ114 AJ32:AK32 AT32:AU32 AY32:AZ32 AY35:AZ40 AT35:AU40 AJ35:AK40 AU41:AU45 AZ41:AZ45 AK41:AK49 AT50:AU52 AY50:AZ52 AJ50:AK52 AK53:AK54 AW55:AW57 AR55:AR57 AU53:AU57 AZ53:AZ57">
    <cfRule type="cellIs" dxfId="562" priority="563" operator="greaterThan">
      <formula>20</formula>
    </cfRule>
  </conditionalFormatting>
  <conditionalFormatting sqref="AL114:AM114 AV114 BA114 AL50:AM54 AV50:AV57 BA50:BA57">
    <cfRule type="cellIs" dxfId="561" priority="562" operator="between">
      <formula>80</formula>
      <formula>120</formula>
    </cfRule>
  </conditionalFormatting>
  <conditionalFormatting sqref="AL114:AM114 AV114 BA114">
    <cfRule type="cellIs" dxfId="560" priority="552" operator="between">
      <formula>80</formula>
      <formula>120</formula>
    </cfRule>
  </conditionalFormatting>
  <conditionalFormatting sqref="AK114 AR114:AU114 AW114 AY114:AZ114">
    <cfRule type="cellIs" dxfId="559" priority="561" operator="greaterThan">
      <formula>20</formula>
    </cfRule>
  </conditionalFormatting>
  <conditionalFormatting sqref="AL114:AM114 AV114 BA114">
    <cfRule type="cellIs" dxfId="558" priority="560" operator="between">
      <formula>80</formula>
      <formula>120</formula>
    </cfRule>
  </conditionalFormatting>
  <conditionalFormatting sqref="AL114:AM114 AV114 BA114">
    <cfRule type="cellIs" dxfId="557" priority="550" operator="between">
      <formula>80</formula>
      <formula>120</formula>
    </cfRule>
  </conditionalFormatting>
  <conditionalFormatting sqref="AK114 AR114:AU114 AW114 AY114:AZ114">
    <cfRule type="cellIs" dxfId="556" priority="559" operator="greaterThan">
      <formula>20</formula>
    </cfRule>
  </conditionalFormatting>
  <conditionalFormatting sqref="AL114:AM114 AV114 BA114">
    <cfRule type="cellIs" dxfId="555" priority="558" operator="between">
      <formula>80</formula>
      <formula>120</formula>
    </cfRule>
  </conditionalFormatting>
  <conditionalFormatting sqref="AN114:AP114">
    <cfRule type="cellIs" dxfId="554" priority="498" operator="greaterThan">
      <formula>20</formula>
    </cfRule>
  </conditionalFormatting>
  <conditionalFormatting sqref="AQ114">
    <cfRule type="cellIs" dxfId="553" priority="497" operator="between">
      <formula>80</formula>
      <formula>120</formula>
    </cfRule>
  </conditionalFormatting>
  <conditionalFormatting sqref="AL114:AM114 AV114 BA114">
    <cfRule type="cellIs" dxfId="552" priority="546" operator="between">
      <formula>80</formula>
      <formula>120</formula>
    </cfRule>
  </conditionalFormatting>
  <conditionalFormatting sqref="AK114 AR114:AU114 AW114 AY114:AZ114">
    <cfRule type="cellIs" dxfId="551" priority="557" operator="greaterThan">
      <formula>20</formula>
    </cfRule>
  </conditionalFormatting>
  <conditionalFormatting sqref="AL114:AM114 AV114 BA114">
    <cfRule type="cellIs" dxfId="550" priority="556" operator="between">
      <formula>80</formula>
      <formula>120</formula>
    </cfRule>
  </conditionalFormatting>
  <conditionalFormatting sqref="AK114 AR114:AU114 AW114 AY114:AZ114">
    <cfRule type="cellIs" dxfId="549" priority="555" operator="greaterThan">
      <formula>20</formula>
    </cfRule>
  </conditionalFormatting>
  <conditionalFormatting sqref="AL114:AM114 AV114 BA114">
    <cfRule type="cellIs" dxfId="548" priority="554" operator="between">
      <formula>80</formula>
      <formula>120</formula>
    </cfRule>
  </conditionalFormatting>
  <conditionalFormatting sqref="AJ59:AK61 AR59:AR61 AW59:AW61 AT59:AU61 AY59:AZ61">
    <cfRule type="cellIs" dxfId="547" priority="535" operator="greaterThan">
      <formula>20</formula>
    </cfRule>
  </conditionalFormatting>
  <conditionalFormatting sqref="AL59:AM61 BA59:BA61 AV59:AV61">
    <cfRule type="cellIs" dxfId="546" priority="534" operator="between">
      <formula>80</formula>
      <formula>120</formula>
    </cfRule>
  </conditionalFormatting>
  <conditionalFormatting sqref="AL53:AM55 AV53:AV55">
    <cfRule type="cellIs" dxfId="545" priority="532" operator="between">
      <formula>80</formula>
      <formula>120</formula>
    </cfRule>
  </conditionalFormatting>
  <conditionalFormatting sqref="AK114 AR114:AU114 AW114 AY114:AZ114">
    <cfRule type="cellIs" dxfId="544" priority="553" operator="greaterThan">
      <formula>20</formula>
    </cfRule>
  </conditionalFormatting>
  <conditionalFormatting sqref="AN114:AP114">
    <cfRule type="cellIs" dxfId="543" priority="492" operator="greaterThan">
      <formula>20</formula>
    </cfRule>
  </conditionalFormatting>
  <conditionalFormatting sqref="AQ114">
    <cfRule type="cellIs" dxfId="542" priority="491" operator="between">
      <formula>80</formula>
      <formula>120</formula>
    </cfRule>
  </conditionalFormatting>
  <conditionalFormatting sqref="AL61:AM61">
    <cfRule type="cellIs" dxfId="541" priority="522" operator="between">
      <formula>80</formula>
      <formula>120</formula>
    </cfRule>
  </conditionalFormatting>
  <conditionalFormatting sqref="AN114:AP114">
    <cfRule type="cellIs" dxfId="540" priority="490" operator="greaterThan">
      <formula>20</formula>
    </cfRule>
  </conditionalFormatting>
  <conditionalFormatting sqref="AQ114">
    <cfRule type="cellIs" dxfId="539" priority="489" operator="between">
      <formula>80</formula>
      <formula>120</formula>
    </cfRule>
  </conditionalFormatting>
  <conditionalFormatting sqref="AK114 AR114:AU114 AW114 AY114:AZ114">
    <cfRule type="cellIs" dxfId="538" priority="551" operator="greaterThan">
      <formula>20</formula>
    </cfRule>
  </conditionalFormatting>
  <conditionalFormatting sqref="AK114 AR114:AU114 AW114 AY114:AZ114">
    <cfRule type="cellIs" dxfId="537" priority="549" operator="greaterThan">
      <formula>20</formula>
    </cfRule>
  </conditionalFormatting>
  <conditionalFormatting sqref="AL114:AM114 AV114 BA114">
    <cfRule type="cellIs" dxfId="536" priority="548" operator="between">
      <formula>80</formula>
      <formula>120</formula>
    </cfRule>
  </conditionalFormatting>
  <conditionalFormatting sqref="AU76 AT77:AU78">
    <cfRule type="cellIs" dxfId="535" priority="514" operator="greaterThan">
      <formula>20</formula>
    </cfRule>
  </conditionalFormatting>
  <conditionalFormatting sqref="AV76:AV78">
    <cfRule type="cellIs" dxfId="534" priority="513" operator="between">
      <formula>80</formula>
      <formula>120</formula>
    </cfRule>
  </conditionalFormatting>
  <conditionalFormatting sqref="AK114 AR114:AU114 AW114 AY114:AZ114">
    <cfRule type="cellIs" dxfId="533" priority="547" operator="greaterThan">
      <formula>20</formula>
    </cfRule>
  </conditionalFormatting>
  <conditionalFormatting sqref="AQ46">
    <cfRule type="cellIs" dxfId="532" priority="476" operator="between">
      <formula>80</formula>
      <formula>120</formula>
    </cfRule>
  </conditionalFormatting>
  <conditionalFormatting sqref="BA53:BA55">
    <cfRule type="cellIs" dxfId="531" priority="545" operator="between">
      <formula>80</formula>
      <formula>120</formula>
    </cfRule>
  </conditionalFormatting>
  <conditionalFormatting sqref="AK52">
    <cfRule type="cellIs" dxfId="530" priority="544" operator="greaterThan">
      <formula>20</formula>
    </cfRule>
  </conditionalFormatting>
  <conditionalFormatting sqref="AL52:AM52">
    <cfRule type="cellIs" dxfId="529" priority="543" operator="between">
      <formula>80</formula>
      <formula>120</formula>
    </cfRule>
  </conditionalFormatting>
  <conditionalFormatting sqref="AK55">
    <cfRule type="cellIs" dxfId="528" priority="542" operator="greaterThan">
      <formula>20</formula>
    </cfRule>
  </conditionalFormatting>
  <conditionalFormatting sqref="AL55:AM55">
    <cfRule type="cellIs" dxfId="527" priority="541" operator="between">
      <formula>80</formula>
      <formula>120</formula>
    </cfRule>
  </conditionalFormatting>
  <conditionalFormatting sqref="AW49">
    <cfRule type="cellIs" dxfId="526" priority="540" operator="greaterThan">
      <formula>20</formula>
    </cfRule>
  </conditionalFormatting>
  <conditionalFormatting sqref="AK58:AK61 AU58:AU61 AZ58:AZ61 AT62:AU63 AY62:AZ63 AJ62:AK63 AW58:AW63 AR58:AR63 AJ66:AK68 AY66:AZ68 AT66:AU68 AW66:AW68 AR66:AR68 AJ70:AK74 AY70:AZ74 AT70:AU74 AW70:AW74 AR70:AR74 AR76:AR77 AW76:AW78 AT76:AU77 AY76:AZ77 AZ75 AJ76:AK77">
    <cfRule type="cellIs" dxfId="525" priority="539" operator="greaterThan">
      <formula>20</formula>
    </cfRule>
  </conditionalFormatting>
  <conditionalFormatting sqref="AV58:AV60 BA58:BA60 AL58:AM60 AL62:AM63 AV62:AV63 BA66:BA68 AV66:AV68 AL66:AM68 BA70:BA77 AV70:AV74 AL70:AM74 AL76:AM77 AV76:AV77">
    <cfRule type="cellIs" dxfId="524" priority="538" operator="between">
      <formula>80</formula>
      <formula>120</formula>
    </cfRule>
  </conditionalFormatting>
  <conditionalFormatting sqref="AW56:AW58 AR56:AR58 AJ56:AK58 AT56:AU58 AY56:AZ58">
    <cfRule type="cellIs" dxfId="523" priority="537" operator="greaterThan">
      <formula>20</formula>
    </cfRule>
  </conditionalFormatting>
  <conditionalFormatting sqref="AV56:AV58 BA56:BA58 AL56:AM58">
    <cfRule type="cellIs" dxfId="522" priority="536" operator="between">
      <formula>80</formula>
      <formula>120</formula>
    </cfRule>
  </conditionalFormatting>
  <conditionalFormatting sqref="AJ53:AK55 AR53:AR55 AW53:AW55 AT53:AU55 AY53:AZ55">
    <cfRule type="cellIs" dxfId="521" priority="533" operator="greaterThan">
      <formula>20</formula>
    </cfRule>
  </conditionalFormatting>
  <conditionalFormatting sqref="AJ61 AJ58 AJ55 AJ52 AJ49 AJ46 AJ43 AJ40 AJ37 AJ31">
    <cfRule type="cellIs" dxfId="520" priority="466" operator="greaterThan">
      <formula>20</formula>
    </cfRule>
  </conditionalFormatting>
  <conditionalFormatting sqref="AJ76 AJ73 AJ70">
    <cfRule type="cellIs" dxfId="519" priority="465" operator="greaterThan">
      <formula>20</formula>
    </cfRule>
  </conditionalFormatting>
  <conditionalFormatting sqref="AU46">
    <cfRule type="cellIs" dxfId="518" priority="531" operator="greaterThan">
      <formula>20</formula>
    </cfRule>
  </conditionalFormatting>
  <conditionalFormatting sqref="AZ46">
    <cfRule type="cellIs" dxfId="517" priority="530" operator="greaterThan">
      <formula>20</formula>
    </cfRule>
  </conditionalFormatting>
  <conditionalFormatting sqref="AL46:AM46">
    <cfRule type="cellIs" dxfId="516" priority="529" operator="between">
      <formula>80</formula>
      <formula>120</formula>
    </cfRule>
  </conditionalFormatting>
  <conditionalFormatting sqref="AV46">
    <cfRule type="cellIs" dxfId="515" priority="528" operator="between">
      <formula>80</formula>
      <formula>120</formula>
    </cfRule>
  </conditionalFormatting>
  <conditionalFormatting sqref="AV46">
    <cfRule type="cellIs" dxfId="514" priority="527" operator="between">
      <formula>80</formula>
      <formula>120</formula>
    </cfRule>
  </conditionalFormatting>
  <conditionalFormatting sqref="BA46">
    <cfRule type="cellIs" dxfId="513" priority="526" operator="between">
      <formula>80</formula>
      <formula>120</formula>
    </cfRule>
  </conditionalFormatting>
  <conditionalFormatting sqref="BA46">
    <cfRule type="cellIs" dxfId="512" priority="525" operator="between">
      <formula>80</formula>
      <formula>120</formula>
    </cfRule>
  </conditionalFormatting>
  <conditionalFormatting sqref="AU49">
    <cfRule type="cellIs" dxfId="511" priority="524" operator="greaterThan">
      <formula>20</formula>
    </cfRule>
  </conditionalFormatting>
  <conditionalFormatting sqref="AZ49">
    <cfRule type="cellIs" dxfId="510" priority="523" operator="greaterThan">
      <formula>20</formula>
    </cfRule>
  </conditionalFormatting>
  <conditionalFormatting sqref="AJ114">
    <cfRule type="cellIs" dxfId="509" priority="521" operator="greaterThan">
      <formula>20</formula>
    </cfRule>
  </conditionalFormatting>
  <conditionalFormatting sqref="AK76 AR76:AR78 AJ77:AK78">
    <cfRule type="cellIs" dxfId="508" priority="520" operator="greaterThan">
      <formula>20</formula>
    </cfRule>
  </conditionalFormatting>
  <conditionalFormatting sqref="AL76:AM78">
    <cfRule type="cellIs" dxfId="507" priority="519" operator="between">
      <formula>80</formula>
      <formula>120</formula>
    </cfRule>
  </conditionalFormatting>
  <conditionalFormatting sqref="AY76 AY73 AY70 AY61 AY58 AY55 AY52 AY49 AY46 AY43 AY40 AY37 AY31">
    <cfRule type="cellIs" dxfId="506" priority="461" operator="greaterThan">
      <formula>20</formula>
    </cfRule>
  </conditionalFormatting>
  <conditionalFormatting sqref="AL20:AM24 AV20:AV24">
    <cfRule type="cellIs" dxfId="505" priority="459" operator="between">
      <formula>80</formula>
      <formula>120</formula>
    </cfRule>
  </conditionalFormatting>
  <conditionalFormatting sqref="AV61">
    <cfRule type="cellIs" dxfId="504" priority="518" operator="between">
      <formula>80</formula>
      <formula>120</formula>
    </cfRule>
  </conditionalFormatting>
  <conditionalFormatting sqref="AV61">
    <cfRule type="cellIs" dxfId="503" priority="517" operator="between">
      <formula>80</formula>
      <formula>120</formula>
    </cfRule>
  </conditionalFormatting>
  <conditionalFormatting sqref="AT67">
    <cfRule type="cellIs" dxfId="502" priority="516" operator="greaterThan">
      <formula>20</formula>
    </cfRule>
  </conditionalFormatting>
  <conditionalFormatting sqref="AT67">
    <cfRule type="cellIs" dxfId="501" priority="515" operator="greaterThan">
      <formula>20</formula>
    </cfRule>
  </conditionalFormatting>
  <conditionalFormatting sqref="AY67">
    <cfRule type="cellIs" dxfId="500" priority="512" operator="greaterThan">
      <formula>20</formula>
    </cfRule>
  </conditionalFormatting>
  <conditionalFormatting sqref="AY67">
    <cfRule type="cellIs" dxfId="499" priority="511" operator="greaterThan">
      <formula>20</formula>
    </cfRule>
  </conditionalFormatting>
  <conditionalFormatting sqref="BA62:BA63">
    <cfRule type="cellIs" dxfId="498" priority="510" operator="between">
      <formula>80</formula>
      <formula>120</formula>
    </cfRule>
  </conditionalFormatting>
  <conditionalFormatting sqref="BA62:BA63">
    <cfRule type="cellIs" dxfId="497" priority="509" operator="between">
      <formula>80</formula>
      <formula>120</formula>
    </cfRule>
  </conditionalFormatting>
  <conditionalFormatting sqref="BA61">
    <cfRule type="cellIs" dxfId="496" priority="508" operator="between">
      <formula>80</formula>
      <formula>120</formula>
    </cfRule>
  </conditionalFormatting>
  <conditionalFormatting sqref="BA61">
    <cfRule type="cellIs" dxfId="495" priority="507" operator="between">
      <formula>80</formula>
      <formula>120</formula>
    </cfRule>
  </conditionalFormatting>
  <conditionalFormatting sqref="AZ76 AY77:AZ78">
    <cfRule type="cellIs" dxfId="494" priority="506" operator="greaterThan">
      <formula>20</formula>
    </cfRule>
  </conditionalFormatting>
  <conditionalFormatting sqref="BA76:BA78">
    <cfRule type="cellIs" dxfId="493" priority="505" operator="between">
      <formula>80</formula>
      <formula>120</formula>
    </cfRule>
  </conditionalFormatting>
  <conditionalFormatting sqref="AP31 AN114:AP114 AO32:AP32 AO35:AP40 AP41:AP45 AO50:AP52 AP53:AP57">
    <cfRule type="cellIs" dxfId="492" priority="504" operator="greaterThan">
      <formula>20</formula>
    </cfRule>
  </conditionalFormatting>
  <conditionalFormatting sqref="AQ114 AQ50:AQ57">
    <cfRule type="cellIs" dxfId="491" priority="503" operator="between">
      <formula>80</formula>
      <formula>120</formula>
    </cfRule>
  </conditionalFormatting>
  <conditionalFormatting sqref="AN114:AP114">
    <cfRule type="cellIs" dxfId="490" priority="502" operator="greaterThan">
      <formula>20</formula>
    </cfRule>
  </conditionalFormatting>
  <conditionalFormatting sqref="AQ114">
    <cfRule type="cellIs" dxfId="489" priority="501" operator="between">
      <formula>80</formula>
      <formula>120</formula>
    </cfRule>
  </conditionalFormatting>
  <conditionalFormatting sqref="AN114:AP114">
    <cfRule type="cellIs" dxfId="488" priority="500" operator="greaterThan">
      <formula>20</formula>
    </cfRule>
  </conditionalFormatting>
  <conditionalFormatting sqref="AQ114">
    <cfRule type="cellIs" dxfId="487" priority="499" operator="between">
      <formula>80</formula>
      <formula>120</formula>
    </cfRule>
  </conditionalFormatting>
  <conditionalFormatting sqref="AO59:AP61">
    <cfRule type="cellIs" dxfId="486" priority="482" operator="greaterThan">
      <formula>20</formula>
    </cfRule>
  </conditionalFormatting>
  <conditionalFormatting sqref="AQ59:AQ61">
    <cfRule type="cellIs" dxfId="485" priority="481" operator="between">
      <formula>80</formula>
      <formula>120</formula>
    </cfRule>
  </conditionalFormatting>
  <conditionalFormatting sqref="AN114:AP114">
    <cfRule type="cellIs" dxfId="484" priority="496" operator="greaterThan">
      <formula>20</formula>
    </cfRule>
  </conditionalFormatting>
  <conditionalFormatting sqref="AQ114">
    <cfRule type="cellIs" dxfId="483" priority="495" operator="between">
      <formula>80</formula>
      <formula>120</formula>
    </cfRule>
  </conditionalFormatting>
  <conditionalFormatting sqref="AZ47:AZ48">
    <cfRule type="cellIs" dxfId="482" priority="446" operator="greaterThan">
      <formula>20</formula>
    </cfRule>
  </conditionalFormatting>
  <conditionalFormatting sqref="AN114:AP114">
    <cfRule type="cellIs" dxfId="481" priority="494" operator="greaterThan">
      <formula>20</formula>
    </cfRule>
  </conditionalFormatting>
  <conditionalFormatting sqref="AQ114">
    <cfRule type="cellIs" dxfId="480" priority="493" operator="between">
      <formula>80</formula>
      <formula>120</formula>
    </cfRule>
  </conditionalFormatting>
  <conditionalFormatting sqref="AK66">
    <cfRule type="cellIs" dxfId="479" priority="437" operator="greaterThan">
      <formula>20</formula>
    </cfRule>
  </conditionalFormatting>
  <conditionalFormatting sqref="AQ61">
    <cfRule type="cellIs" dxfId="478" priority="469" operator="between">
      <formula>80</formula>
      <formula>120</formula>
    </cfRule>
  </conditionalFormatting>
  <conditionalFormatting sqref="AT68">
    <cfRule type="cellIs" dxfId="477" priority="433" operator="greaterThan">
      <formula>20</formula>
    </cfRule>
  </conditionalFormatting>
  <conditionalFormatting sqref="AN114:AP114">
    <cfRule type="cellIs" dxfId="476" priority="488" operator="greaterThan">
      <formula>20</formula>
    </cfRule>
  </conditionalFormatting>
  <conditionalFormatting sqref="AQ114">
    <cfRule type="cellIs" dxfId="475" priority="487" operator="between">
      <formula>80</formula>
      <formula>120</formula>
    </cfRule>
  </conditionalFormatting>
  <conditionalFormatting sqref="AO20:AP24">
    <cfRule type="cellIs" dxfId="474" priority="458" operator="greaterThan">
      <formula>20</formula>
    </cfRule>
  </conditionalFormatting>
  <conditionalFormatting sqref="AQ20:AQ24">
    <cfRule type="cellIs" dxfId="473" priority="457" operator="between">
      <formula>80</formula>
      <formula>120</formula>
    </cfRule>
  </conditionalFormatting>
  <conditionalFormatting sqref="AP58:AP60 AO62:AO63 AO66:AP68 AO70:AP74 AO76:AP77">
    <cfRule type="cellIs" dxfId="472" priority="486" operator="greaterThan">
      <formula>20</formula>
    </cfRule>
  </conditionalFormatting>
  <conditionalFormatting sqref="AQ58:AQ60 AQ66:AQ68 AQ70:AQ74 AQ76:AQ77">
    <cfRule type="cellIs" dxfId="471" priority="485" operator="between">
      <formula>80</formula>
      <formula>120</formula>
    </cfRule>
  </conditionalFormatting>
  <conditionalFormatting sqref="AO56:AP58">
    <cfRule type="cellIs" dxfId="470" priority="484" operator="greaterThan">
      <formula>20</formula>
    </cfRule>
  </conditionalFormatting>
  <conditionalFormatting sqref="AQ56:AQ58">
    <cfRule type="cellIs" dxfId="469" priority="483" operator="between">
      <formula>80</formula>
      <formula>120</formula>
    </cfRule>
  </conditionalFormatting>
  <conditionalFormatting sqref="AO53:AP55">
    <cfRule type="cellIs" dxfId="468" priority="480" operator="greaterThan">
      <formula>20</formula>
    </cfRule>
  </conditionalFormatting>
  <conditionalFormatting sqref="AQ53:AQ55">
    <cfRule type="cellIs" dxfId="467" priority="479" operator="between">
      <formula>80</formula>
      <formula>120</formula>
    </cfRule>
  </conditionalFormatting>
  <conditionalFormatting sqref="AP46">
    <cfRule type="cellIs" dxfId="466" priority="478" operator="greaterThan">
      <formula>20</formula>
    </cfRule>
  </conditionalFormatting>
  <conditionalFormatting sqref="AQ46">
    <cfRule type="cellIs" dxfId="465" priority="477" operator="between">
      <formula>80</formula>
      <formula>120</formula>
    </cfRule>
  </conditionalFormatting>
  <conditionalFormatting sqref="AP49">
    <cfRule type="cellIs" dxfId="464" priority="475" operator="greaterThan">
      <formula>20</formula>
    </cfRule>
  </conditionalFormatting>
  <conditionalFormatting sqref="AP76 AO77:AP78">
    <cfRule type="cellIs" dxfId="463" priority="474" operator="greaterThan">
      <formula>20</formula>
    </cfRule>
  </conditionalFormatting>
  <conditionalFormatting sqref="AQ76:AQ78">
    <cfRule type="cellIs" dxfId="462" priority="473" operator="between">
      <formula>80</formula>
      <formula>120</formula>
    </cfRule>
  </conditionalFormatting>
  <conditionalFormatting sqref="AO67">
    <cfRule type="cellIs" dxfId="461" priority="472" operator="greaterThan">
      <formula>20</formula>
    </cfRule>
  </conditionalFormatting>
  <conditionalFormatting sqref="AP61:AP63">
    <cfRule type="cellIs" dxfId="460" priority="471" operator="greaterThan">
      <formula>20</formula>
    </cfRule>
  </conditionalFormatting>
  <conditionalFormatting sqref="AQ62:AQ63 AQ66">
    <cfRule type="cellIs" dxfId="459" priority="470" operator="between">
      <formula>80</formula>
      <formula>120</formula>
    </cfRule>
  </conditionalFormatting>
  <conditionalFormatting sqref="AQ61">
    <cfRule type="cellIs" dxfId="458" priority="468" operator="between">
      <formula>80</formula>
      <formula>120</formula>
    </cfRule>
  </conditionalFormatting>
  <conditionalFormatting sqref="AI20:AI27 AN20:AN27 AS20:AS27 AX20:AX27">
    <cfRule type="cellIs" dxfId="457" priority="467" operator="lessThan">
      <formula>20</formula>
    </cfRule>
  </conditionalFormatting>
  <conditionalFormatting sqref="AO61 AO58 AO55 AO52 AO49 AO46 AO43 AO40 AO37 AO31">
    <cfRule type="cellIs" dxfId="456" priority="464" operator="greaterThan">
      <formula>20</formula>
    </cfRule>
  </conditionalFormatting>
  <conditionalFormatting sqref="AO76 AO73 AO70">
    <cfRule type="cellIs" dxfId="455" priority="463" operator="greaterThan">
      <formula>20</formula>
    </cfRule>
  </conditionalFormatting>
  <conditionalFormatting sqref="AT76 AT73 AT70 AT61 AT58 AT55 AT52 AT49 AT46 AT43 AT40 AT37 AT31">
    <cfRule type="cellIs" dxfId="454" priority="462" operator="greaterThan">
      <formula>20</formula>
    </cfRule>
  </conditionalFormatting>
  <conditionalFormatting sqref="AQ47:AQ48">
    <cfRule type="cellIs" dxfId="453" priority="425" operator="between">
      <formula>80</formula>
      <formula>120</formula>
    </cfRule>
  </conditionalFormatting>
  <conditionalFormatting sqref="AR20:AR24 AJ20:AK24 AT20:AU24">
    <cfRule type="cellIs" dxfId="452" priority="460" operator="greaterThan">
      <formula>20</formula>
    </cfRule>
  </conditionalFormatting>
  <conditionalFormatting sqref="AR31 AW31 AJ31:AK31 AT31:AU31 AY31:AZ31">
    <cfRule type="cellIs" dxfId="451" priority="456" operator="greaterThan">
      <formula>20</formula>
    </cfRule>
  </conditionalFormatting>
  <conditionalFormatting sqref="AL31:AM31 BA31 AV31">
    <cfRule type="cellIs" dxfId="450" priority="455" operator="between">
      <formula>80</formula>
      <formula>120</formula>
    </cfRule>
  </conditionalFormatting>
  <conditionalFormatting sqref="AO31:AP31">
    <cfRule type="cellIs" dxfId="449" priority="454" operator="greaterThan">
      <formula>20</formula>
    </cfRule>
  </conditionalFormatting>
  <conditionalFormatting sqref="AQ31">
    <cfRule type="cellIs" dxfId="448" priority="453" operator="between">
      <formula>80</formula>
      <formula>120</formula>
    </cfRule>
  </conditionalFormatting>
  <conditionalFormatting sqref="AO32 AO35:AO36 AO38:AO39 AO41:AO42 AO44:AO45 AO47:AO48 AO50:AO51 AO53:AO54 AO56:AO57 AO59:AO60 AO62:AO63 AO66">
    <cfRule type="cellIs" dxfId="447" priority="415" operator="greaterThan">
      <formula>20</formula>
    </cfRule>
  </conditionalFormatting>
  <conditionalFormatting sqref="BA47:BA48">
    <cfRule type="cellIs" dxfId="446" priority="441" operator="between">
      <formula>80</formula>
      <formula>120</formula>
    </cfRule>
  </conditionalFormatting>
  <conditionalFormatting sqref="BA100:BA103">
    <cfRule type="cellIs" dxfId="445" priority="407" operator="between">
      <formula>80</formula>
      <formula>120</formula>
    </cfRule>
  </conditionalFormatting>
  <conditionalFormatting sqref="AK99">
    <cfRule type="cellIs" dxfId="444" priority="406" operator="greaterThan">
      <formula>20</formula>
    </cfRule>
  </conditionalFormatting>
  <conditionalFormatting sqref="AL99:AM99">
    <cfRule type="cellIs" dxfId="443" priority="405" operator="between">
      <formula>80</formula>
      <formula>120</formula>
    </cfRule>
  </conditionalFormatting>
  <conditionalFormatting sqref="AK102">
    <cfRule type="cellIs" dxfId="442" priority="404" operator="greaterThan">
      <formula>20</formula>
    </cfRule>
  </conditionalFormatting>
  <conditionalFormatting sqref="AL102:AM102">
    <cfRule type="cellIs" dxfId="441" priority="403" operator="between">
      <formula>80</formula>
      <formula>120</formula>
    </cfRule>
  </conditionalFormatting>
  <conditionalFormatting sqref="AV62:AV63">
    <cfRule type="cellIs" dxfId="440" priority="434" operator="between">
      <formula>80</formula>
      <formula>120</formula>
    </cfRule>
  </conditionalFormatting>
  <conditionalFormatting sqref="AZ93">
    <cfRule type="cellIs" dxfId="439" priority="392" operator="greaterThan">
      <formula>20</formula>
    </cfRule>
  </conditionalFormatting>
  <conditionalFormatting sqref="AV93">
    <cfRule type="cellIs" dxfId="438" priority="389" operator="between">
      <formula>80</formula>
      <formula>120</formula>
    </cfRule>
  </conditionalFormatting>
  <conditionalFormatting sqref="BA93">
    <cfRule type="cellIs" dxfId="437" priority="387" operator="between">
      <formula>80</formula>
      <formula>120</formula>
    </cfRule>
  </conditionalFormatting>
  <conditionalFormatting sqref="AY68">
    <cfRule type="cellIs" dxfId="436" priority="430" operator="greaterThan">
      <formula>20</formula>
    </cfRule>
  </conditionalFormatting>
  <conditionalFormatting sqref="BA62:BA63">
    <cfRule type="cellIs" dxfId="435" priority="427" operator="between">
      <formula>80</formula>
      <formula>120</formula>
    </cfRule>
  </conditionalFormatting>
  <conditionalFormatting sqref="BA108">
    <cfRule type="cellIs" dxfId="434" priority="378" operator="between">
      <formula>80</formula>
      <formula>120</formula>
    </cfRule>
  </conditionalFormatting>
  <conditionalFormatting sqref="AO109:AO111 AP105:AP107 AO113:AP114">
    <cfRule type="cellIs" dxfId="433" priority="375" operator="greaterThan">
      <formula>20</formula>
    </cfRule>
  </conditionalFormatting>
  <conditionalFormatting sqref="AQ105:AQ107 AQ113:AQ114">
    <cfRule type="cellIs" dxfId="432" priority="374" operator="between">
      <formula>80</formula>
      <formula>120</formula>
    </cfRule>
  </conditionalFormatting>
  <conditionalFormatting sqref="AQ108">
    <cfRule type="cellIs" dxfId="431" priority="361" operator="between">
      <formula>80</formula>
      <formula>120</formula>
    </cfRule>
  </conditionalFormatting>
  <conditionalFormatting sqref="AP96">
    <cfRule type="cellIs" dxfId="430" priority="364" operator="greaterThan">
      <formula>20</formula>
    </cfRule>
  </conditionalFormatting>
  <conditionalFormatting sqref="AK53:AK54">
    <cfRule type="cellIs" dxfId="429" priority="452" operator="greaterThan">
      <formula>20</formula>
    </cfRule>
  </conditionalFormatting>
  <conditionalFormatting sqref="AL53:AM54">
    <cfRule type="cellIs" dxfId="428" priority="451" operator="between">
      <formula>80</formula>
      <formula>120</formula>
    </cfRule>
  </conditionalFormatting>
  <conditionalFormatting sqref="AK56:AK57">
    <cfRule type="cellIs" dxfId="427" priority="450" operator="greaterThan">
      <formula>20</formula>
    </cfRule>
  </conditionalFormatting>
  <conditionalFormatting sqref="AL56:AM57">
    <cfRule type="cellIs" dxfId="426" priority="449" operator="between">
      <formula>80</formula>
      <formula>120</formula>
    </cfRule>
  </conditionalFormatting>
  <conditionalFormatting sqref="AW50:AW51">
    <cfRule type="cellIs" dxfId="425" priority="448" operator="greaterThan">
      <formula>20</formula>
    </cfRule>
  </conditionalFormatting>
  <conditionalFormatting sqref="AU94">
    <cfRule type="cellIs" dxfId="424" priority="346" operator="greaterThan">
      <formula>20</formula>
    </cfRule>
  </conditionalFormatting>
  <conditionalFormatting sqref="AW97">
    <cfRule type="cellIs" dxfId="423" priority="347" operator="greaterThan">
      <formula>20</formula>
    </cfRule>
  </conditionalFormatting>
  <conditionalFormatting sqref="AZ94">
    <cfRule type="cellIs" dxfId="422" priority="345" operator="greaterThan">
      <formula>20</formula>
    </cfRule>
  </conditionalFormatting>
  <conditionalFormatting sqref="AU47:AU48">
    <cfRule type="cellIs" dxfId="421" priority="447" operator="greaterThan">
      <formula>20</formula>
    </cfRule>
  </conditionalFormatting>
  <conditionalFormatting sqref="AL47:AM48">
    <cfRule type="cellIs" dxfId="420" priority="445" operator="between">
      <formula>80</formula>
      <formula>120</formula>
    </cfRule>
  </conditionalFormatting>
  <conditionalFormatting sqref="AV47:AV48">
    <cfRule type="cellIs" dxfId="419" priority="444" operator="between">
      <formula>80</formula>
      <formula>120</formula>
    </cfRule>
  </conditionalFormatting>
  <conditionalFormatting sqref="AV47:AV48">
    <cfRule type="cellIs" dxfId="418" priority="443" operator="between">
      <formula>80</formula>
      <formula>120</formula>
    </cfRule>
  </conditionalFormatting>
  <conditionalFormatting sqref="BA47:BA48">
    <cfRule type="cellIs" dxfId="417" priority="442" operator="between">
      <formula>80</formula>
      <formula>120</formula>
    </cfRule>
  </conditionalFormatting>
  <conditionalFormatting sqref="AU50:AU51">
    <cfRule type="cellIs" dxfId="416" priority="440" operator="greaterThan">
      <formula>20</formula>
    </cfRule>
  </conditionalFormatting>
  <conditionalFormatting sqref="AZ50:AZ51">
    <cfRule type="cellIs" dxfId="415" priority="439" operator="greaterThan">
      <formula>20</formula>
    </cfRule>
  </conditionalFormatting>
  <conditionalFormatting sqref="AL62:AM63">
    <cfRule type="cellIs" dxfId="414" priority="438" operator="between">
      <formula>80</formula>
      <formula>120</formula>
    </cfRule>
  </conditionalFormatting>
  <conditionalFormatting sqref="BA109">
    <cfRule type="cellIs" dxfId="413" priority="333" operator="between">
      <formula>80</formula>
      <formula>120</formula>
    </cfRule>
  </conditionalFormatting>
  <conditionalFormatting sqref="AQ94">
    <cfRule type="cellIs" dxfId="412" priority="331" operator="between">
      <formula>80</formula>
      <formula>120</formula>
    </cfRule>
  </conditionalFormatting>
  <conditionalFormatting sqref="AU66">
    <cfRule type="cellIs" dxfId="411" priority="436" operator="greaterThan">
      <formula>20</formula>
    </cfRule>
  </conditionalFormatting>
  <conditionalFormatting sqref="AV62:AV63">
    <cfRule type="cellIs" dxfId="410" priority="435" operator="between">
      <formula>80</formula>
      <formula>120</formula>
    </cfRule>
  </conditionalFormatting>
  <conditionalFormatting sqref="AT68">
    <cfRule type="cellIs" dxfId="409" priority="432" operator="greaterThan">
      <formula>20</formula>
    </cfRule>
  </conditionalFormatting>
  <conditionalFormatting sqref="AO109 AO106 AO103 AO100 AO97 AO94 AO91 AO88 AO85 AO82 AO79">
    <cfRule type="cellIs" dxfId="408" priority="325" operator="greaterThan">
      <formula>20</formula>
    </cfRule>
  </conditionalFormatting>
  <conditionalFormatting sqref="AY68">
    <cfRule type="cellIs" dxfId="407" priority="431" operator="greaterThan">
      <formula>20</formula>
    </cfRule>
  </conditionalFormatting>
  <conditionalFormatting sqref="AZ66">
    <cfRule type="cellIs" dxfId="406" priority="429" operator="greaterThan">
      <formula>20</formula>
    </cfRule>
  </conditionalFormatting>
  <conditionalFormatting sqref="BA62:BA63">
    <cfRule type="cellIs" dxfId="405" priority="428" operator="between">
      <formula>80</formula>
      <formula>120</formula>
    </cfRule>
  </conditionalFormatting>
  <conditionalFormatting sqref="AV69 BA69 AL69:AM69">
    <cfRule type="cellIs" dxfId="404" priority="319" operator="between">
      <formula>80</formula>
      <formula>120</formula>
    </cfRule>
  </conditionalFormatting>
  <conditionalFormatting sqref="AP69">
    <cfRule type="cellIs" dxfId="403" priority="318" operator="greaterThan">
      <formula>20</formula>
    </cfRule>
  </conditionalFormatting>
  <conditionalFormatting sqref="AK69">
    <cfRule type="cellIs" dxfId="402" priority="314" operator="greaterThan">
      <formula>20</formula>
    </cfRule>
  </conditionalFormatting>
  <conditionalFormatting sqref="AL69:AM69">
    <cfRule type="cellIs" dxfId="401" priority="313" operator="between">
      <formula>80</formula>
      <formula>120</formula>
    </cfRule>
  </conditionalFormatting>
  <conditionalFormatting sqref="AJ69">
    <cfRule type="cellIs" dxfId="400" priority="312" operator="greaterThan">
      <formula>20</formula>
    </cfRule>
  </conditionalFormatting>
  <conditionalFormatting sqref="AP50:AP51">
    <cfRule type="cellIs" dxfId="399" priority="423" operator="greaterThan">
      <formula>20</formula>
    </cfRule>
  </conditionalFormatting>
  <conditionalFormatting sqref="AW72 AR72 AJ72:AK72 AT72:AU72 AY72:AZ72">
    <cfRule type="cellIs" dxfId="398" priority="306" operator="greaterThan">
      <formula>20</formula>
    </cfRule>
  </conditionalFormatting>
  <conditionalFormatting sqref="AV72 BA72 AL72:AM72">
    <cfRule type="cellIs" dxfId="397" priority="305" operator="between">
      <formula>80</formula>
      <formula>120</formula>
    </cfRule>
  </conditionalFormatting>
  <conditionalFormatting sqref="AP72">
    <cfRule type="cellIs" dxfId="396" priority="304" operator="greaterThan">
      <formula>20</formula>
    </cfRule>
  </conditionalFormatting>
  <conditionalFormatting sqref="AQ72">
    <cfRule type="cellIs" dxfId="395" priority="303" operator="between">
      <formula>80</formula>
      <formula>120</formula>
    </cfRule>
  </conditionalFormatting>
  <conditionalFormatting sqref="AP66">
    <cfRule type="cellIs" dxfId="394" priority="421" operator="greaterThan">
      <formula>20</formula>
    </cfRule>
  </conditionalFormatting>
  <conditionalFormatting sqref="AQ62:AQ63">
    <cfRule type="cellIs" dxfId="393" priority="420" operator="between">
      <formula>80</formula>
      <formula>120</formula>
    </cfRule>
  </conditionalFormatting>
  <conditionalFormatting sqref="AK72">
    <cfRule type="cellIs" dxfId="392" priority="300" operator="greaterThan">
      <formula>20</formula>
    </cfRule>
  </conditionalFormatting>
  <conditionalFormatting sqref="AL72:AM72">
    <cfRule type="cellIs" dxfId="391" priority="299" operator="between">
      <formula>80</formula>
      <formula>120</formula>
    </cfRule>
  </conditionalFormatting>
  <conditionalFormatting sqref="AJ72">
    <cfRule type="cellIs" dxfId="390" priority="298" operator="greaterThan">
      <formula>20</formula>
    </cfRule>
  </conditionalFormatting>
  <conditionalFormatting sqref="AZ75">
    <cfRule type="cellIs" dxfId="389" priority="294" operator="greaterThan">
      <formula>20</formula>
    </cfRule>
  </conditionalFormatting>
  <conditionalFormatting sqref="BA75">
    <cfRule type="cellIs" dxfId="388" priority="293" operator="between">
      <formula>80</formula>
      <formula>120</formula>
    </cfRule>
  </conditionalFormatting>
  <conditionalFormatting sqref="AZ75">
    <cfRule type="cellIs" dxfId="387" priority="292" operator="greaterThan">
      <formula>20</formula>
    </cfRule>
  </conditionalFormatting>
  <conditionalFormatting sqref="BA75">
    <cfRule type="cellIs" dxfId="386" priority="291" operator="between">
      <formula>80</formula>
      <formula>120</formula>
    </cfRule>
  </conditionalFormatting>
  <conditionalFormatting sqref="AY77 AY74 AY71 AY32 AY35:AY36 AY38:AY39 AY41:AY42 AY44:AY45 AY47:AY48 AY50:AY51 AY53:AY54 AY56:AY57 AY59:AY60 AY62:AY63 AY66">
    <cfRule type="cellIs" dxfId="385" priority="412" operator="greaterThan">
      <formula>20</formula>
    </cfRule>
  </conditionalFormatting>
  <conditionalFormatting sqref="AJ115:AK121 AY115:AZ121 AT115:AU121 AW115:AW121 AR115:AR121 AR123:AR124 AW123:AW124 AT123:AU124 AY123:AZ124 AJ123:AK124">
    <cfRule type="cellIs" dxfId="384" priority="290" operator="greaterThan">
      <formula>20</formula>
    </cfRule>
  </conditionalFormatting>
  <conditionalFormatting sqref="BA115:BA121 AV115:AV121 AL115:AM121 AL123:AM124 AV123:AV124 BA123:BA124">
    <cfRule type="cellIs" dxfId="383" priority="289" operator="between">
      <formula>80</formula>
      <formula>120</formula>
    </cfRule>
  </conditionalFormatting>
  <conditionalFormatting sqref="AK123 AR123">
    <cfRule type="cellIs" dxfId="382" priority="288" operator="greaterThan">
      <formula>20</formula>
    </cfRule>
  </conditionalFormatting>
  <conditionalFormatting sqref="AL123:AM123">
    <cfRule type="cellIs" dxfId="381" priority="287" operator="between">
      <formula>80</formula>
      <formula>120</formula>
    </cfRule>
  </conditionalFormatting>
  <conditionalFormatting sqref="AO123 AO120 AO117">
    <cfRule type="cellIs" dxfId="380" priority="277" operator="greaterThan">
      <formula>20</formula>
    </cfRule>
  </conditionalFormatting>
  <conditionalFormatting sqref="AL106:AM109 BA106:BA109 AV106:AV109">
    <cfRule type="cellIs" dxfId="379" priority="396" operator="between">
      <formula>80</formula>
      <formula>120</formula>
    </cfRule>
  </conditionalFormatting>
  <conditionalFormatting sqref="AJ100:AK103 AR100:AR103 AW100:AW103 AT100:AU103 AY100:AZ103">
    <cfRule type="cellIs" dxfId="378" priority="395" operator="greaterThan">
      <formula>20</formula>
    </cfRule>
  </conditionalFormatting>
  <conditionalFormatting sqref="AL100:AM103 AV100:AV103">
    <cfRule type="cellIs" dxfId="377" priority="394" operator="between">
      <formula>80</formula>
      <formula>120</formula>
    </cfRule>
  </conditionalFormatting>
  <conditionalFormatting sqref="AY121 AY118">
    <cfRule type="cellIs" dxfId="376" priority="266" operator="greaterThan">
      <formula>20</formula>
    </cfRule>
  </conditionalFormatting>
  <conditionalFormatting sqref="AY115">
    <cfRule type="cellIs" dxfId="375" priority="272" operator="greaterThan">
      <formula>20</formula>
    </cfRule>
  </conditionalFormatting>
  <conditionalFormatting sqref="AV93">
    <cfRule type="cellIs" dxfId="374" priority="390" operator="between">
      <formula>80</formula>
      <formula>120</formula>
    </cfRule>
  </conditionalFormatting>
  <conditionalFormatting sqref="AO121 AO118">
    <cfRule type="cellIs" dxfId="373" priority="268" operator="greaterThan">
      <formula>20</formula>
    </cfRule>
  </conditionalFormatting>
  <conditionalFormatting sqref="AV108">
    <cfRule type="cellIs" dxfId="372" priority="382" operator="between">
      <formula>80</formula>
      <formula>120</formula>
    </cfRule>
  </conditionalFormatting>
  <conditionalFormatting sqref="BA109:BA111">
    <cfRule type="cellIs" dxfId="371" priority="380" operator="between">
      <formula>80</formula>
      <formula>120</formula>
    </cfRule>
  </conditionalFormatting>
  <conditionalFormatting sqref="AP47:AP48">
    <cfRule type="cellIs" dxfId="370" priority="426" operator="greaterThan">
      <formula>20</formula>
    </cfRule>
  </conditionalFormatting>
  <conditionalFormatting sqref="AQ47:AQ48">
    <cfRule type="cellIs" dxfId="369" priority="424" operator="between">
      <formula>80</formula>
      <formula>120</formula>
    </cfRule>
  </conditionalFormatting>
  <conditionalFormatting sqref="AW119 AR119 AU119 AZ119">
    <cfRule type="cellIs" dxfId="368" priority="251" operator="greaterThan">
      <formula>20</formula>
    </cfRule>
  </conditionalFormatting>
  <conditionalFormatting sqref="AV119 BA119">
    <cfRule type="cellIs" dxfId="367" priority="250" operator="between">
      <formula>80</formula>
      <formula>120</formula>
    </cfRule>
  </conditionalFormatting>
  <conditionalFormatting sqref="AO68">
    <cfRule type="cellIs" dxfId="366" priority="422" operator="greaterThan">
      <formula>20</formula>
    </cfRule>
  </conditionalFormatting>
  <conditionalFormatting sqref="AQ62:AQ63">
    <cfRule type="cellIs" dxfId="365" priority="419" operator="between">
      <formula>80</formula>
      <formula>120</formula>
    </cfRule>
  </conditionalFormatting>
  <conditionalFormatting sqref="AK66 AP66 AU66 AZ66">
    <cfRule type="cellIs" dxfId="364" priority="418" operator="lessThan">
      <formula>20</formula>
    </cfRule>
  </conditionalFormatting>
  <conditionalFormatting sqref="AJ32 AJ35:AJ36 AJ38:AJ39 AJ41:AJ42 AJ44:AJ45 AJ47:AJ48 AJ50:AJ51 AJ53:AJ54 AJ56:AJ57 AJ59:AJ60 AJ62:AJ63 AJ66">
    <cfRule type="cellIs" dxfId="363" priority="417" operator="greaterThan">
      <formula>20</formula>
    </cfRule>
  </conditionalFormatting>
  <conditionalFormatting sqref="AJ77 AJ74 AJ71">
    <cfRule type="cellIs" dxfId="362" priority="416" operator="greaterThan">
      <formula>20</formula>
    </cfRule>
  </conditionalFormatting>
  <conditionalFormatting sqref="AY119">
    <cfRule type="cellIs" dxfId="361" priority="238" operator="greaterThan">
      <formula>20</formula>
    </cfRule>
  </conditionalFormatting>
  <conditionalFormatting sqref="AO77 AO74 AO71">
    <cfRule type="cellIs" dxfId="360" priority="414" operator="greaterThan">
      <formula>20</formula>
    </cfRule>
  </conditionalFormatting>
  <conditionalFormatting sqref="AT77 AT74 AT71 AT32 AT35:AT36 AT38:AT39 AT41:AT42 AT44:AT45 AT47:AT48 AT50:AT51 AT53:AT54 AT56:AT57 AT59:AT60 AT62:AT63 AT66">
    <cfRule type="cellIs" dxfId="359" priority="413" operator="greaterThan">
      <formula>20</formula>
    </cfRule>
  </conditionalFormatting>
  <conditionalFormatting sqref="AR78:AR101 AW78:AW101 AJ88:AK97 AT88:AU97 AY88:AZ97 AO88:AP97">
    <cfRule type="cellIs" dxfId="358" priority="411" operator="greaterThan">
      <formula>20</formula>
    </cfRule>
  </conditionalFormatting>
  <conditionalFormatting sqref="AL78:AM97 BA78:BA97 AV78:AV97 AQ78:AQ97">
    <cfRule type="cellIs" dxfId="357" priority="410" operator="between">
      <formula>80</formula>
      <formula>120</formula>
    </cfRule>
  </conditionalFormatting>
  <conditionalFormatting sqref="AK78 AU78 AZ78 AW102:AW104 AR102:AR104 AK101 AT97:AU100 AY97:AZ100 AJ79:AK88 AJ97:AK100 AK89:AK96 AT79:AU88 AU89:AU92 AU101:AU104 AY79:AZ88 AZ89:AZ92 AZ101:AZ104">
    <cfRule type="cellIs" dxfId="356" priority="409" operator="greaterThan">
      <formula>20</formula>
    </cfRule>
  </conditionalFormatting>
  <conditionalFormatting sqref="AL97:AM101 AV97:AV104 BA97:BA104">
    <cfRule type="cellIs" dxfId="355" priority="408" operator="between">
      <formula>80</formula>
      <formula>120</formula>
    </cfRule>
  </conditionalFormatting>
  <conditionalFormatting sqref="AW96">
    <cfRule type="cellIs" dxfId="354" priority="402" operator="greaterThan">
      <formula>20</formula>
    </cfRule>
  </conditionalFormatting>
  <conditionalFormatting sqref="AK105:AK108 AU105:AU108 AZ105:AZ108 AJ109:AK111 AY109:AZ111 AT109:AU111 AW105:AW111 AR105:AR111 AR113:AR114 AW113:AW114 AT113:AU114 AY113:AZ114 AJ113:AK114">
    <cfRule type="cellIs" dxfId="353" priority="401" operator="greaterThan">
      <formula>20</formula>
    </cfRule>
  </conditionalFormatting>
  <conditionalFormatting sqref="AV105:AV107 BA105:BA107 AL105:AM107 BA113:BA114 AV109:AV111 AL109:AM111 AL113:AM114 AV113:AV114">
    <cfRule type="cellIs" dxfId="352" priority="400" operator="between">
      <formula>80</formula>
      <formula>120</formula>
    </cfRule>
  </conditionalFormatting>
  <conditionalFormatting sqref="AJ106:AK109 AR106:AR109 AW106:AW109 AT106:AU109 AY106:AZ109">
    <cfRule type="cellIs" dxfId="351" priority="397" operator="greaterThan">
      <formula>20</formula>
    </cfRule>
  </conditionalFormatting>
  <conditionalFormatting sqref="AW103:AW106 AR103:AR106 AJ103:AK106 AT103:AU106 AY103:AZ106">
    <cfRule type="cellIs" dxfId="350" priority="399" operator="greaterThan">
      <formula>20</formula>
    </cfRule>
  </conditionalFormatting>
  <conditionalFormatting sqref="AV103:AV106 BA103:BA106 AL103:AM106">
    <cfRule type="cellIs" dxfId="349" priority="398" operator="between">
      <formula>80</formula>
      <formula>120</formula>
    </cfRule>
  </conditionalFormatting>
  <conditionalFormatting sqref="AU93">
    <cfRule type="cellIs" dxfId="348" priority="393" operator="greaterThan">
      <formula>20</formula>
    </cfRule>
  </conditionalFormatting>
  <conditionalFormatting sqref="AL93:AM93">
    <cfRule type="cellIs" dxfId="347" priority="391" operator="between">
      <formula>80</formula>
      <formula>120</formula>
    </cfRule>
  </conditionalFormatting>
  <conditionalFormatting sqref="BA93">
    <cfRule type="cellIs" dxfId="346" priority="388" operator="between">
      <formula>80</formula>
      <formula>120</formula>
    </cfRule>
  </conditionalFormatting>
  <conditionalFormatting sqref="AU96">
    <cfRule type="cellIs" dxfId="345" priority="386" operator="greaterThan">
      <formula>20</formula>
    </cfRule>
  </conditionalFormatting>
  <conditionalFormatting sqref="AZ96">
    <cfRule type="cellIs" dxfId="344" priority="385" operator="greaterThan">
      <formula>20</formula>
    </cfRule>
  </conditionalFormatting>
  <conditionalFormatting sqref="AL108:AM108">
    <cfRule type="cellIs" dxfId="343" priority="384" operator="between">
      <formula>80</formula>
      <formula>120</formula>
    </cfRule>
  </conditionalFormatting>
  <conditionalFormatting sqref="AV108">
    <cfRule type="cellIs" dxfId="342" priority="383" operator="between">
      <formula>80</formula>
      <formula>120</formula>
    </cfRule>
  </conditionalFormatting>
  <conditionalFormatting sqref="BA109:BA111">
    <cfRule type="cellIs" dxfId="341" priority="381" operator="between">
      <formula>80</formula>
      <formula>120</formula>
    </cfRule>
  </conditionalFormatting>
  <conditionalFormatting sqref="BA108">
    <cfRule type="cellIs" dxfId="340" priority="379" operator="between">
      <formula>80</formula>
      <formula>120</formula>
    </cfRule>
  </conditionalFormatting>
  <conditionalFormatting sqref="AP78 AO97:AP100 AO79:AP88 AP89:AP92 AP101:AP104">
    <cfRule type="cellIs" dxfId="339" priority="377" operator="greaterThan">
      <formula>20</formula>
    </cfRule>
  </conditionalFormatting>
  <conditionalFormatting sqref="AQ97:AQ104">
    <cfRule type="cellIs" dxfId="338" priority="376" operator="between">
      <formula>80</formula>
      <formula>120</formula>
    </cfRule>
  </conditionalFormatting>
  <conditionalFormatting sqref="AO106:AP109">
    <cfRule type="cellIs" dxfId="337" priority="371" operator="greaterThan">
      <formula>20</formula>
    </cfRule>
  </conditionalFormatting>
  <conditionalFormatting sqref="AQ106:AQ109">
    <cfRule type="cellIs" dxfId="336" priority="370" operator="between">
      <formula>80</formula>
      <formula>120</formula>
    </cfRule>
  </conditionalFormatting>
  <conditionalFormatting sqref="AO103:AP106">
    <cfRule type="cellIs" dxfId="335" priority="373" operator="greaterThan">
      <formula>20</formula>
    </cfRule>
  </conditionalFormatting>
  <conditionalFormatting sqref="AQ103:AQ106">
    <cfRule type="cellIs" dxfId="334" priority="372" operator="between">
      <formula>80</formula>
      <formula>120</formula>
    </cfRule>
  </conditionalFormatting>
  <conditionalFormatting sqref="AO100:AP103">
    <cfRule type="cellIs" dxfId="333" priority="369" operator="greaterThan">
      <formula>20</formula>
    </cfRule>
  </conditionalFormatting>
  <conditionalFormatting sqref="AQ100:AQ103">
    <cfRule type="cellIs" dxfId="332" priority="368" operator="between">
      <formula>80</formula>
      <formula>120</formula>
    </cfRule>
  </conditionalFormatting>
  <conditionalFormatting sqref="AP93">
    <cfRule type="cellIs" dxfId="331" priority="367" operator="greaterThan">
      <formula>20</formula>
    </cfRule>
  </conditionalFormatting>
  <conditionalFormatting sqref="AQ93">
    <cfRule type="cellIs" dxfId="330" priority="366" operator="between">
      <formula>80</formula>
      <formula>120</formula>
    </cfRule>
  </conditionalFormatting>
  <conditionalFormatting sqref="AQ93">
    <cfRule type="cellIs" dxfId="329" priority="365" operator="between">
      <formula>80</formula>
      <formula>120</formula>
    </cfRule>
  </conditionalFormatting>
  <conditionalFormatting sqref="AP108:AP111">
    <cfRule type="cellIs" dxfId="328" priority="363" operator="greaterThan">
      <formula>20</formula>
    </cfRule>
  </conditionalFormatting>
  <conditionalFormatting sqref="AQ109:AQ111 AQ113">
    <cfRule type="cellIs" dxfId="327" priority="362" operator="between">
      <formula>80</formula>
      <formula>120</formula>
    </cfRule>
  </conditionalFormatting>
  <conditionalFormatting sqref="AQ108">
    <cfRule type="cellIs" dxfId="326" priority="360" operator="between">
      <formula>80</formula>
      <formula>120</formula>
    </cfRule>
  </conditionalFormatting>
  <conditionalFormatting sqref="AJ108 AJ105 AJ102 AJ99 AJ96 AJ93 AJ90 AJ87 AJ84 AJ81 AJ78">
    <cfRule type="cellIs" dxfId="325" priority="359" operator="greaterThan">
      <formula>20</formula>
    </cfRule>
  </conditionalFormatting>
  <conditionalFormatting sqref="AO108 AO105 AO102 AO99 AO96 AO93 AO90 AO87 AO84 AO81 AO78">
    <cfRule type="cellIs" dxfId="324" priority="358" operator="greaterThan">
      <formula>20</formula>
    </cfRule>
  </conditionalFormatting>
  <conditionalFormatting sqref="AT108 AT105 AT102 AT99 AT96 AT93 AT90 AT87 AT84 AT81 AT78">
    <cfRule type="cellIs" dxfId="323" priority="357" operator="greaterThan">
      <formula>20</formula>
    </cfRule>
  </conditionalFormatting>
  <conditionalFormatting sqref="AY108 AY105 AY102 AY99 AY96 AY93 AY90 AY87 AY84 AY81 AY78">
    <cfRule type="cellIs" dxfId="322" priority="356" operator="greaterThan">
      <formula>20</formula>
    </cfRule>
  </conditionalFormatting>
  <conditionalFormatting sqref="AR78 AW78 AJ78:AK78 AT78:AU78 AY78:AZ78">
    <cfRule type="cellIs" dxfId="321" priority="355" operator="greaterThan">
      <formula>20</formula>
    </cfRule>
  </conditionalFormatting>
  <conditionalFormatting sqref="AL78:AM78 BA78 AV78">
    <cfRule type="cellIs" dxfId="320" priority="354" operator="between">
      <formula>80</formula>
      <formula>120</formula>
    </cfRule>
  </conditionalFormatting>
  <conditionalFormatting sqref="AO78:AP78">
    <cfRule type="cellIs" dxfId="319" priority="353" operator="greaterThan">
      <formula>20</formula>
    </cfRule>
  </conditionalFormatting>
  <conditionalFormatting sqref="AQ78">
    <cfRule type="cellIs" dxfId="318" priority="352" operator="between">
      <formula>80</formula>
      <formula>120</formula>
    </cfRule>
  </conditionalFormatting>
  <conditionalFormatting sqref="AK100">
    <cfRule type="cellIs" dxfId="317" priority="351" operator="greaterThan">
      <formula>20</formula>
    </cfRule>
  </conditionalFormatting>
  <conditionalFormatting sqref="AL100:AM100">
    <cfRule type="cellIs" dxfId="316" priority="350" operator="between">
      <formula>80</formula>
      <formula>120</formula>
    </cfRule>
  </conditionalFormatting>
  <conditionalFormatting sqref="AK103">
    <cfRule type="cellIs" dxfId="315" priority="349" operator="greaterThan">
      <formula>20</formula>
    </cfRule>
  </conditionalFormatting>
  <conditionalFormatting sqref="AL103:AM103">
    <cfRule type="cellIs" dxfId="314" priority="348" operator="between">
      <formula>80</formula>
      <formula>120</formula>
    </cfRule>
  </conditionalFormatting>
  <conditionalFormatting sqref="AL94:AM94">
    <cfRule type="cellIs" dxfId="313" priority="344" operator="between">
      <formula>80</formula>
      <formula>120</formula>
    </cfRule>
  </conditionalFormatting>
  <conditionalFormatting sqref="AV94">
    <cfRule type="cellIs" dxfId="312" priority="343" operator="between">
      <formula>80</formula>
      <formula>120</formula>
    </cfRule>
  </conditionalFormatting>
  <conditionalFormatting sqref="AV94">
    <cfRule type="cellIs" dxfId="311" priority="342" operator="between">
      <formula>80</formula>
      <formula>120</formula>
    </cfRule>
  </conditionalFormatting>
  <conditionalFormatting sqref="BA94">
    <cfRule type="cellIs" dxfId="310" priority="341" operator="between">
      <formula>80</formula>
      <formula>120</formula>
    </cfRule>
  </conditionalFormatting>
  <conditionalFormatting sqref="BA94">
    <cfRule type="cellIs" dxfId="309" priority="340" operator="between">
      <formula>80</formula>
      <formula>120</formula>
    </cfRule>
  </conditionalFormatting>
  <conditionalFormatting sqref="AU97">
    <cfRule type="cellIs" dxfId="308" priority="339" operator="greaterThan">
      <formula>20</formula>
    </cfRule>
  </conditionalFormatting>
  <conditionalFormatting sqref="AZ97">
    <cfRule type="cellIs" dxfId="307" priority="338" operator="greaterThan">
      <formula>20</formula>
    </cfRule>
  </conditionalFormatting>
  <conditionalFormatting sqref="AL109:AM109">
    <cfRule type="cellIs" dxfId="306" priority="337" operator="between">
      <formula>80</formula>
      <formula>120</formula>
    </cfRule>
  </conditionalFormatting>
  <conditionalFormatting sqref="AV109">
    <cfRule type="cellIs" dxfId="305" priority="336" operator="between">
      <formula>80</formula>
      <formula>120</formula>
    </cfRule>
  </conditionalFormatting>
  <conditionalFormatting sqref="AV109">
    <cfRule type="cellIs" dxfId="304" priority="335" operator="between">
      <formula>80</formula>
      <formula>120</formula>
    </cfRule>
  </conditionalFormatting>
  <conditionalFormatting sqref="BA109">
    <cfRule type="cellIs" dxfId="303" priority="334" operator="between">
      <formula>80</formula>
      <formula>120</formula>
    </cfRule>
  </conditionalFormatting>
  <conditionalFormatting sqref="AP94">
    <cfRule type="cellIs" dxfId="302" priority="332" operator="greaterThan">
      <formula>20</formula>
    </cfRule>
  </conditionalFormatting>
  <conditionalFormatting sqref="AQ94">
    <cfRule type="cellIs" dxfId="301" priority="330" operator="between">
      <formula>80</formula>
      <formula>120</formula>
    </cfRule>
  </conditionalFormatting>
  <conditionalFormatting sqref="AP97">
    <cfRule type="cellIs" dxfId="300" priority="329" operator="greaterThan">
      <formula>20</formula>
    </cfRule>
  </conditionalFormatting>
  <conditionalFormatting sqref="AQ109">
    <cfRule type="cellIs" dxfId="299" priority="328" operator="between">
      <formula>80</formula>
      <formula>120</formula>
    </cfRule>
  </conditionalFormatting>
  <conditionalFormatting sqref="AQ109">
    <cfRule type="cellIs" dxfId="298" priority="327" operator="between">
      <formula>80</formula>
      <formula>120</formula>
    </cfRule>
  </conditionalFormatting>
  <conditionalFormatting sqref="AJ109 AJ106 AJ103 AJ100 AJ97 AJ94 AJ91 AJ88 AJ85 AJ82 AJ79">
    <cfRule type="cellIs" dxfId="297" priority="326" operator="greaterThan">
      <formula>20</formula>
    </cfRule>
  </conditionalFormatting>
  <conditionalFormatting sqref="AT109 AT106 AT103 AT100 AT97 AT94 AT91 AT88 AT85 AT82 AT79">
    <cfRule type="cellIs" dxfId="296" priority="324" operator="greaterThan">
      <formula>20</formula>
    </cfRule>
  </conditionalFormatting>
  <conditionalFormatting sqref="AY109 AY106 AY103 AY100 AY97 AY94 AY91 AY88 AY85 AY82 AY79">
    <cfRule type="cellIs" dxfId="295" priority="323" operator="greaterThan">
      <formula>20</formula>
    </cfRule>
  </conditionalFormatting>
  <conditionalFormatting sqref="AO116">
    <cfRule type="cellIs" dxfId="294" priority="254" operator="greaterThan">
      <formula>20</formula>
    </cfRule>
  </conditionalFormatting>
  <conditionalFormatting sqref="AW119 AR119 AJ119:AK119 AT119:AU119 AY119:AZ119">
    <cfRule type="cellIs" dxfId="293" priority="249" operator="greaterThan">
      <formula>20</formula>
    </cfRule>
  </conditionalFormatting>
  <conditionalFormatting sqref="AV119 BA119 AL119:AM119">
    <cfRule type="cellIs" dxfId="292" priority="248" operator="between">
      <formula>80</formula>
      <formula>120</formula>
    </cfRule>
  </conditionalFormatting>
  <conditionalFormatting sqref="AW69 AR69 AU69 AZ69">
    <cfRule type="cellIs" dxfId="291" priority="322" operator="greaterThan">
      <formula>20</formula>
    </cfRule>
  </conditionalFormatting>
  <conditionalFormatting sqref="AV69 BA69">
    <cfRule type="cellIs" dxfId="290" priority="321" operator="between">
      <formula>80</formula>
      <formula>120</formula>
    </cfRule>
  </conditionalFormatting>
  <conditionalFormatting sqref="AW69 AR69 AJ69:AK69 AT69:AU69 AY69:AZ69">
    <cfRule type="cellIs" dxfId="289" priority="320" operator="greaterThan">
      <formula>20</formula>
    </cfRule>
  </conditionalFormatting>
  <conditionalFormatting sqref="AQ69">
    <cfRule type="cellIs" dxfId="288" priority="317" operator="between">
      <formula>80</formula>
      <formula>120</formula>
    </cfRule>
  </conditionalFormatting>
  <conditionalFormatting sqref="AO69:AP69">
    <cfRule type="cellIs" dxfId="287" priority="316" operator="greaterThan">
      <formula>20</formula>
    </cfRule>
  </conditionalFormatting>
  <conditionalFormatting sqref="AQ69">
    <cfRule type="cellIs" dxfId="286" priority="315" operator="between">
      <formula>80</formula>
      <formula>120</formula>
    </cfRule>
  </conditionalFormatting>
  <conditionalFormatting sqref="AO69">
    <cfRule type="cellIs" dxfId="285" priority="311" operator="greaterThan">
      <formula>20</formula>
    </cfRule>
  </conditionalFormatting>
  <conditionalFormatting sqref="AT69">
    <cfRule type="cellIs" dxfId="284" priority="310" operator="greaterThan">
      <formula>20</formula>
    </cfRule>
  </conditionalFormatting>
  <conditionalFormatting sqref="AY69">
    <cfRule type="cellIs" dxfId="283" priority="309" operator="greaterThan">
      <formula>20</formula>
    </cfRule>
  </conditionalFormatting>
  <conditionalFormatting sqref="AW72 AR72 AU72 AZ72">
    <cfRule type="cellIs" dxfId="282" priority="308" operator="greaterThan">
      <formula>20</formula>
    </cfRule>
  </conditionalFormatting>
  <conditionalFormatting sqref="AV72 BA72">
    <cfRule type="cellIs" dxfId="281" priority="307" operator="between">
      <formula>80</formula>
      <formula>120</formula>
    </cfRule>
  </conditionalFormatting>
  <conditionalFormatting sqref="AO72:AP72">
    <cfRule type="cellIs" dxfId="280" priority="302" operator="greaterThan">
      <formula>20</formula>
    </cfRule>
  </conditionalFormatting>
  <conditionalFormatting sqref="AQ72">
    <cfRule type="cellIs" dxfId="279" priority="301" operator="between">
      <formula>80</formula>
      <formula>120</formula>
    </cfRule>
  </conditionalFormatting>
  <conditionalFormatting sqref="AO72">
    <cfRule type="cellIs" dxfId="278" priority="297" operator="greaterThan">
      <formula>20</formula>
    </cfRule>
  </conditionalFormatting>
  <conditionalFormatting sqref="AT72">
    <cfRule type="cellIs" dxfId="277" priority="296" operator="greaterThan">
      <formula>20</formula>
    </cfRule>
  </conditionalFormatting>
  <conditionalFormatting sqref="AY72">
    <cfRule type="cellIs" dxfId="276" priority="295" operator="greaterThan">
      <formula>20</formula>
    </cfRule>
  </conditionalFormatting>
  <conditionalFormatting sqref="AU123">
    <cfRule type="cellIs" dxfId="275" priority="286" operator="greaterThan">
      <formula>20</formula>
    </cfRule>
  </conditionalFormatting>
  <conditionalFormatting sqref="AV123">
    <cfRule type="cellIs" dxfId="274" priority="285" operator="between">
      <formula>80</formula>
      <formula>120</formula>
    </cfRule>
  </conditionalFormatting>
  <conditionalFormatting sqref="AZ123">
    <cfRule type="cellIs" dxfId="273" priority="284" operator="greaterThan">
      <formula>20</formula>
    </cfRule>
  </conditionalFormatting>
  <conditionalFormatting sqref="BA123">
    <cfRule type="cellIs" dxfId="272" priority="283" operator="between">
      <formula>80</formula>
      <formula>120</formula>
    </cfRule>
  </conditionalFormatting>
  <conditionalFormatting sqref="AO115:AP121 AO123:AP124">
    <cfRule type="cellIs" dxfId="271" priority="282" operator="greaterThan">
      <formula>20</formula>
    </cfRule>
  </conditionalFormatting>
  <conditionalFormatting sqref="AQ115:AQ121 AQ123:AQ124">
    <cfRule type="cellIs" dxfId="270" priority="281" operator="between">
      <formula>80</formula>
      <formula>120</formula>
    </cfRule>
  </conditionalFormatting>
  <conditionalFormatting sqref="AP123">
    <cfRule type="cellIs" dxfId="269" priority="280" operator="greaterThan">
      <formula>20</formula>
    </cfRule>
  </conditionalFormatting>
  <conditionalFormatting sqref="AQ123">
    <cfRule type="cellIs" dxfId="268" priority="279" operator="between">
      <formula>80</formula>
      <formula>120</formula>
    </cfRule>
  </conditionalFormatting>
  <conditionalFormatting sqref="AJ123 AJ120 AJ117">
    <cfRule type="cellIs" dxfId="267" priority="278" operator="greaterThan">
      <formula>20</formula>
    </cfRule>
  </conditionalFormatting>
  <conditionalFormatting sqref="AT123 AT120 AT117">
    <cfRule type="cellIs" dxfId="266" priority="276" operator="greaterThan">
      <formula>20</formula>
    </cfRule>
  </conditionalFormatting>
  <conditionalFormatting sqref="AY123 AY120 AY117">
    <cfRule type="cellIs" dxfId="265" priority="275" operator="greaterThan">
      <formula>20</formula>
    </cfRule>
  </conditionalFormatting>
  <conditionalFormatting sqref="AT115">
    <cfRule type="cellIs" dxfId="264" priority="274" operator="greaterThan">
      <formula>20</formula>
    </cfRule>
  </conditionalFormatting>
  <conditionalFormatting sqref="AT115">
    <cfRule type="cellIs" dxfId="263" priority="273" operator="greaterThan">
      <formula>20</formula>
    </cfRule>
  </conditionalFormatting>
  <conditionalFormatting sqref="AY115">
    <cfRule type="cellIs" dxfId="262" priority="271" operator="greaterThan">
      <formula>20</formula>
    </cfRule>
  </conditionalFormatting>
  <conditionalFormatting sqref="AO115">
    <cfRule type="cellIs" dxfId="261" priority="270" operator="greaterThan">
      <formula>20</formula>
    </cfRule>
  </conditionalFormatting>
  <conditionalFormatting sqref="AJ121 AJ118">
    <cfRule type="cellIs" dxfId="260" priority="269" operator="greaterThan">
      <formula>20</formula>
    </cfRule>
  </conditionalFormatting>
  <conditionalFormatting sqref="AT121 AT118">
    <cfRule type="cellIs" dxfId="259" priority="267" operator="greaterThan">
      <formula>20</formula>
    </cfRule>
  </conditionalFormatting>
  <conditionalFormatting sqref="AW116 AR116 AU116 AZ116">
    <cfRule type="cellIs" dxfId="258" priority="265" operator="greaterThan">
      <formula>20</formula>
    </cfRule>
  </conditionalFormatting>
  <conditionalFormatting sqref="AV116 BA116">
    <cfRule type="cellIs" dxfId="257" priority="264" operator="between">
      <formula>80</formula>
      <formula>120</formula>
    </cfRule>
  </conditionalFormatting>
  <conditionalFormatting sqref="AW116 AR116 AJ116:AK116 AT116:AU116 AY116:AZ116">
    <cfRule type="cellIs" dxfId="256" priority="263" operator="greaterThan">
      <formula>20</formula>
    </cfRule>
  </conditionalFormatting>
  <conditionalFormatting sqref="AV116 BA116 AL116:AM116">
    <cfRule type="cellIs" dxfId="255" priority="262" operator="between">
      <formula>80</formula>
      <formula>120</formula>
    </cfRule>
  </conditionalFormatting>
  <conditionalFormatting sqref="AP116">
    <cfRule type="cellIs" dxfId="254" priority="261" operator="greaterThan">
      <formula>20</formula>
    </cfRule>
  </conditionalFormatting>
  <conditionalFormatting sqref="AQ116">
    <cfRule type="cellIs" dxfId="253" priority="260" operator="between">
      <formula>80</formula>
      <formula>120</formula>
    </cfRule>
  </conditionalFormatting>
  <conditionalFormatting sqref="AO116:AP116">
    <cfRule type="cellIs" dxfId="252" priority="259" operator="greaterThan">
      <formula>20</formula>
    </cfRule>
  </conditionalFormatting>
  <conditionalFormatting sqref="AQ116">
    <cfRule type="cellIs" dxfId="251" priority="258" operator="between">
      <formula>80</formula>
      <formula>120</formula>
    </cfRule>
  </conditionalFormatting>
  <conditionalFormatting sqref="AK116">
    <cfRule type="cellIs" dxfId="250" priority="257" operator="greaterThan">
      <formula>20</formula>
    </cfRule>
  </conditionalFormatting>
  <conditionalFormatting sqref="AL116:AM116">
    <cfRule type="cellIs" dxfId="249" priority="256" operator="between">
      <formula>80</formula>
      <formula>120</formula>
    </cfRule>
  </conditionalFormatting>
  <conditionalFormatting sqref="AJ116">
    <cfRule type="cellIs" dxfId="248" priority="255" operator="greaterThan">
      <formula>20</formula>
    </cfRule>
  </conditionalFormatting>
  <conditionalFormatting sqref="AT116">
    <cfRule type="cellIs" dxfId="247" priority="253" operator="greaterThan">
      <formula>20</formula>
    </cfRule>
  </conditionalFormatting>
  <conditionalFormatting sqref="AY116">
    <cfRule type="cellIs" dxfId="246" priority="252" operator="greaterThan">
      <formula>20</formula>
    </cfRule>
  </conditionalFormatting>
  <conditionalFormatting sqref="AP119">
    <cfRule type="cellIs" dxfId="245" priority="247" operator="greaterThan">
      <formula>20</formula>
    </cfRule>
  </conditionalFormatting>
  <conditionalFormatting sqref="AQ119">
    <cfRule type="cellIs" dxfId="244" priority="246" operator="between">
      <formula>80</formula>
      <formula>120</formula>
    </cfRule>
  </conditionalFormatting>
  <conditionalFormatting sqref="AO119:AP119">
    <cfRule type="cellIs" dxfId="243" priority="245" operator="greaterThan">
      <formula>20</formula>
    </cfRule>
  </conditionalFormatting>
  <conditionalFormatting sqref="AQ119">
    <cfRule type="cellIs" dxfId="242" priority="244" operator="between">
      <formula>80</formula>
      <formula>120</formula>
    </cfRule>
  </conditionalFormatting>
  <conditionalFormatting sqref="AK119">
    <cfRule type="cellIs" dxfId="241" priority="243" operator="greaterThan">
      <formula>20</formula>
    </cfRule>
  </conditionalFormatting>
  <conditionalFormatting sqref="AL119:AM119">
    <cfRule type="cellIs" dxfId="240" priority="242" operator="between">
      <formula>80</formula>
      <formula>120</formula>
    </cfRule>
  </conditionalFormatting>
  <conditionalFormatting sqref="AJ119">
    <cfRule type="cellIs" dxfId="239" priority="241" operator="greaterThan">
      <formula>20</formula>
    </cfRule>
  </conditionalFormatting>
  <conditionalFormatting sqref="AO119">
    <cfRule type="cellIs" dxfId="238" priority="240" operator="greaterThan">
      <formula>20</formula>
    </cfRule>
  </conditionalFormatting>
  <conditionalFormatting sqref="AT119">
    <cfRule type="cellIs" dxfId="237" priority="239" operator="greaterThan">
      <formula>20</formula>
    </cfRule>
  </conditionalFormatting>
  <conditionalFormatting sqref="AR34 AW34 AJ34:AK34 AT34:AU34 AY34:AZ34">
    <cfRule type="cellIs" dxfId="236" priority="237" operator="greaterThan">
      <formula>20</formula>
    </cfRule>
  </conditionalFormatting>
  <conditionalFormatting sqref="AL34:AM34 BA34 AV34">
    <cfRule type="cellIs" dxfId="235" priority="236" operator="between">
      <formula>80</formula>
      <formula>120</formula>
    </cfRule>
  </conditionalFormatting>
  <conditionalFormatting sqref="AO34:AP34">
    <cfRule type="cellIs" dxfId="234" priority="235" operator="greaterThan">
      <formula>20</formula>
    </cfRule>
  </conditionalFormatting>
  <conditionalFormatting sqref="AQ34">
    <cfRule type="cellIs" dxfId="233" priority="234" operator="between">
      <formula>80</formula>
      <formula>120</formula>
    </cfRule>
  </conditionalFormatting>
  <conditionalFormatting sqref="AJ33">
    <cfRule type="cellIs" dxfId="232" priority="233" operator="greaterThan">
      <formula>20</formula>
    </cfRule>
  </conditionalFormatting>
  <conditionalFormatting sqref="AO33">
    <cfRule type="cellIs" dxfId="231" priority="232" operator="greaterThan">
      <formula>20</formula>
    </cfRule>
  </conditionalFormatting>
  <conditionalFormatting sqref="AT33">
    <cfRule type="cellIs" dxfId="230" priority="231" operator="greaterThan">
      <formula>20</formula>
    </cfRule>
  </conditionalFormatting>
  <conditionalFormatting sqref="AY33">
    <cfRule type="cellIs" dxfId="229" priority="230" operator="greaterThan">
      <formula>20</formula>
    </cfRule>
  </conditionalFormatting>
  <conditionalFormatting sqref="AW115 AK115 AR115:AU115 AY115:AZ115">
    <cfRule type="cellIs" dxfId="228" priority="229" operator="greaterThan">
      <formula>20</formula>
    </cfRule>
  </conditionalFormatting>
  <conditionalFormatting sqref="AL115:AM115 AV115 BA115">
    <cfRule type="cellIs" dxfId="227" priority="228" operator="between">
      <formula>80</formula>
      <formula>120</formula>
    </cfRule>
  </conditionalFormatting>
  <conditionalFormatting sqref="AL115:AM115 AV115 BA115">
    <cfRule type="cellIs" dxfId="226" priority="218" operator="between">
      <formula>80</formula>
      <formula>120</formula>
    </cfRule>
  </conditionalFormatting>
  <conditionalFormatting sqref="AK115 AR115:AU115 AW115 AY115:AZ115">
    <cfRule type="cellIs" dxfId="225" priority="227" operator="greaterThan">
      <formula>20</formula>
    </cfRule>
  </conditionalFormatting>
  <conditionalFormatting sqref="AL115:AM115 AV115 BA115">
    <cfRule type="cellIs" dxfId="224" priority="226" operator="between">
      <formula>80</formula>
      <formula>120</formula>
    </cfRule>
  </conditionalFormatting>
  <conditionalFormatting sqref="AL115:AM115 AV115 BA115">
    <cfRule type="cellIs" dxfId="223" priority="216" operator="between">
      <formula>80</formula>
      <formula>120</formula>
    </cfRule>
  </conditionalFormatting>
  <conditionalFormatting sqref="AK115 AR115:AU115 AW115 AY115:AZ115">
    <cfRule type="cellIs" dxfId="222" priority="225" operator="greaterThan">
      <formula>20</formula>
    </cfRule>
  </conditionalFormatting>
  <conditionalFormatting sqref="AL115:AM115 AV115 BA115">
    <cfRule type="cellIs" dxfId="221" priority="224" operator="between">
      <formula>80</formula>
      <formula>120</formula>
    </cfRule>
  </conditionalFormatting>
  <conditionalFormatting sqref="AN115:AP115">
    <cfRule type="cellIs" dxfId="220" priority="204" operator="greaterThan">
      <formula>20</formula>
    </cfRule>
  </conditionalFormatting>
  <conditionalFormatting sqref="AQ115">
    <cfRule type="cellIs" dxfId="219" priority="203" operator="between">
      <formula>80</formula>
      <formula>120</formula>
    </cfRule>
  </conditionalFormatting>
  <conditionalFormatting sqref="AL115:AM115 AV115 BA115">
    <cfRule type="cellIs" dxfId="218" priority="212" operator="between">
      <formula>80</formula>
      <formula>120</formula>
    </cfRule>
  </conditionalFormatting>
  <conditionalFormatting sqref="AK115 AR115:AU115 AW115 AY115:AZ115">
    <cfRule type="cellIs" dxfId="217" priority="223" operator="greaterThan">
      <formula>20</formula>
    </cfRule>
  </conditionalFormatting>
  <conditionalFormatting sqref="AL115:AM115 AV115 BA115">
    <cfRule type="cellIs" dxfId="216" priority="222" operator="between">
      <formula>80</formula>
      <formula>120</formula>
    </cfRule>
  </conditionalFormatting>
  <conditionalFormatting sqref="AK115 AR115:AU115 AW115 AY115:AZ115">
    <cfRule type="cellIs" dxfId="215" priority="221" operator="greaterThan">
      <formula>20</formula>
    </cfRule>
  </conditionalFormatting>
  <conditionalFormatting sqref="AL115:AM115 AV115 BA115">
    <cfRule type="cellIs" dxfId="214" priority="220" operator="between">
      <formula>80</formula>
      <formula>120</formula>
    </cfRule>
  </conditionalFormatting>
  <conditionalFormatting sqref="AK115 AR115:AU115 AW115 AY115:AZ115">
    <cfRule type="cellIs" dxfId="213" priority="219" operator="greaterThan">
      <formula>20</formula>
    </cfRule>
  </conditionalFormatting>
  <conditionalFormatting sqref="AN115:AP115">
    <cfRule type="cellIs" dxfId="212" priority="198" operator="greaterThan">
      <formula>20</formula>
    </cfRule>
  </conditionalFormatting>
  <conditionalFormatting sqref="AQ115">
    <cfRule type="cellIs" dxfId="211" priority="197" operator="between">
      <formula>80</formula>
      <formula>120</formula>
    </cfRule>
  </conditionalFormatting>
  <conditionalFormatting sqref="AN115:AP115">
    <cfRule type="cellIs" dxfId="210" priority="196" operator="greaterThan">
      <formula>20</formula>
    </cfRule>
  </conditionalFormatting>
  <conditionalFormatting sqref="AQ115">
    <cfRule type="cellIs" dxfId="209" priority="195" operator="between">
      <formula>80</formula>
      <formula>120</formula>
    </cfRule>
  </conditionalFormatting>
  <conditionalFormatting sqref="AK115 AR115:AU115 AW115 AY115:AZ115">
    <cfRule type="cellIs" dxfId="208" priority="217" operator="greaterThan">
      <formula>20</formula>
    </cfRule>
  </conditionalFormatting>
  <conditionalFormatting sqref="AK115 AR115:AU115 AW115 AY115:AZ115">
    <cfRule type="cellIs" dxfId="207" priority="215" operator="greaterThan">
      <formula>20</formula>
    </cfRule>
  </conditionalFormatting>
  <conditionalFormatting sqref="AL115:AM115 AV115 BA115">
    <cfRule type="cellIs" dxfId="206" priority="214" operator="between">
      <formula>80</formula>
      <formula>120</formula>
    </cfRule>
  </conditionalFormatting>
  <conditionalFormatting sqref="AK115 AR115:AU115 AW115 AY115:AZ115">
    <cfRule type="cellIs" dxfId="205" priority="213" operator="greaterThan">
      <formula>20</formula>
    </cfRule>
  </conditionalFormatting>
  <conditionalFormatting sqref="AJ77 AJ74 AJ71">
    <cfRule type="cellIs" dxfId="204" priority="192" operator="greaterThan">
      <formula>20</formula>
    </cfRule>
  </conditionalFormatting>
  <conditionalFormatting sqref="AJ115">
    <cfRule type="cellIs" dxfId="203" priority="211" operator="greaterThan">
      <formula>20</formula>
    </cfRule>
  </conditionalFormatting>
  <conditionalFormatting sqref="AY77 AY74 AY71">
    <cfRule type="cellIs" dxfId="202" priority="189" operator="greaterThan">
      <formula>20</formula>
    </cfRule>
  </conditionalFormatting>
  <conditionalFormatting sqref="AN115:AP115">
    <cfRule type="cellIs" dxfId="201" priority="210" operator="greaterThan">
      <formula>20</formula>
    </cfRule>
  </conditionalFormatting>
  <conditionalFormatting sqref="AQ115">
    <cfRule type="cellIs" dxfId="200" priority="209" operator="between">
      <formula>80</formula>
      <formula>120</formula>
    </cfRule>
  </conditionalFormatting>
  <conditionalFormatting sqref="AN115:AP115">
    <cfRule type="cellIs" dxfId="199" priority="208" operator="greaterThan">
      <formula>20</formula>
    </cfRule>
  </conditionalFormatting>
  <conditionalFormatting sqref="AQ115">
    <cfRule type="cellIs" dxfId="198" priority="207" operator="between">
      <formula>80</formula>
      <formula>120</formula>
    </cfRule>
  </conditionalFormatting>
  <conditionalFormatting sqref="AN115:AP115">
    <cfRule type="cellIs" dxfId="197" priority="206" operator="greaterThan">
      <formula>20</formula>
    </cfRule>
  </conditionalFormatting>
  <conditionalFormatting sqref="AQ115">
    <cfRule type="cellIs" dxfId="196" priority="205" operator="between">
      <formula>80</formula>
      <formula>120</formula>
    </cfRule>
  </conditionalFormatting>
  <conditionalFormatting sqref="AN115:AP115">
    <cfRule type="cellIs" dxfId="195" priority="202" operator="greaterThan">
      <formula>20</formula>
    </cfRule>
  </conditionalFormatting>
  <conditionalFormatting sqref="AQ115">
    <cfRule type="cellIs" dxfId="194" priority="201" operator="between">
      <formula>80</formula>
      <formula>120</formula>
    </cfRule>
  </conditionalFormatting>
  <conditionalFormatting sqref="AN115:AP115">
    <cfRule type="cellIs" dxfId="193" priority="200" operator="greaterThan">
      <formula>20</formula>
    </cfRule>
  </conditionalFormatting>
  <conditionalFormatting sqref="AQ115">
    <cfRule type="cellIs" dxfId="192" priority="199" operator="between">
      <formula>80</formula>
      <formula>120</formula>
    </cfRule>
  </conditionalFormatting>
  <conditionalFormatting sqref="AN115:AP115">
    <cfRule type="cellIs" dxfId="191" priority="194" operator="greaterThan">
      <formula>20</formula>
    </cfRule>
  </conditionalFormatting>
  <conditionalFormatting sqref="AQ115">
    <cfRule type="cellIs" dxfId="190" priority="193" operator="between">
      <formula>80</formula>
      <formula>120</formula>
    </cfRule>
  </conditionalFormatting>
  <conditionalFormatting sqref="AO77 AO74 AO71">
    <cfRule type="cellIs" dxfId="189" priority="191" operator="greaterThan">
      <formula>20</formula>
    </cfRule>
  </conditionalFormatting>
  <conditionalFormatting sqref="AT77 AT74 AT71">
    <cfRule type="cellIs" dxfId="188" priority="190" operator="greaterThan">
      <formula>20</formula>
    </cfRule>
  </conditionalFormatting>
  <conditionalFormatting sqref="AK100">
    <cfRule type="cellIs" dxfId="187" priority="184" operator="greaterThan">
      <formula>20</formula>
    </cfRule>
  </conditionalFormatting>
  <conditionalFormatting sqref="AL100:AM100">
    <cfRule type="cellIs" dxfId="186" priority="183" operator="between">
      <formula>80</formula>
      <formula>120</formula>
    </cfRule>
  </conditionalFormatting>
  <conditionalFormatting sqref="AK103">
    <cfRule type="cellIs" dxfId="185" priority="182" operator="greaterThan">
      <formula>20</formula>
    </cfRule>
  </conditionalFormatting>
  <conditionalFormatting sqref="AL103:AM103">
    <cfRule type="cellIs" dxfId="184" priority="181" operator="between">
      <formula>80</formula>
      <formula>120</formula>
    </cfRule>
  </conditionalFormatting>
  <conditionalFormatting sqref="AZ94">
    <cfRule type="cellIs" dxfId="183" priority="178" operator="greaterThan">
      <formula>20</formula>
    </cfRule>
  </conditionalFormatting>
  <conditionalFormatting sqref="AV94">
    <cfRule type="cellIs" dxfId="182" priority="175" operator="between">
      <formula>80</formula>
      <formula>120</formula>
    </cfRule>
  </conditionalFormatting>
  <conditionalFormatting sqref="BA94">
    <cfRule type="cellIs" dxfId="181" priority="173" operator="between">
      <formula>80</formula>
      <formula>120</formula>
    </cfRule>
  </conditionalFormatting>
  <conditionalFormatting sqref="BA109">
    <cfRule type="cellIs" dxfId="180" priority="166" operator="between">
      <formula>80</formula>
      <formula>120</formula>
    </cfRule>
  </conditionalFormatting>
  <conditionalFormatting sqref="AQ109">
    <cfRule type="cellIs" dxfId="179" priority="161" operator="between">
      <formula>80</formula>
      <formula>120</formula>
    </cfRule>
  </conditionalFormatting>
  <conditionalFormatting sqref="AP97">
    <cfRule type="cellIs" dxfId="178" priority="162" operator="greaterThan">
      <formula>20</formula>
    </cfRule>
  </conditionalFormatting>
  <conditionalFormatting sqref="AU95">
    <cfRule type="cellIs" dxfId="177" priority="146" operator="greaterThan">
      <formula>20</formula>
    </cfRule>
  </conditionalFormatting>
  <conditionalFormatting sqref="AW98">
    <cfRule type="cellIs" dxfId="176" priority="147" operator="greaterThan">
      <formula>20</formula>
    </cfRule>
  </conditionalFormatting>
  <conditionalFormatting sqref="AZ95">
    <cfRule type="cellIs" dxfId="175" priority="145" operator="greaterThan">
      <formula>20</formula>
    </cfRule>
  </conditionalFormatting>
  <conditionalFormatting sqref="BA110">
    <cfRule type="cellIs" dxfId="174" priority="130" operator="between">
      <formula>80</formula>
      <formula>120</formula>
    </cfRule>
  </conditionalFormatting>
  <conditionalFormatting sqref="AQ95">
    <cfRule type="cellIs" dxfId="173" priority="128" operator="between">
      <formula>80</formula>
      <formula>120</formula>
    </cfRule>
  </conditionalFormatting>
  <conditionalFormatting sqref="AO113 AO110 AO107 AO104 AO101 AO98 AO95 AO92 AO89 AO86 AO83 AO80">
    <cfRule type="cellIs" dxfId="172" priority="120" operator="greaterThan">
      <formula>20</formula>
    </cfRule>
  </conditionalFormatting>
  <conditionalFormatting sqref="AV70 BA70 AL70:AM70">
    <cfRule type="cellIs" dxfId="171" priority="114" operator="between">
      <formula>80</formula>
      <formula>120</formula>
    </cfRule>
  </conditionalFormatting>
  <conditionalFormatting sqref="AP70">
    <cfRule type="cellIs" dxfId="170" priority="113" operator="greaterThan">
      <formula>20</formula>
    </cfRule>
  </conditionalFormatting>
  <conditionalFormatting sqref="AK70">
    <cfRule type="cellIs" dxfId="169" priority="109" operator="greaterThan">
      <formula>20</formula>
    </cfRule>
  </conditionalFormatting>
  <conditionalFormatting sqref="AL70:AM70">
    <cfRule type="cellIs" dxfId="168" priority="108" operator="between">
      <formula>80</formula>
      <formula>120</formula>
    </cfRule>
  </conditionalFormatting>
  <conditionalFormatting sqref="AJ70">
    <cfRule type="cellIs" dxfId="167" priority="107" operator="greaterThan">
      <formula>20</formula>
    </cfRule>
  </conditionalFormatting>
  <conditionalFormatting sqref="AW73 AR73 AJ73:AK73 AT73:AU73 AY73:AZ73">
    <cfRule type="cellIs" dxfId="166" priority="101" operator="greaterThan">
      <formula>20</formula>
    </cfRule>
  </conditionalFormatting>
  <conditionalFormatting sqref="AV73 BA73 AL73:AM73">
    <cfRule type="cellIs" dxfId="165" priority="100" operator="between">
      <formula>80</formula>
      <formula>120</formula>
    </cfRule>
  </conditionalFormatting>
  <conditionalFormatting sqref="AP73">
    <cfRule type="cellIs" dxfId="164" priority="99" operator="greaterThan">
      <formula>20</formula>
    </cfRule>
  </conditionalFormatting>
  <conditionalFormatting sqref="AQ73">
    <cfRule type="cellIs" dxfId="163" priority="98" operator="between">
      <formula>80</formula>
      <formula>120</formula>
    </cfRule>
  </conditionalFormatting>
  <conditionalFormatting sqref="AK73">
    <cfRule type="cellIs" dxfId="162" priority="95" operator="greaterThan">
      <formula>20</formula>
    </cfRule>
  </conditionalFormatting>
  <conditionalFormatting sqref="AL73:AM73">
    <cfRule type="cellIs" dxfId="161" priority="94" operator="between">
      <formula>80</formula>
      <formula>120</formula>
    </cfRule>
  </conditionalFormatting>
  <conditionalFormatting sqref="AJ73">
    <cfRule type="cellIs" dxfId="160" priority="93" operator="greaterThan">
      <formula>20</formula>
    </cfRule>
  </conditionalFormatting>
  <conditionalFormatting sqref="AK76">
    <cfRule type="cellIs" dxfId="159" priority="81" operator="greaterThan">
      <formula>20</formula>
    </cfRule>
  </conditionalFormatting>
  <conditionalFormatting sqref="AL76:AM76">
    <cfRule type="cellIs" dxfId="158" priority="80" operator="between">
      <formula>80</formula>
      <formula>120</formula>
    </cfRule>
  </conditionalFormatting>
  <conditionalFormatting sqref="AW76 AR76 AU76 AZ76">
    <cfRule type="cellIs" dxfId="157" priority="89" operator="greaterThan">
      <formula>20</formula>
    </cfRule>
  </conditionalFormatting>
  <conditionalFormatting sqref="AV76 BA76">
    <cfRule type="cellIs" dxfId="156" priority="88" operator="between">
      <formula>80</formula>
      <formula>120</formula>
    </cfRule>
  </conditionalFormatting>
  <conditionalFormatting sqref="AW76 AR76 AJ76:AK76 AT76:AU76 AY76:AZ76">
    <cfRule type="cellIs" dxfId="155" priority="87" operator="greaterThan">
      <formula>20</formula>
    </cfRule>
  </conditionalFormatting>
  <conditionalFormatting sqref="AV76 BA76 AL76:AM76">
    <cfRule type="cellIs" dxfId="154" priority="86" operator="between">
      <formula>80</formula>
      <formula>120</formula>
    </cfRule>
  </conditionalFormatting>
  <conditionalFormatting sqref="AP76">
    <cfRule type="cellIs" dxfId="153" priority="85" operator="greaterThan">
      <formula>20</formula>
    </cfRule>
  </conditionalFormatting>
  <conditionalFormatting sqref="AQ76">
    <cfRule type="cellIs" dxfId="152" priority="84" operator="between">
      <formula>80</formula>
      <formula>120</formula>
    </cfRule>
  </conditionalFormatting>
  <conditionalFormatting sqref="AJ76">
    <cfRule type="cellIs" dxfId="151" priority="79" operator="greaterThan">
      <formula>20</formula>
    </cfRule>
  </conditionalFormatting>
  <conditionalFormatting sqref="AY78 AY72">
    <cfRule type="cellIs" dxfId="150" priority="185" operator="greaterThan">
      <formula>20</formula>
    </cfRule>
  </conditionalFormatting>
  <conditionalFormatting sqref="AK124 AR124">
    <cfRule type="cellIs" dxfId="149" priority="71" operator="greaterThan">
      <formula>20</formula>
    </cfRule>
  </conditionalFormatting>
  <conditionalFormatting sqref="AL124:AM124">
    <cfRule type="cellIs" dxfId="148" priority="70" operator="between">
      <formula>80</formula>
      <formula>120</formula>
    </cfRule>
  </conditionalFormatting>
  <conditionalFormatting sqref="AO124 AO121 AO118">
    <cfRule type="cellIs" dxfId="147" priority="62" operator="greaterThan">
      <formula>20</formula>
    </cfRule>
  </conditionalFormatting>
  <conditionalFormatting sqref="AY119">
    <cfRule type="cellIs" dxfId="146" priority="51" operator="greaterThan">
      <formula>20</formula>
    </cfRule>
  </conditionalFormatting>
  <conditionalFormatting sqref="AY116">
    <cfRule type="cellIs" dxfId="145" priority="57" operator="greaterThan">
      <formula>20</formula>
    </cfRule>
  </conditionalFormatting>
  <conditionalFormatting sqref="AV94">
    <cfRule type="cellIs" dxfId="144" priority="176" operator="between">
      <formula>80</formula>
      <formula>120</formula>
    </cfRule>
  </conditionalFormatting>
  <conditionalFormatting sqref="AO119">
    <cfRule type="cellIs" dxfId="143" priority="53" operator="greaterThan">
      <formula>20</formula>
    </cfRule>
  </conditionalFormatting>
  <conditionalFormatting sqref="AV109">
    <cfRule type="cellIs" dxfId="142" priority="168" operator="between">
      <formula>80</formula>
      <formula>120</formula>
    </cfRule>
  </conditionalFormatting>
  <conditionalFormatting sqref="AW120 AR120 AU120 AZ120">
    <cfRule type="cellIs" dxfId="141" priority="36" operator="greaterThan">
      <formula>20</formula>
    </cfRule>
  </conditionalFormatting>
  <conditionalFormatting sqref="AV120 BA120">
    <cfRule type="cellIs" dxfId="140" priority="35" operator="between">
      <formula>80</formula>
      <formula>120</formula>
    </cfRule>
  </conditionalFormatting>
  <conditionalFormatting sqref="AJ78 AJ72">
    <cfRule type="cellIs" dxfId="139" priority="188" operator="greaterThan">
      <formula>20</formula>
    </cfRule>
  </conditionalFormatting>
  <conditionalFormatting sqref="AY120">
    <cfRule type="cellIs" dxfId="138" priority="23" operator="greaterThan">
      <formula>20</formula>
    </cfRule>
  </conditionalFormatting>
  <conditionalFormatting sqref="AO78 AO72">
    <cfRule type="cellIs" dxfId="137" priority="187" operator="greaterThan">
      <formula>20</formula>
    </cfRule>
  </conditionalFormatting>
  <conditionalFormatting sqref="AQ123">
    <cfRule type="cellIs" dxfId="136" priority="17" operator="between">
      <formula>80</formula>
      <formula>120</formula>
    </cfRule>
  </conditionalFormatting>
  <conditionalFormatting sqref="AT78 AT72">
    <cfRule type="cellIs" dxfId="135" priority="186" operator="greaterThan">
      <formula>20</formula>
    </cfRule>
  </conditionalFormatting>
  <conditionalFormatting sqref="AK123">
    <cfRule type="cellIs" dxfId="134" priority="14" operator="greaterThan">
      <formula>20</formula>
    </cfRule>
  </conditionalFormatting>
  <conditionalFormatting sqref="AL123:AM123">
    <cfRule type="cellIs" dxfId="133" priority="13" operator="between">
      <formula>80</formula>
      <formula>120</formula>
    </cfRule>
  </conditionalFormatting>
  <conditionalFormatting sqref="AX123">
    <cfRule type="cellIs" dxfId="132" priority="5" operator="lessThan">
      <formula>20</formula>
    </cfRule>
  </conditionalFormatting>
  <conditionalFormatting sqref="AW97">
    <cfRule type="cellIs" dxfId="131" priority="180" operator="greaterThan">
      <formula>20</formula>
    </cfRule>
  </conditionalFormatting>
  <conditionalFormatting sqref="AU94">
    <cfRule type="cellIs" dxfId="130" priority="179" operator="greaterThan">
      <formula>20</formula>
    </cfRule>
  </conditionalFormatting>
  <conditionalFormatting sqref="AL94:AM94">
    <cfRule type="cellIs" dxfId="129" priority="177" operator="between">
      <formula>80</formula>
      <formula>120</formula>
    </cfRule>
  </conditionalFormatting>
  <conditionalFormatting sqref="BA94">
    <cfRule type="cellIs" dxfId="128" priority="174" operator="between">
      <formula>80</formula>
      <formula>120</formula>
    </cfRule>
  </conditionalFormatting>
  <conditionalFormatting sqref="AU97">
    <cfRule type="cellIs" dxfId="127" priority="172" operator="greaterThan">
      <formula>20</formula>
    </cfRule>
  </conditionalFormatting>
  <conditionalFormatting sqref="AZ97">
    <cfRule type="cellIs" dxfId="126" priority="171" operator="greaterThan">
      <formula>20</formula>
    </cfRule>
  </conditionalFormatting>
  <conditionalFormatting sqref="AL109:AM109">
    <cfRule type="cellIs" dxfId="125" priority="170" operator="between">
      <formula>80</formula>
      <formula>120</formula>
    </cfRule>
  </conditionalFormatting>
  <conditionalFormatting sqref="AV109">
    <cfRule type="cellIs" dxfId="124" priority="169" operator="between">
      <formula>80</formula>
      <formula>120</formula>
    </cfRule>
  </conditionalFormatting>
  <conditionalFormatting sqref="BA109">
    <cfRule type="cellIs" dxfId="123" priority="167" operator="between">
      <formula>80</formula>
      <formula>120</formula>
    </cfRule>
  </conditionalFormatting>
  <conditionalFormatting sqref="AP94">
    <cfRule type="cellIs" dxfId="122" priority="165" operator="greaterThan">
      <formula>20</formula>
    </cfRule>
  </conditionalFormatting>
  <conditionalFormatting sqref="AQ94">
    <cfRule type="cellIs" dxfId="121" priority="164" operator="between">
      <formula>80</formula>
      <formula>120</formula>
    </cfRule>
  </conditionalFormatting>
  <conditionalFormatting sqref="AQ94">
    <cfRule type="cellIs" dxfId="120" priority="163" operator="between">
      <formula>80</formula>
      <formula>120</formula>
    </cfRule>
  </conditionalFormatting>
  <conditionalFormatting sqref="AQ109">
    <cfRule type="cellIs" dxfId="119" priority="160" operator="between">
      <formula>80</formula>
      <formula>120</formula>
    </cfRule>
  </conditionalFormatting>
  <conditionalFormatting sqref="AJ109 AJ106 AJ103 AJ100 AJ97 AJ94 AJ91 AJ88 AJ85 AJ82 AJ79">
    <cfRule type="cellIs" dxfId="118" priority="159" operator="greaterThan">
      <formula>20</formula>
    </cfRule>
  </conditionalFormatting>
  <conditionalFormatting sqref="AO109 AO106 AO103 AO100 AO97 AO94 AO91 AO88 AO85 AO82 AO79">
    <cfRule type="cellIs" dxfId="117" priority="158" operator="greaterThan">
      <formula>20</formula>
    </cfRule>
  </conditionalFormatting>
  <conditionalFormatting sqref="AT109 AT106 AT103 AT100 AT97 AT94 AT91 AT88 AT85 AT82 AT79">
    <cfRule type="cellIs" dxfId="116" priority="157" operator="greaterThan">
      <formula>20</formula>
    </cfRule>
  </conditionalFormatting>
  <conditionalFormatting sqref="AY109 AY106 AY103 AY100 AY97 AY94 AY91 AY88 AY85 AY82 AY79">
    <cfRule type="cellIs" dxfId="115" priority="156" operator="greaterThan">
      <formula>20</formula>
    </cfRule>
  </conditionalFormatting>
  <conditionalFormatting sqref="AR79 AW79 AJ79:AK79 AT79:AU79 AY79:AZ79">
    <cfRule type="cellIs" dxfId="114" priority="155" operator="greaterThan">
      <formula>20</formula>
    </cfRule>
  </conditionalFormatting>
  <conditionalFormatting sqref="AL79:AM79 BA79 AV79">
    <cfRule type="cellIs" dxfId="113" priority="154" operator="between">
      <formula>80</formula>
      <formula>120</formula>
    </cfRule>
  </conditionalFormatting>
  <conditionalFormatting sqref="AO79:AP79">
    <cfRule type="cellIs" dxfId="112" priority="153" operator="greaterThan">
      <formula>20</formula>
    </cfRule>
  </conditionalFormatting>
  <conditionalFormatting sqref="AQ79">
    <cfRule type="cellIs" dxfId="111" priority="152" operator="between">
      <formula>80</formula>
      <formula>120</formula>
    </cfRule>
  </conditionalFormatting>
  <conditionalFormatting sqref="AK101">
    <cfRule type="cellIs" dxfId="110" priority="151" operator="greaterThan">
      <formula>20</formula>
    </cfRule>
  </conditionalFormatting>
  <conditionalFormatting sqref="AL101:AM101">
    <cfRule type="cellIs" dxfId="109" priority="150" operator="between">
      <formula>80</formula>
      <formula>120</formula>
    </cfRule>
  </conditionalFormatting>
  <conditionalFormatting sqref="AK104">
    <cfRule type="cellIs" dxfId="108" priority="149" operator="greaterThan">
      <formula>20</formula>
    </cfRule>
  </conditionalFormatting>
  <conditionalFormatting sqref="AL104:AM104">
    <cfRule type="cellIs" dxfId="107" priority="148" operator="between">
      <formula>80</formula>
      <formula>120</formula>
    </cfRule>
  </conditionalFormatting>
  <conditionalFormatting sqref="AL95:AM95">
    <cfRule type="cellIs" dxfId="106" priority="144" operator="between">
      <formula>80</formula>
      <formula>120</formula>
    </cfRule>
  </conditionalFormatting>
  <conditionalFormatting sqref="AV95">
    <cfRule type="cellIs" dxfId="105" priority="143" operator="between">
      <formula>80</formula>
      <formula>120</formula>
    </cfRule>
  </conditionalFormatting>
  <conditionalFormatting sqref="AV95">
    <cfRule type="cellIs" dxfId="104" priority="142" operator="between">
      <formula>80</formula>
      <formula>120</formula>
    </cfRule>
  </conditionalFormatting>
  <conditionalFormatting sqref="BA95">
    <cfRule type="cellIs" dxfId="103" priority="141" operator="between">
      <formula>80</formula>
      <formula>120</formula>
    </cfRule>
  </conditionalFormatting>
  <conditionalFormatting sqref="BA95">
    <cfRule type="cellIs" dxfId="102" priority="140" operator="between">
      <formula>80</formula>
      <formula>120</formula>
    </cfRule>
  </conditionalFormatting>
  <conditionalFormatting sqref="AU98">
    <cfRule type="cellIs" dxfId="101" priority="139" operator="greaterThan">
      <formula>20</formula>
    </cfRule>
  </conditionalFormatting>
  <conditionalFormatting sqref="AZ98">
    <cfRule type="cellIs" dxfId="100" priority="138" operator="greaterThan">
      <formula>20</formula>
    </cfRule>
  </conditionalFormatting>
  <conditionalFormatting sqref="AL110:AM110">
    <cfRule type="cellIs" dxfId="99" priority="137" operator="between">
      <formula>80</formula>
      <formula>120</formula>
    </cfRule>
  </conditionalFormatting>
  <conditionalFormatting sqref="AK113">
    <cfRule type="cellIs" dxfId="98" priority="136" operator="greaterThan">
      <formula>20</formula>
    </cfRule>
  </conditionalFormatting>
  <conditionalFormatting sqref="AU113">
    <cfRule type="cellIs" dxfId="97" priority="135" operator="greaterThan">
      <formula>20</formula>
    </cfRule>
  </conditionalFormatting>
  <conditionalFormatting sqref="AV110">
    <cfRule type="cellIs" dxfId="96" priority="134" operator="between">
      <formula>80</formula>
      <formula>120</formula>
    </cfRule>
  </conditionalFormatting>
  <conditionalFormatting sqref="AV110">
    <cfRule type="cellIs" dxfId="95" priority="133" operator="between">
      <formula>80</formula>
      <formula>120</formula>
    </cfRule>
  </conditionalFormatting>
  <conditionalFormatting sqref="AZ113">
    <cfRule type="cellIs" dxfId="94" priority="132" operator="greaterThan">
      <formula>20</formula>
    </cfRule>
  </conditionalFormatting>
  <conditionalFormatting sqref="BA110">
    <cfRule type="cellIs" dxfId="93" priority="131" operator="between">
      <formula>80</formula>
      <formula>120</formula>
    </cfRule>
  </conditionalFormatting>
  <conditionalFormatting sqref="AP95">
    <cfRule type="cellIs" dxfId="92" priority="129" operator="greaterThan">
      <formula>20</formula>
    </cfRule>
  </conditionalFormatting>
  <conditionalFormatting sqref="AQ95">
    <cfRule type="cellIs" dxfId="91" priority="127" operator="between">
      <formula>80</formula>
      <formula>120</formula>
    </cfRule>
  </conditionalFormatting>
  <conditionalFormatting sqref="AP98">
    <cfRule type="cellIs" dxfId="90" priority="126" operator="greaterThan">
      <formula>20</formula>
    </cfRule>
  </conditionalFormatting>
  <conditionalFormatting sqref="AP113">
    <cfRule type="cellIs" dxfId="89" priority="125" operator="greaterThan">
      <formula>20</formula>
    </cfRule>
  </conditionalFormatting>
  <conditionalFormatting sqref="AQ110">
    <cfRule type="cellIs" dxfId="88" priority="124" operator="between">
      <formula>80</formula>
      <formula>120</formula>
    </cfRule>
  </conditionalFormatting>
  <conditionalFormatting sqref="AQ110">
    <cfRule type="cellIs" dxfId="87" priority="123" operator="between">
      <formula>80</formula>
      <formula>120</formula>
    </cfRule>
  </conditionalFormatting>
  <conditionalFormatting sqref="AK113 AP113 AU113 AZ113">
    <cfRule type="cellIs" dxfId="86" priority="122" operator="lessThan">
      <formula>20</formula>
    </cfRule>
  </conditionalFormatting>
  <conditionalFormatting sqref="AJ113 AJ110 AJ107 AJ104 AJ101 AJ98 AJ95 AJ92 AJ89 AJ86 AJ83 AJ80">
    <cfRule type="cellIs" dxfId="85" priority="121" operator="greaterThan">
      <formula>20</formula>
    </cfRule>
  </conditionalFormatting>
  <conditionalFormatting sqref="AT113 AT110 AT107 AT104 AT101 AT98 AT95 AT92 AT89 AT86 AT83 AT80">
    <cfRule type="cellIs" dxfId="84" priority="119" operator="greaterThan">
      <formula>20</formula>
    </cfRule>
  </conditionalFormatting>
  <conditionalFormatting sqref="AY113 AY110 AY107 AY104 AY101 AY98 AY95 AY92 AY89 AY86 AY83 AY80">
    <cfRule type="cellIs" dxfId="83" priority="118" operator="greaterThan">
      <formula>20</formula>
    </cfRule>
  </conditionalFormatting>
  <conditionalFormatting sqref="AO117">
    <cfRule type="cellIs" dxfId="82" priority="39" operator="greaterThan">
      <formula>20</formula>
    </cfRule>
  </conditionalFormatting>
  <conditionalFormatting sqref="AW120 AR120 AJ120:AK120 AT120:AU120 AY120:AZ120">
    <cfRule type="cellIs" dxfId="81" priority="34" operator="greaterThan">
      <formula>20</formula>
    </cfRule>
  </conditionalFormatting>
  <conditionalFormatting sqref="AV120 BA120 AL120:AM120">
    <cfRule type="cellIs" dxfId="80" priority="33" operator="between">
      <formula>80</formula>
      <formula>120</formula>
    </cfRule>
  </conditionalFormatting>
  <conditionalFormatting sqref="AW70 AR70 AU70 AZ70">
    <cfRule type="cellIs" dxfId="79" priority="117" operator="greaterThan">
      <formula>20</formula>
    </cfRule>
  </conditionalFormatting>
  <conditionalFormatting sqref="AV70 BA70">
    <cfRule type="cellIs" dxfId="78" priority="116" operator="between">
      <formula>80</formula>
      <formula>120</formula>
    </cfRule>
  </conditionalFormatting>
  <conditionalFormatting sqref="AW70 AR70 AJ70:AK70 AT70:AU70 AY70:AZ70">
    <cfRule type="cellIs" dxfId="77" priority="115" operator="greaterThan">
      <formula>20</formula>
    </cfRule>
  </conditionalFormatting>
  <conditionalFormatting sqref="AQ70">
    <cfRule type="cellIs" dxfId="76" priority="112" operator="between">
      <formula>80</formula>
      <formula>120</formula>
    </cfRule>
  </conditionalFormatting>
  <conditionalFormatting sqref="AO70:AP70">
    <cfRule type="cellIs" dxfId="75" priority="111" operator="greaterThan">
      <formula>20</formula>
    </cfRule>
  </conditionalFormatting>
  <conditionalFormatting sqref="AQ70">
    <cfRule type="cellIs" dxfId="74" priority="110" operator="between">
      <formula>80</formula>
      <formula>120</formula>
    </cfRule>
  </conditionalFormatting>
  <conditionalFormatting sqref="AO70">
    <cfRule type="cellIs" dxfId="73" priority="106" operator="greaterThan">
      <formula>20</formula>
    </cfRule>
  </conditionalFormatting>
  <conditionalFormatting sqref="AT70">
    <cfRule type="cellIs" dxfId="72" priority="105" operator="greaterThan">
      <formula>20</formula>
    </cfRule>
  </conditionalFormatting>
  <conditionalFormatting sqref="AY70">
    <cfRule type="cellIs" dxfId="71" priority="104" operator="greaterThan">
      <formula>20</formula>
    </cfRule>
  </conditionalFormatting>
  <conditionalFormatting sqref="AW73 AR73 AU73 AZ73">
    <cfRule type="cellIs" dxfId="70" priority="103" operator="greaterThan">
      <formula>20</formula>
    </cfRule>
  </conditionalFormatting>
  <conditionalFormatting sqref="AV73 BA73">
    <cfRule type="cellIs" dxfId="69" priority="102" operator="between">
      <formula>80</formula>
      <formula>120</formula>
    </cfRule>
  </conditionalFormatting>
  <conditionalFormatting sqref="AO73:AP73">
    <cfRule type="cellIs" dxfId="68" priority="97" operator="greaterThan">
      <formula>20</formula>
    </cfRule>
  </conditionalFormatting>
  <conditionalFormatting sqref="AQ73">
    <cfRule type="cellIs" dxfId="67" priority="96" operator="between">
      <formula>80</formula>
      <formula>120</formula>
    </cfRule>
  </conditionalFormatting>
  <conditionalFormatting sqref="AO73">
    <cfRule type="cellIs" dxfId="66" priority="92" operator="greaterThan">
      <formula>20</formula>
    </cfRule>
  </conditionalFormatting>
  <conditionalFormatting sqref="AT73">
    <cfRule type="cellIs" dxfId="65" priority="91" operator="greaterThan">
      <formula>20</formula>
    </cfRule>
  </conditionalFormatting>
  <conditionalFormatting sqref="AY73">
    <cfRule type="cellIs" dxfId="64" priority="90" operator="greaterThan">
      <formula>20</formula>
    </cfRule>
  </conditionalFormatting>
  <conditionalFormatting sqref="AO76:AP76">
    <cfRule type="cellIs" dxfId="63" priority="83" operator="greaterThan">
      <formula>20</formula>
    </cfRule>
  </conditionalFormatting>
  <conditionalFormatting sqref="AQ76">
    <cfRule type="cellIs" dxfId="62" priority="82" operator="between">
      <formula>80</formula>
      <formula>120</formula>
    </cfRule>
  </conditionalFormatting>
  <conditionalFormatting sqref="AO76">
    <cfRule type="cellIs" dxfId="61" priority="78" operator="greaterThan">
      <formula>20</formula>
    </cfRule>
  </conditionalFormatting>
  <conditionalFormatting sqref="AT76">
    <cfRule type="cellIs" dxfId="60" priority="77" operator="greaterThan">
      <formula>20</formula>
    </cfRule>
  </conditionalFormatting>
  <conditionalFormatting sqref="AY76">
    <cfRule type="cellIs" dxfId="59" priority="76" operator="greaterThan">
      <formula>20</formula>
    </cfRule>
  </conditionalFormatting>
  <conditionalFormatting sqref="AI76">
    <cfRule type="cellIs" dxfId="58" priority="75" operator="lessThan">
      <formula>20</formula>
    </cfRule>
  </conditionalFormatting>
  <conditionalFormatting sqref="AN76">
    <cfRule type="cellIs" dxfId="57" priority="74" operator="lessThan">
      <formula>20</formula>
    </cfRule>
  </conditionalFormatting>
  <conditionalFormatting sqref="AS76">
    <cfRule type="cellIs" dxfId="56" priority="73" operator="lessThan">
      <formula>20</formula>
    </cfRule>
  </conditionalFormatting>
  <conditionalFormatting sqref="AX76">
    <cfRule type="cellIs" dxfId="55" priority="72" operator="lessThan">
      <formula>20</formula>
    </cfRule>
  </conditionalFormatting>
  <conditionalFormatting sqref="AU124">
    <cfRule type="cellIs" dxfId="54" priority="69" operator="greaterThan">
      <formula>20</formula>
    </cfRule>
  </conditionalFormatting>
  <conditionalFormatting sqref="AV124">
    <cfRule type="cellIs" dxfId="53" priority="68" operator="between">
      <formula>80</formula>
      <formula>120</formula>
    </cfRule>
  </conditionalFormatting>
  <conditionalFormatting sqref="AZ124">
    <cfRule type="cellIs" dxfId="52" priority="67" operator="greaterThan">
      <formula>20</formula>
    </cfRule>
  </conditionalFormatting>
  <conditionalFormatting sqref="BA124">
    <cfRule type="cellIs" dxfId="51" priority="66" operator="between">
      <formula>80</formula>
      <formula>120</formula>
    </cfRule>
  </conditionalFormatting>
  <conditionalFormatting sqref="AP124">
    <cfRule type="cellIs" dxfId="50" priority="65" operator="greaterThan">
      <formula>20</formula>
    </cfRule>
  </conditionalFormatting>
  <conditionalFormatting sqref="AQ124">
    <cfRule type="cellIs" dxfId="49" priority="64" operator="between">
      <formula>80</formula>
      <formula>120</formula>
    </cfRule>
  </conditionalFormatting>
  <conditionalFormatting sqref="AJ124 AJ121 AJ118">
    <cfRule type="cellIs" dxfId="48" priority="63" operator="greaterThan">
      <formula>20</formula>
    </cfRule>
  </conditionalFormatting>
  <conditionalFormatting sqref="AT124 AT121 AT118">
    <cfRule type="cellIs" dxfId="47" priority="61" operator="greaterThan">
      <formula>20</formula>
    </cfRule>
  </conditionalFormatting>
  <conditionalFormatting sqref="AY124 AY121 AY118">
    <cfRule type="cellIs" dxfId="46" priority="60" operator="greaterThan">
      <formula>20</formula>
    </cfRule>
  </conditionalFormatting>
  <conditionalFormatting sqref="AT116">
    <cfRule type="cellIs" dxfId="45" priority="59" operator="greaterThan">
      <formula>20</formula>
    </cfRule>
  </conditionalFormatting>
  <conditionalFormatting sqref="AT116">
    <cfRule type="cellIs" dxfId="44" priority="58" operator="greaterThan">
      <formula>20</formula>
    </cfRule>
  </conditionalFormatting>
  <conditionalFormatting sqref="AY116">
    <cfRule type="cellIs" dxfId="43" priority="56" operator="greaterThan">
      <formula>20</formula>
    </cfRule>
  </conditionalFormatting>
  <conditionalFormatting sqref="AO116">
    <cfRule type="cellIs" dxfId="42" priority="55" operator="greaterThan">
      <formula>20</formula>
    </cfRule>
  </conditionalFormatting>
  <conditionalFormatting sqref="AJ119">
    <cfRule type="cellIs" dxfId="41" priority="54" operator="greaterThan">
      <formula>20</formula>
    </cfRule>
  </conditionalFormatting>
  <conditionalFormatting sqref="AT119">
    <cfRule type="cellIs" dxfId="40" priority="52" operator="greaterThan">
      <formula>20</formula>
    </cfRule>
  </conditionalFormatting>
  <conditionalFormatting sqref="AW117 AR117 AU117 AZ117">
    <cfRule type="cellIs" dxfId="39" priority="50" operator="greaterThan">
      <formula>20</formula>
    </cfRule>
  </conditionalFormatting>
  <conditionalFormatting sqref="AV117 BA117">
    <cfRule type="cellIs" dxfId="38" priority="49" operator="between">
      <formula>80</formula>
      <formula>120</formula>
    </cfRule>
  </conditionalFormatting>
  <conditionalFormatting sqref="AW117 AR117 AJ117:AK117 AT117:AU117 AY117:AZ117">
    <cfRule type="cellIs" dxfId="37" priority="48" operator="greaterThan">
      <formula>20</formula>
    </cfRule>
  </conditionalFormatting>
  <conditionalFormatting sqref="AV117 BA117 AL117:AM117">
    <cfRule type="cellIs" dxfId="36" priority="47" operator="between">
      <formula>80</formula>
      <formula>120</formula>
    </cfRule>
  </conditionalFormatting>
  <conditionalFormatting sqref="AP117">
    <cfRule type="cellIs" dxfId="35" priority="46" operator="greaterThan">
      <formula>20</formula>
    </cfRule>
  </conditionalFormatting>
  <conditionalFormatting sqref="AQ117">
    <cfRule type="cellIs" dxfId="34" priority="45" operator="between">
      <formula>80</formula>
      <formula>120</formula>
    </cfRule>
  </conditionalFormatting>
  <conditionalFormatting sqref="AO117:AP117">
    <cfRule type="cellIs" dxfId="33" priority="44" operator="greaterThan">
      <formula>20</formula>
    </cfRule>
  </conditionalFormatting>
  <conditionalFormatting sqref="AQ117">
    <cfRule type="cellIs" dxfId="32" priority="43" operator="between">
      <formula>80</formula>
      <formula>120</formula>
    </cfRule>
  </conditionalFormatting>
  <conditionalFormatting sqref="AK117">
    <cfRule type="cellIs" dxfId="31" priority="42" operator="greaterThan">
      <formula>20</formula>
    </cfRule>
  </conditionalFormatting>
  <conditionalFormatting sqref="AL117:AM117">
    <cfRule type="cellIs" dxfId="30" priority="41" operator="between">
      <formula>80</formula>
      <formula>120</formula>
    </cfRule>
  </conditionalFormatting>
  <conditionalFormatting sqref="AJ117">
    <cfRule type="cellIs" dxfId="29" priority="40" operator="greaterThan">
      <formula>20</formula>
    </cfRule>
  </conditionalFormatting>
  <conditionalFormatting sqref="AT117">
    <cfRule type="cellIs" dxfId="28" priority="38" operator="greaterThan">
      <formula>20</formula>
    </cfRule>
  </conditionalFormatting>
  <conditionalFormatting sqref="AY117">
    <cfRule type="cellIs" dxfId="27" priority="37" operator="greaterThan">
      <formula>20</formula>
    </cfRule>
  </conditionalFormatting>
  <conditionalFormatting sqref="AP120">
    <cfRule type="cellIs" dxfId="26" priority="32" operator="greaterThan">
      <formula>20</formula>
    </cfRule>
  </conditionalFormatting>
  <conditionalFormatting sqref="AQ120">
    <cfRule type="cellIs" dxfId="25" priority="31" operator="between">
      <formula>80</formula>
      <formula>120</formula>
    </cfRule>
  </conditionalFormatting>
  <conditionalFormatting sqref="AO120:AP120">
    <cfRule type="cellIs" dxfId="24" priority="30" operator="greaterThan">
      <formula>20</formula>
    </cfRule>
  </conditionalFormatting>
  <conditionalFormatting sqref="AQ120">
    <cfRule type="cellIs" dxfId="23" priority="29" operator="between">
      <formula>80</formula>
      <formula>120</formula>
    </cfRule>
  </conditionalFormatting>
  <conditionalFormatting sqref="AK120">
    <cfRule type="cellIs" dxfId="22" priority="28" operator="greaterThan">
      <formula>20</formula>
    </cfRule>
  </conditionalFormatting>
  <conditionalFormatting sqref="AL120:AM120">
    <cfRule type="cellIs" dxfId="21" priority="27" operator="between">
      <formula>80</formula>
      <formula>120</formula>
    </cfRule>
  </conditionalFormatting>
  <conditionalFormatting sqref="AJ120">
    <cfRule type="cellIs" dxfId="20" priority="26" operator="greaterThan">
      <formula>20</formula>
    </cfRule>
  </conditionalFormatting>
  <conditionalFormatting sqref="AO120">
    <cfRule type="cellIs" dxfId="19" priority="25" operator="greaterThan">
      <formula>20</formula>
    </cfRule>
  </conditionalFormatting>
  <conditionalFormatting sqref="AT120">
    <cfRule type="cellIs" dxfId="18" priority="24" operator="greaterThan">
      <formula>20</formula>
    </cfRule>
  </conditionalFormatting>
  <conditionalFormatting sqref="AW123 AR123 AU123 AZ123">
    <cfRule type="cellIs" dxfId="17" priority="22" operator="greaterThan">
      <formula>20</formula>
    </cfRule>
  </conditionalFormatting>
  <conditionalFormatting sqref="AV123 BA123">
    <cfRule type="cellIs" dxfId="16" priority="21" operator="between">
      <formula>80</formula>
      <formula>120</formula>
    </cfRule>
  </conditionalFormatting>
  <conditionalFormatting sqref="AW123 AR123 AJ123:AK123 AT123:AU123 AY123:AZ123">
    <cfRule type="cellIs" dxfId="15" priority="20" operator="greaterThan">
      <formula>20</formula>
    </cfRule>
  </conditionalFormatting>
  <conditionalFormatting sqref="AV123 BA123 AL123:AM123">
    <cfRule type="cellIs" dxfId="14" priority="19" operator="between">
      <formula>80</formula>
      <formula>120</formula>
    </cfRule>
  </conditionalFormatting>
  <conditionalFormatting sqref="AP123">
    <cfRule type="cellIs" dxfId="13" priority="18" operator="greaterThan">
      <formula>20</formula>
    </cfRule>
  </conditionalFormatting>
  <conditionalFormatting sqref="AO123:AP123">
    <cfRule type="cellIs" dxfId="12" priority="16" operator="greaterThan">
      <formula>20</formula>
    </cfRule>
  </conditionalFormatting>
  <conditionalFormatting sqref="AQ123">
    <cfRule type="cellIs" dxfId="11" priority="15" operator="between">
      <formula>80</formula>
      <formula>120</formula>
    </cfRule>
  </conditionalFormatting>
  <conditionalFormatting sqref="AJ123">
    <cfRule type="cellIs" dxfId="10" priority="12" operator="greaterThan">
      <formula>20</formula>
    </cfRule>
  </conditionalFormatting>
  <conditionalFormatting sqref="AO123">
    <cfRule type="cellIs" dxfId="9" priority="11" operator="greaterThan">
      <formula>20</formula>
    </cfRule>
  </conditionalFormatting>
  <conditionalFormatting sqref="AT123">
    <cfRule type="cellIs" dxfId="8" priority="10" operator="greaterThan">
      <formula>20</formula>
    </cfRule>
  </conditionalFormatting>
  <conditionalFormatting sqref="AY123">
    <cfRule type="cellIs" dxfId="7" priority="9" operator="greaterThan">
      <formula>20</formula>
    </cfRule>
  </conditionalFormatting>
  <conditionalFormatting sqref="AI123">
    <cfRule type="cellIs" dxfId="6" priority="8" operator="lessThan">
      <formula>20</formula>
    </cfRule>
  </conditionalFormatting>
  <conditionalFormatting sqref="AN123">
    <cfRule type="cellIs" dxfId="5" priority="7" operator="lessThan">
      <formula>20</formula>
    </cfRule>
  </conditionalFormatting>
  <conditionalFormatting sqref="AS123">
    <cfRule type="cellIs" dxfId="4" priority="6" operator="lessThan">
      <formula>20</formula>
    </cfRule>
  </conditionalFormatting>
  <conditionalFormatting sqref="AJ30">
    <cfRule type="cellIs" dxfId="3" priority="4" operator="greaterThan">
      <formula>20</formula>
    </cfRule>
  </conditionalFormatting>
  <conditionalFormatting sqref="AO30">
    <cfRule type="cellIs" dxfId="2" priority="3" operator="greaterThan">
      <formula>20</formula>
    </cfRule>
  </conditionalFormatting>
  <conditionalFormatting sqref="AT30">
    <cfRule type="cellIs" dxfId="1" priority="2" operator="greaterThan">
      <formula>20</formula>
    </cfRule>
  </conditionalFormatting>
  <conditionalFormatting sqref="AY30"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export</vt:lpstr>
      <vt:lpstr>notes</vt:lpstr>
      <vt:lpstr>BRN09nov20</vt:lpstr>
      <vt:lpstr>TIC only 10nov20</vt:lpstr>
      <vt:lpstr>BRN11nov20</vt:lpstr>
      <vt:lpstr>BRN12nov20</vt:lpstr>
      <vt:lpstr>BRN13nov20</vt:lpstr>
      <vt:lpstr>BRN17nov20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2020-03-18T14:50:00Z</dcterms:created>
  <dcterms:modified xsi:type="dcterms:W3CDTF">2020-12-18T20:58:48Z</dcterms:modified>
</cp:coreProperties>
</file>