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wh18\Downloads\"/>
    </mc:Choice>
  </mc:AlternateContent>
  <xr:revisionPtr revIDLastSave="0" documentId="13_ncr:1_{F81A97B7-DC76-4D05-8C87-61112A03D104}" xr6:coauthVersionLast="47" xr6:coauthVersionMax="47" xr10:uidLastSave="{00000000-0000-0000-0000-000000000000}"/>
  <bookViews>
    <workbookView xWindow="33195" yWindow="810" windowWidth="15900" windowHeight="9885" xr2:uid="{00000000-000D-0000-FFFF-FFFF00000000}"/>
  </bookViews>
  <sheets>
    <sheet name="Data for export" sheetId="32" r:id="rId1"/>
    <sheet name="all" sheetId="31" r:id="rId2"/>
    <sheet name="BRN15jun21" sheetId="26" r:id="rId3"/>
    <sheet name="BRN17jun21" sheetId="27" r:id="rId4"/>
    <sheet name="BRN18jun21" sheetId="28" r:id="rId5"/>
    <sheet name="BRN21jun21" sheetId="29" r:id="rId6"/>
    <sheet name="BRN22jun21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30" l="1"/>
  <c r="H19" i="30"/>
  <c r="G19" i="30"/>
  <c r="F19" i="30"/>
  <c r="E19" i="30"/>
  <c r="D19" i="30"/>
  <c r="I18" i="30"/>
  <c r="H18" i="30"/>
  <c r="G18" i="30"/>
  <c r="F18" i="30"/>
  <c r="E18" i="30"/>
  <c r="D18" i="30"/>
  <c r="I17" i="30"/>
  <c r="H17" i="30"/>
  <c r="G17" i="30"/>
  <c r="F17" i="30"/>
  <c r="E17" i="30"/>
  <c r="D17" i="30"/>
  <c r="I16" i="30"/>
  <c r="H16" i="30"/>
  <c r="G16" i="30"/>
  <c r="F16" i="30"/>
  <c r="E16" i="30"/>
  <c r="D16" i="30"/>
  <c r="I15" i="30"/>
  <c r="H15" i="30"/>
  <c r="G15" i="30"/>
  <c r="F15" i="30"/>
  <c r="E15" i="30"/>
  <c r="D15" i="30"/>
  <c r="I14" i="30"/>
  <c r="G14" i="30"/>
  <c r="E14" i="30"/>
  <c r="G22" i="30" l="1"/>
  <c r="E22" i="30"/>
  <c r="G20" i="30"/>
  <c r="I22" i="30"/>
  <c r="E21" i="30"/>
  <c r="E20" i="30"/>
  <c r="AD87" i="30" s="1"/>
  <c r="AD98" i="30"/>
  <c r="AD79" i="30"/>
  <c r="AD51" i="30"/>
  <c r="AD101" i="30"/>
  <c r="AD70" i="30"/>
  <c r="AD66" i="30"/>
  <c r="AD44" i="30"/>
  <c r="AI44" i="30" s="1"/>
  <c r="AD42" i="30"/>
  <c r="AI42" i="30" s="1"/>
  <c r="AD36" i="30"/>
  <c r="AI36" i="30" s="1"/>
  <c r="AD34" i="30"/>
  <c r="AI34" i="30" s="1"/>
  <c r="AD25" i="30"/>
  <c r="AD64" i="30"/>
  <c r="AD76" i="30"/>
  <c r="AD74" i="30"/>
  <c r="I20" i="30"/>
  <c r="G21" i="30"/>
  <c r="I21" i="30"/>
  <c r="I19" i="29"/>
  <c r="H19" i="29"/>
  <c r="G19" i="29"/>
  <c r="F19" i="29"/>
  <c r="E19" i="29"/>
  <c r="D19" i="29"/>
  <c r="I18" i="29"/>
  <c r="H18" i="29"/>
  <c r="G18" i="29"/>
  <c r="F18" i="29"/>
  <c r="E18" i="29"/>
  <c r="D18" i="29"/>
  <c r="I17" i="29"/>
  <c r="H17" i="29"/>
  <c r="G17" i="29"/>
  <c r="F17" i="29"/>
  <c r="E17" i="29"/>
  <c r="D17" i="29"/>
  <c r="I16" i="29"/>
  <c r="H16" i="29"/>
  <c r="G16" i="29"/>
  <c r="F16" i="29"/>
  <c r="E16" i="29"/>
  <c r="D16" i="29"/>
  <c r="I15" i="29"/>
  <c r="H15" i="29"/>
  <c r="G15" i="29"/>
  <c r="F15" i="29"/>
  <c r="E15" i="29"/>
  <c r="D15" i="29"/>
  <c r="I14" i="29"/>
  <c r="G14" i="29"/>
  <c r="E14" i="29"/>
  <c r="AE41" i="30" l="1"/>
  <c r="AE111" i="30"/>
  <c r="AE108" i="30"/>
  <c r="AE107" i="30"/>
  <c r="AE103" i="30"/>
  <c r="AE110" i="30"/>
  <c r="AE105" i="30"/>
  <c r="AE106" i="30"/>
  <c r="AE112" i="30"/>
  <c r="AE104" i="30"/>
  <c r="AE109" i="30"/>
  <c r="AF109" i="30" s="1"/>
  <c r="AD62" i="30"/>
  <c r="AD57" i="30"/>
  <c r="AD82" i="30"/>
  <c r="AG112" i="30"/>
  <c r="AG107" i="30"/>
  <c r="AG106" i="30"/>
  <c r="AG103" i="30"/>
  <c r="AG111" i="30"/>
  <c r="AG110" i="30"/>
  <c r="AG109" i="30"/>
  <c r="AY108" i="30" s="1"/>
  <c r="AG108" i="30"/>
  <c r="AG105" i="30"/>
  <c r="AG104" i="30"/>
  <c r="AD88" i="30"/>
  <c r="AD31" i="30"/>
  <c r="AI31" i="30" s="1"/>
  <c r="AD39" i="30"/>
  <c r="AI39" i="30" s="1"/>
  <c r="AD54" i="30"/>
  <c r="AD86" i="30"/>
  <c r="AD52" i="30"/>
  <c r="AD63" i="30"/>
  <c r="AD110" i="30"/>
  <c r="AF110" i="30" s="1"/>
  <c r="AD109" i="30"/>
  <c r="AD105" i="30"/>
  <c r="AD107" i="30"/>
  <c r="AD103" i="30"/>
  <c r="AD111" i="30"/>
  <c r="AD106" i="30"/>
  <c r="AD112" i="30"/>
  <c r="AD108" i="30"/>
  <c r="AD104" i="30"/>
  <c r="AF104" i="30" s="1"/>
  <c r="AD26" i="30"/>
  <c r="AD92" i="30"/>
  <c r="BC91" i="30" s="1"/>
  <c r="AD32" i="30"/>
  <c r="AI32" i="30" s="1"/>
  <c r="AD40" i="30"/>
  <c r="AI40" i="30" s="1"/>
  <c r="AD56" i="30"/>
  <c r="AD94" i="30"/>
  <c r="AI94" i="30" s="1"/>
  <c r="AD47" i="30"/>
  <c r="AD67" i="30"/>
  <c r="AD93" i="30"/>
  <c r="AD73" i="30"/>
  <c r="AE77" i="30"/>
  <c r="AE43" i="30"/>
  <c r="AF43" i="30" s="1"/>
  <c r="AS43" i="30" s="1"/>
  <c r="AE64" i="30"/>
  <c r="AF64" i="30" s="1"/>
  <c r="AE100" i="30"/>
  <c r="AE45" i="30"/>
  <c r="AE66" i="30"/>
  <c r="AO66" i="30" s="1"/>
  <c r="AE88" i="30"/>
  <c r="AF88" i="30" s="1"/>
  <c r="AE55" i="30"/>
  <c r="AE81" i="30"/>
  <c r="AE102" i="30"/>
  <c r="AE39" i="30"/>
  <c r="AF39" i="30" s="1"/>
  <c r="AS39" i="30" s="1"/>
  <c r="AE30" i="30"/>
  <c r="AD59" i="30"/>
  <c r="AD75" i="30"/>
  <c r="AJ75" i="30" s="1"/>
  <c r="AD89" i="30"/>
  <c r="AJ88" i="30" s="1"/>
  <c r="AE48" i="30"/>
  <c r="AE68" i="30"/>
  <c r="AE90" i="30"/>
  <c r="AE57" i="30"/>
  <c r="AF57" i="30" s="1"/>
  <c r="AE82" i="30"/>
  <c r="AF82" i="30" s="1"/>
  <c r="AE35" i="30"/>
  <c r="AE28" i="30"/>
  <c r="AD83" i="30"/>
  <c r="AD24" i="30"/>
  <c r="AD33" i="30"/>
  <c r="AI33" i="30" s="1"/>
  <c r="AD41" i="30"/>
  <c r="AI41" i="30" s="1"/>
  <c r="AD58" i="30"/>
  <c r="AJ57" i="30" s="1"/>
  <c r="AD95" i="30"/>
  <c r="AD72" i="30"/>
  <c r="AD61" i="30"/>
  <c r="AJ60" i="30" s="1"/>
  <c r="AD77" i="30"/>
  <c r="AD91" i="30"/>
  <c r="AE84" i="30"/>
  <c r="AE26" i="30"/>
  <c r="AE52" i="30"/>
  <c r="AF52" i="30" s="1"/>
  <c r="AE72" i="30"/>
  <c r="AE97" i="30"/>
  <c r="AE67" i="30"/>
  <c r="AF67" i="30" s="1"/>
  <c r="AE85" i="30"/>
  <c r="AE33" i="30"/>
  <c r="AN33" i="30" s="1"/>
  <c r="AD90" i="30"/>
  <c r="AD30" i="30"/>
  <c r="AD35" i="30"/>
  <c r="AI35" i="30" s="1"/>
  <c r="AD43" i="30"/>
  <c r="AI43" i="30" s="1"/>
  <c r="AD68" i="30"/>
  <c r="AD49" i="30"/>
  <c r="AD65" i="30"/>
  <c r="AD81" i="30"/>
  <c r="AD96" i="30"/>
  <c r="AE86" i="30"/>
  <c r="AF86" i="30" s="1"/>
  <c r="AE53" i="30"/>
  <c r="AE40" i="30"/>
  <c r="AE70" i="30"/>
  <c r="AF70" i="30" s="1"/>
  <c r="AE54" i="30"/>
  <c r="AO54" i="30" s="1"/>
  <c r="AE99" i="30"/>
  <c r="AF99" i="30" s="1"/>
  <c r="AE69" i="30"/>
  <c r="AE56" i="30"/>
  <c r="AF56" i="30" s="1"/>
  <c r="AE80" i="30"/>
  <c r="AE101" i="30"/>
  <c r="AO101" i="30" s="1"/>
  <c r="AE49" i="30"/>
  <c r="AE71" i="30"/>
  <c r="AE96" i="30"/>
  <c r="AE42" i="30"/>
  <c r="AF42" i="30" s="1"/>
  <c r="AS42" i="30" s="1"/>
  <c r="AE31" i="30"/>
  <c r="AD50" i="30"/>
  <c r="AD97" i="30"/>
  <c r="AD27" i="30"/>
  <c r="AD37" i="30"/>
  <c r="AI37" i="30" s="1"/>
  <c r="AD46" i="30"/>
  <c r="AD78" i="30"/>
  <c r="AJ78" i="30" s="1"/>
  <c r="AD28" i="30"/>
  <c r="AD53" i="30"/>
  <c r="AD69" i="30"/>
  <c r="BC69" i="30" s="1"/>
  <c r="AD84" i="30"/>
  <c r="AD100" i="30"/>
  <c r="AE50" i="30"/>
  <c r="AE94" i="30"/>
  <c r="AE65" i="30"/>
  <c r="AE34" i="30"/>
  <c r="AF34" i="30" s="1"/>
  <c r="AS34" i="30" s="1"/>
  <c r="AE76" i="30"/>
  <c r="AE87" i="30"/>
  <c r="AF87" i="30" s="1"/>
  <c r="AE32" i="30"/>
  <c r="AF32" i="30" s="1"/>
  <c r="AS32" i="30" s="1"/>
  <c r="AE60" i="30"/>
  <c r="AO60" i="30" s="1"/>
  <c r="AE83" i="30"/>
  <c r="AE51" i="30"/>
  <c r="AE73" i="30"/>
  <c r="AO72" i="30" s="1"/>
  <c r="AE98" i="30"/>
  <c r="AO98" i="30" s="1"/>
  <c r="AD60" i="30"/>
  <c r="AD99" i="30"/>
  <c r="AD29" i="30"/>
  <c r="AD38" i="30"/>
  <c r="AI38" i="30" s="1"/>
  <c r="AD48" i="30"/>
  <c r="AD80" i="30"/>
  <c r="AD45" i="30"/>
  <c r="AI45" i="30" s="1"/>
  <c r="AD55" i="30"/>
  <c r="AF55" i="30" s="1"/>
  <c r="AD71" i="30"/>
  <c r="AD85" i="30"/>
  <c r="AD102" i="30"/>
  <c r="AF102" i="30" s="1"/>
  <c r="AF77" i="30"/>
  <c r="BC51" i="30"/>
  <c r="AJ51" i="30"/>
  <c r="BC98" i="30"/>
  <c r="AJ98" i="30"/>
  <c r="BD66" i="30"/>
  <c r="AF66" i="30"/>
  <c r="AF98" i="30"/>
  <c r="BD98" i="30"/>
  <c r="AF69" i="30"/>
  <c r="AO69" i="30"/>
  <c r="AN41" i="30"/>
  <c r="BD54" i="30"/>
  <c r="AF54" i="30"/>
  <c r="AJ54" i="30"/>
  <c r="BC54" i="30"/>
  <c r="AN39" i="30"/>
  <c r="AF31" i="30"/>
  <c r="AS31" i="30" s="1"/>
  <c r="AN31" i="30"/>
  <c r="AE44" i="30"/>
  <c r="AE58" i="30"/>
  <c r="AE74" i="30"/>
  <c r="AF74" i="30" s="1"/>
  <c r="AE92" i="30"/>
  <c r="AE59" i="30"/>
  <c r="AF59" i="30" s="1"/>
  <c r="AE75" i="30"/>
  <c r="AE89" i="30"/>
  <c r="AE38" i="30"/>
  <c r="AE29" i="30"/>
  <c r="AE24" i="30"/>
  <c r="AF24" i="30" s="1"/>
  <c r="AF85" i="30"/>
  <c r="AF40" i="30"/>
  <c r="AS40" i="30" s="1"/>
  <c r="AN40" i="30"/>
  <c r="AF26" i="30"/>
  <c r="AN45" i="30"/>
  <c r="AN94" i="30"/>
  <c r="AF94" i="30"/>
  <c r="AG96" i="30"/>
  <c r="AG89" i="30"/>
  <c r="AG87" i="30"/>
  <c r="AG82" i="30"/>
  <c r="AG81" i="30"/>
  <c r="AG73" i="30"/>
  <c r="AG71" i="30"/>
  <c r="AG69" i="30"/>
  <c r="AG61" i="30"/>
  <c r="AG59" i="30"/>
  <c r="AG57" i="30"/>
  <c r="AG49" i="30"/>
  <c r="AG47" i="30"/>
  <c r="AG43" i="30"/>
  <c r="AX43" i="30" s="1"/>
  <c r="AG42" i="30"/>
  <c r="AX42" i="30" s="1"/>
  <c r="AG41" i="30"/>
  <c r="AX41" i="30" s="1"/>
  <c r="AG40" i="30"/>
  <c r="AX40" i="30" s="1"/>
  <c r="AG39" i="30"/>
  <c r="AX39" i="30" s="1"/>
  <c r="AG38" i="30"/>
  <c r="AX38" i="30" s="1"/>
  <c r="AG37" i="30"/>
  <c r="AX37" i="30" s="1"/>
  <c r="AG36" i="30"/>
  <c r="AX36" i="30" s="1"/>
  <c r="AG35" i="30"/>
  <c r="AX35" i="30" s="1"/>
  <c r="AG34" i="30"/>
  <c r="AX34" i="30" s="1"/>
  <c r="AG33" i="30"/>
  <c r="AX33" i="30" s="1"/>
  <c r="AG32" i="30"/>
  <c r="AX32" i="30" s="1"/>
  <c r="AG31" i="30"/>
  <c r="AX31" i="30" s="1"/>
  <c r="AG29" i="30"/>
  <c r="AG27" i="30"/>
  <c r="AG25" i="30"/>
  <c r="AG101" i="30"/>
  <c r="AG95" i="30"/>
  <c r="AG94" i="30"/>
  <c r="AG86" i="30"/>
  <c r="AG80" i="30"/>
  <c r="AG78" i="30"/>
  <c r="AG70" i="30"/>
  <c r="AG68" i="30"/>
  <c r="AG66" i="30"/>
  <c r="AG58" i="30"/>
  <c r="AG56" i="30"/>
  <c r="AG54" i="30"/>
  <c r="AG48" i="30"/>
  <c r="AG46" i="30"/>
  <c r="AG44" i="30"/>
  <c r="AX44" i="30" s="1"/>
  <c r="AG92" i="30"/>
  <c r="AG76" i="30"/>
  <c r="AG62" i="30"/>
  <c r="AG45" i="30"/>
  <c r="AX45" i="30" s="1"/>
  <c r="AG74" i="30"/>
  <c r="AG60" i="30"/>
  <c r="AG52" i="30"/>
  <c r="AG99" i="30"/>
  <c r="AG90" i="30"/>
  <c r="AG50" i="30"/>
  <c r="AG102" i="30"/>
  <c r="AG100" i="30"/>
  <c r="AG98" i="30"/>
  <c r="AG93" i="30"/>
  <c r="AG91" i="30"/>
  <c r="AG85" i="30"/>
  <c r="AG84" i="30"/>
  <c r="AG79" i="30"/>
  <c r="AG77" i="30"/>
  <c r="AG75" i="30"/>
  <c r="AG67" i="30"/>
  <c r="AG65" i="30"/>
  <c r="AG63" i="30"/>
  <c r="AG55" i="30"/>
  <c r="AG53" i="30"/>
  <c r="AG51" i="30"/>
  <c r="AG30" i="30"/>
  <c r="AG28" i="30"/>
  <c r="AG26" i="30"/>
  <c r="AG24" i="30"/>
  <c r="AG97" i="30"/>
  <c r="AG88" i="30"/>
  <c r="AG83" i="30"/>
  <c r="AG72" i="30"/>
  <c r="AG64" i="30"/>
  <c r="AJ66" i="30"/>
  <c r="BC66" i="30"/>
  <c r="BC63" i="30"/>
  <c r="AJ63" i="30"/>
  <c r="AF101" i="30"/>
  <c r="AF33" i="30"/>
  <c r="AS33" i="30" s="1"/>
  <c r="AF60" i="30"/>
  <c r="AF76" i="30"/>
  <c r="AE61" i="30"/>
  <c r="AE91" i="30"/>
  <c r="AE37" i="30"/>
  <c r="AE27" i="30"/>
  <c r="AE46" i="30"/>
  <c r="AE62" i="30"/>
  <c r="AF62" i="30" s="1"/>
  <c r="AE78" i="30"/>
  <c r="AE95" i="30"/>
  <c r="AF95" i="30" s="1"/>
  <c r="AE47" i="30"/>
  <c r="AE63" i="30"/>
  <c r="AE79" i="30"/>
  <c r="AF79" i="30" s="1"/>
  <c r="AE93" i="30"/>
  <c r="AF93" i="30" s="1"/>
  <c r="AE36" i="30"/>
  <c r="AE25" i="30"/>
  <c r="AF25" i="30" s="1"/>
  <c r="BC81" i="30"/>
  <c r="G22" i="29"/>
  <c r="I21" i="29"/>
  <c r="E22" i="29"/>
  <c r="E21" i="29"/>
  <c r="E20" i="29"/>
  <c r="G20" i="29"/>
  <c r="G21" i="29"/>
  <c r="I20" i="29"/>
  <c r="I22" i="29"/>
  <c r="I19" i="28"/>
  <c r="H19" i="28"/>
  <c r="G19" i="28"/>
  <c r="F19" i="28"/>
  <c r="E19" i="28"/>
  <c r="D19" i="28"/>
  <c r="I18" i="28"/>
  <c r="H18" i="28"/>
  <c r="G18" i="28"/>
  <c r="F18" i="28"/>
  <c r="E18" i="28"/>
  <c r="D18" i="28"/>
  <c r="I17" i="28"/>
  <c r="H17" i="28"/>
  <c r="G17" i="28"/>
  <c r="F17" i="28"/>
  <c r="E17" i="28"/>
  <c r="D17" i="28"/>
  <c r="I16" i="28"/>
  <c r="H16" i="28"/>
  <c r="G16" i="28"/>
  <c r="F16" i="28"/>
  <c r="E16" i="28"/>
  <c r="D16" i="28"/>
  <c r="I15" i="28"/>
  <c r="H15" i="28"/>
  <c r="G15" i="28"/>
  <c r="F15" i="28"/>
  <c r="E15" i="28"/>
  <c r="D15" i="28"/>
  <c r="I14" i="28"/>
  <c r="G14" i="28"/>
  <c r="E14" i="28"/>
  <c r="AJ108" i="30" l="1"/>
  <c r="BC108" i="30"/>
  <c r="AF107" i="30"/>
  <c r="AY105" i="30"/>
  <c r="BF105" i="30"/>
  <c r="BF111" i="30"/>
  <c r="AX111" i="30"/>
  <c r="AY111" i="30"/>
  <c r="BD105" i="30"/>
  <c r="AF105" i="30"/>
  <c r="AO105" i="30"/>
  <c r="AO108" i="30"/>
  <c r="AF108" i="30"/>
  <c r="BD108" i="30"/>
  <c r="BC60" i="30"/>
  <c r="BD101" i="30"/>
  <c r="BC101" i="30"/>
  <c r="AJ91" i="30"/>
  <c r="AF92" i="30"/>
  <c r="AN32" i="30"/>
  <c r="BC78" i="30"/>
  <c r="AO51" i="30"/>
  <c r="AF71" i="30"/>
  <c r="BD84" i="30"/>
  <c r="AF72" i="30"/>
  <c r="BD81" i="30"/>
  <c r="AF106" i="30"/>
  <c r="BC105" i="30"/>
  <c r="AJ105" i="30"/>
  <c r="BF108" i="30"/>
  <c r="BD111" i="30"/>
  <c r="AN111" i="30"/>
  <c r="AF111" i="30"/>
  <c r="AO111" i="30"/>
  <c r="AF61" i="30"/>
  <c r="AT60" i="30" s="1"/>
  <c r="AJ101" i="30"/>
  <c r="AF45" i="30"/>
  <c r="AS45" i="30" s="1"/>
  <c r="BC57" i="30"/>
  <c r="AN43" i="30"/>
  <c r="BC47" i="30"/>
  <c r="AJ94" i="30"/>
  <c r="AJ111" i="30"/>
  <c r="BC111" i="30"/>
  <c r="AI111" i="30"/>
  <c r="AF112" i="30"/>
  <c r="AF103" i="30"/>
  <c r="AF58" i="30"/>
  <c r="BE57" i="30" s="1"/>
  <c r="AF41" i="30"/>
  <c r="AS41" i="30" s="1"/>
  <c r="AK84" i="30"/>
  <c r="AQ81" i="30"/>
  <c r="AO84" i="30"/>
  <c r="AF53" i="30"/>
  <c r="AO81" i="30"/>
  <c r="AF89" i="30"/>
  <c r="BE88" i="30" s="1"/>
  <c r="BC75" i="30"/>
  <c r="AN42" i="30"/>
  <c r="BD51" i="30"/>
  <c r="AF97" i="30"/>
  <c r="BC88" i="30"/>
  <c r="AF51" i="30"/>
  <c r="BD69" i="30"/>
  <c r="AF68" i="30"/>
  <c r="AF96" i="30"/>
  <c r="AF81" i="30"/>
  <c r="AF35" i="30"/>
  <c r="AS35" i="30" s="1"/>
  <c r="AJ81" i="30"/>
  <c r="AF84" i="30"/>
  <c r="AT84" i="30" s="1"/>
  <c r="AF28" i="30"/>
  <c r="AF90" i="30"/>
  <c r="BC72" i="30"/>
  <c r="BC84" i="30"/>
  <c r="AN35" i="30"/>
  <c r="AF49" i="30"/>
  <c r="AF48" i="30"/>
  <c r="AF30" i="30"/>
  <c r="AF73" i="30"/>
  <c r="AT72" i="30" s="1"/>
  <c r="AJ47" i="30"/>
  <c r="AO57" i="30"/>
  <c r="AJ72" i="30"/>
  <c r="BC94" i="30"/>
  <c r="AJ84" i="30"/>
  <c r="AN34" i="30"/>
  <c r="AF83" i="30"/>
  <c r="AF65" i="30"/>
  <c r="AL81" i="30"/>
  <c r="AF46" i="30"/>
  <c r="AF100" i="30"/>
  <c r="AF27" i="30"/>
  <c r="BD72" i="30"/>
  <c r="AF29" i="30"/>
  <c r="AJ69" i="30"/>
  <c r="AF50" i="30"/>
  <c r="AF80" i="30"/>
  <c r="BE94" i="30"/>
  <c r="AT94" i="30"/>
  <c r="AS94" i="30"/>
  <c r="BD57" i="30"/>
  <c r="AN44" i="30"/>
  <c r="AF44" i="30"/>
  <c r="AS44" i="30" s="1"/>
  <c r="AF47" i="30"/>
  <c r="BD47" i="30"/>
  <c r="AO47" i="30"/>
  <c r="BF72" i="30"/>
  <c r="AY72" i="30"/>
  <c r="BF98" i="30"/>
  <c r="AY98" i="30"/>
  <c r="AF75" i="30"/>
  <c r="BD75" i="30"/>
  <c r="AO75" i="30"/>
  <c r="AF91" i="30"/>
  <c r="BD91" i="30"/>
  <c r="AO91" i="30"/>
  <c r="BF75" i="30"/>
  <c r="AY75" i="30"/>
  <c r="AY54" i="30"/>
  <c r="BF54" i="30"/>
  <c r="BF57" i="30"/>
  <c r="AY57" i="30"/>
  <c r="AO94" i="30"/>
  <c r="AT57" i="30"/>
  <c r="BE51" i="30"/>
  <c r="AT51" i="30"/>
  <c r="AO78" i="30"/>
  <c r="BD78" i="30"/>
  <c r="AF78" i="30"/>
  <c r="BD60" i="30"/>
  <c r="AT101" i="30"/>
  <c r="BE101" i="30"/>
  <c r="BF88" i="30"/>
  <c r="AY88" i="30"/>
  <c r="AY94" i="30"/>
  <c r="BF94" i="30"/>
  <c r="AX94" i="30"/>
  <c r="BD94" i="30"/>
  <c r="AT81" i="30"/>
  <c r="BE81" i="30"/>
  <c r="BD88" i="30"/>
  <c r="BE69" i="30"/>
  <c r="AT69" i="30"/>
  <c r="AF36" i="30"/>
  <c r="AS36" i="30" s="1"/>
  <c r="AN36" i="30"/>
  <c r="AF38" i="30"/>
  <c r="AS38" i="30" s="1"/>
  <c r="AN38" i="30"/>
  <c r="BF47" i="30"/>
  <c r="AY47" i="30"/>
  <c r="AO88" i="30"/>
  <c r="AY84" i="30"/>
  <c r="AZ84" i="30"/>
  <c r="BF84" i="30"/>
  <c r="BF60" i="30"/>
  <c r="AY60" i="30"/>
  <c r="AY66" i="30"/>
  <c r="BF66" i="30"/>
  <c r="AY101" i="30"/>
  <c r="BF101" i="30"/>
  <c r="AY69" i="30"/>
  <c r="BF69" i="30"/>
  <c r="AP84" i="30"/>
  <c r="BE98" i="30"/>
  <c r="AT98" i="30"/>
  <c r="AT66" i="30"/>
  <c r="BE66" i="30"/>
  <c r="AY78" i="30"/>
  <c r="BF78" i="30"/>
  <c r="AY81" i="30"/>
  <c r="BF81" i="30"/>
  <c r="BA81" i="30"/>
  <c r="BF51" i="30"/>
  <c r="AY51" i="30"/>
  <c r="AT54" i="30"/>
  <c r="BE54" i="30"/>
  <c r="AF63" i="30"/>
  <c r="AV81" i="30" s="1"/>
  <c r="BD63" i="30"/>
  <c r="AO63" i="30"/>
  <c r="AF37" i="30"/>
  <c r="AS37" i="30" s="1"/>
  <c r="AN37" i="30"/>
  <c r="BF63" i="30"/>
  <c r="AY63" i="30"/>
  <c r="BF91" i="30"/>
  <c r="AY91" i="30"/>
  <c r="BE84" i="30"/>
  <c r="AG143" i="29"/>
  <c r="AG134" i="29"/>
  <c r="AG123" i="29"/>
  <c r="AG116" i="29"/>
  <c r="AG106" i="29"/>
  <c r="AG96" i="29"/>
  <c r="AG87" i="29"/>
  <c r="AG76" i="29"/>
  <c r="AG69" i="29"/>
  <c r="AG59" i="29"/>
  <c r="AG47" i="29"/>
  <c r="AG50" i="29"/>
  <c r="AG138" i="29"/>
  <c r="AG127" i="29"/>
  <c r="AG117" i="29"/>
  <c r="AG110" i="29"/>
  <c r="AG100" i="29"/>
  <c r="AG91" i="29"/>
  <c r="AG80" i="29"/>
  <c r="AG70" i="29"/>
  <c r="AG63" i="29"/>
  <c r="AG45" i="29"/>
  <c r="AX45" i="29" s="1"/>
  <c r="AG139" i="29"/>
  <c r="AG130" i="29"/>
  <c r="AG121" i="29"/>
  <c r="AG111" i="29"/>
  <c r="AG104" i="29"/>
  <c r="AG92" i="29"/>
  <c r="AG83" i="29"/>
  <c r="AG74" i="29"/>
  <c r="AG64" i="29"/>
  <c r="AG57" i="29"/>
  <c r="AG53" i="29"/>
  <c r="AG142" i="29"/>
  <c r="AG133" i="29"/>
  <c r="AG126" i="29"/>
  <c r="AG125" i="29"/>
  <c r="AG115" i="29"/>
  <c r="AG105" i="29"/>
  <c r="AG98" i="29"/>
  <c r="AG95" i="29"/>
  <c r="AG86" i="29"/>
  <c r="AG79" i="29"/>
  <c r="AG78" i="29"/>
  <c r="AG68" i="29"/>
  <c r="AG58" i="29"/>
  <c r="AG46" i="29"/>
  <c r="AG131" i="29"/>
  <c r="AG112" i="29"/>
  <c r="AG137" i="29"/>
  <c r="AG129" i="29"/>
  <c r="AG120" i="29"/>
  <c r="AG119" i="29"/>
  <c r="AG109" i="29"/>
  <c r="AG99" i="29"/>
  <c r="AG90" i="29"/>
  <c r="AG82" i="29"/>
  <c r="AG73" i="29"/>
  <c r="AG72" i="29"/>
  <c r="AG62" i="29"/>
  <c r="AG49" i="29"/>
  <c r="AG141" i="29"/>
  <c r="AG132" i="29"/>
  <c r="AG124" i="29"/>
  <c r="AG114" i="29"/>
  <c r="AG113" i="29"/>
  <c r="AG103" i="29"/>
  <c r="AG94" i="29"/>
  <c r="AG85" i="29"/>
  <c r="AG77" i="29"/>
  <c r="AG67" i="29"/>
  <c r="AG66" i="29"/>
  <c r="AG56" i="29"/>
  <c r="AG52" i="29"/>
  <c r="AG140" i="29"/>
  <c r="AG101" i="29"/>
  <c r="AG84" i="29"/>
  <c r="AG75" i="29"/>
  <c r="AG65" i="29"/>
  <c r="AG136" i="29"/>
  <c r="AG135" i="29"/>
  <c r="AG128" i="29"/>
  <c r="AG118" i="29"/>
  <c r="AG108" i="29"/>
  <c r="AG107" i="29"/>
  <c r="AG97" i="29"/>
  <c r="AG89" i="29"/>
  <c r="AG88" i="29"/>
  <c r="AG81" i="29"/>
  <c r="AG71" i="29"/>
  <c r="AG61" i="29"/>
  <c r="AG60" i="29"/>
  <c r="AG51" i="29"/>
  <c r="AG43" i="29"/>
  <c r="AX43" i="29" s="1"/>
  <c r="AG42" i="29"/>
  <c r="AX42" i="29" s="1"/>
  <c r="AG41" i="29"/>
  <c r="AX41" i="29" s="1"/>
  <c r="AG40" i="29"/>
  <c r="AX40" i="29" s="1"/>
  <c r="AG39" i="29"/>
  <c r="AX39" i="29" s="1"/>
  <c r="AG38" i="29"/>
  <c r="AX38" i="29" s="1"/>
  <c r="AG37" i="29"/>
  <c r="AX37" i="29" s="1"/>
  <c r="AG36" i="29"/>
  <c r="AX36" i="29" s="1"/>
  <c r="AG35" i="29"/>
  <c r="AX35" i="29" s="1"/>
  <c r="AG34" i="29"/>
  <c r="AX34" i="29" s="1"/>
  <c r="AG33" i="29"/>
  <c r="AX33" i="29" s="1"/>
  <c r="AG32" i="29"/>
  <c r="AX32" i="29" s="1"/>
  <c r="AG31" i="29"/>
  <c r="AX31" i="29" s="1"/>
  <c r="AG29" i="29"/>
  <c r="AG27" i="29"/>
  <c r="AG25" i="29"/>
  <c r="AG122" i="29"/>
  <c r="AG102" i="29"/>
  <c r="AG93" i="29"/>
  <c r="AG55" i="29"/>
  <c r="AG30" i="29"/>
  <c r="AG54" i="29"/>
  <c r="AG24" i="29"/>
  <c r="AG28" i="29"/>
  <c r="AG48" i="29"/>
  <c r="AG26" i="29"/>
  <c r="AG44" i="29"/>
  <c r="AX44" i="29" s="1"/>
  <c r="AE143" i="29"/>
  <c r="AE140" i="29"/>
  <c r="AE138" i="29"/>
  <c r="AE136" i="29"/>
  <c r="AE134" i="29"/>
  <c r="AE132" i="29"/>
  <c r="AE131" i="29"/>
  <c r="AE129" i="29"/>
  <c r="AE128" i="29"/>
  <c r="AE126" i="29"/>
  <c r="AE124" i="29"/>
  <c r="AE122" i="29"/>
  <c r="AE120" i="29"/>
  <c r="AE118" i="29"/>
  <c r="AE116" i="29"/>
  <c r="AE114" i="29"/>
  <c r="AE112" i="29"/>
  <c r="AE110" i="29"/>
  <c r="AE108" i="29"/>
  <c r="AE106" i="29"/>
  <c r="AE104" i="29"/>
  <c r="AE102" i="29"/>
  <c r="AE100" i="29"/>
  <c r="AE98" i="29"/>
  <c r="AE96" i="29"/>
  <c r="AE93" i="29"/>
  <c r="AE91" i="29"/>
  <c r="AE89" i="29"/>
  <c r="AE87" i="29"/>
  <c r="AE85" i="29"/>
  <c r="AE84" i="29"/>
  <c r="AE82" i="29"/>
  <c r="AE81" i="29"/>
  <c r="AE79" i="29"/>
  <c r="AE77" i="29"/>
  <c r="AE75" i="29"/>
  <c r="AE73" i="29"/>
  <c r="AE71" i="29"/>
  <c r="AE69" i="29"/>
  <c r="AE67" i="29"/>
  <c r="AE65" i="29"/>
  <c r="AE63" i="29"/>
  <c r="AE61" i="29"/>
  <c r="AE59" i="29"/>
  <c r="AE57" i="29"/>
  <c r="AE55" i="29"/>
  <c r="AE53" i="29"/>
  <c r="AE51" i="29"/>
  <c r="AE49" i="29"/>
  <c r="AE47" i="29"/>
  <c r="AE142" i="29"/>
  <c r="AE141" i="29"/>
  <c r="AE139" i="29"/>
  <c r="AE137" i="29"/>
  <c r="AE135" i="29"/>
  <c r="AE133" i="29"/>
  <c r="AE130" i="29"/>
  <c r="AE127" i="29"/>
  <c r="AE125" i="29"/>
  <c r="AE123" i="29"/>
  <c r="AE121" i="29"/>
  <c r="AE119" i="29"/>
  <c r="AE117" i="29"/>
  <c r="AE115" i="29"/>
  <c r="AE113" i="29"/>
  <c r="AE111" i="29"/>
  <c r="AE109" i="29"/>
  <c r="AE107" i="29"/>
  <c r="AE105" i="29"/>
  <c r="AE103" i="29"/>
  <c r="AE101" i="29"/>
  <c r="AE99" i="29"/>
  <c r="AE97" i="29"/>
  <c r="AE95" i="29"/>
  <c r="AE94" i="29"/>
  <c r="AE92" i="29"/>
  <c r="AE90" i="29"/>
  <c r="AE88" i="29"/>
  <c r="AE86" i="29"/>
  <c r="AE83" i="29"/>
  <c r="AE80" i="29"/>
  <c r="AE78" i="29"/>
  <c r="AE76" i="29"/>
  <c r="AE74" i="29"/>
  <c r="AE72" i="29"/>
  <c r="AE70" i="29"/>
  <c r="AE68" i="29"/>
  <c r="AE66" i="29"/>
  <c r="AE64" i="29"/>
  <c r="AE62" i="29"/>
  <c r="AE60" i="29"/>
  <c r="AE58" i="29"/>
  <c r="AE56" i="29"/>
  <c r="AE54" i="29"/>
  <c r="AE52" i="29"/>
  <c r="AE50" i="29"/>
  <c r="AE48" i="29"/>
  <c r="AE46" i="29"/>
  <c r="AE45" i="29"/>
  <c r="AE44" i="29"/>
  <c r="AE43" i="29"/>
  <c r="AE42" i="29"/>
  <c r="AE41" i="29"/>
  <c r="AE40" i="29"/>
  <c r="AE39" i="29"/>
  <c r="AE38" i="29"/>
  <c r="AE37" i="29"/>
  <c r="AE36" i="29"/>
  <c r="AE35" i="29"/>
  <c r="AE34" i="29"/>
  <c r="AE33" i="29"/>
  <c r="AE32" i="29"/>
  <c r="AE31" i="29"/>
  <c r="AE29" i="29"/>
  <c r="AE27" i="29"/>
  <c r="AE25" i="29"/>
  <c r="AF25" i="29" s="1"/>
  <c r="AE30" i="29"/>
  <c r="AE28" i="29"/>
  <c r="AE26" i="29"/>
  <c r="AE24" i="29"/>
  <c r="AD136" i="29"/>
  <c r="AD128" i="29"/>
  <c r="AD118" i="29"/>
  <c r="AD108" i="29"/>
  <c r="AD101" i="29"/>
  <c r="AD89" i="29"/>
  <c r="AD81" i="29"/>
  <c r="AD71" i="29"/>
  <c r="AD61" i="29"/>
  <c r="AD51" i="29"/>
  <c r="AD112" i="29"/>
  <c r="AD93" i="29"/>
  <c r="AD84" i="29"/>
  <c r="AD75" i="29"/>
  <c r="AD55" i="29"/>
  <c r="AD140" i="29"/>
  <c r="AD131" i="29"/>
  <c r="AD123" i="29"/>
  <c r="AD122" i="29"/>
  <c r="AD102" i="29"/>
  <c r="AD76" i="29"/>
  <c r="AD65" i="29"/>
  <c r="AD54" i="29"/>
  <c r="AD48" i="29"/>
  <c r="AD143" i="29"/>
  <c r="AD134" i="29"/>
  <c r="AD127" i="29"/>
  <c r="AD117" i="29"/>
  <c r="AD116" i="29"/>
  <c r="AD106" i="29"/>
  <c r="AD96" i="29"/>
  <c r="AD87" i="29"/>
  <c r="AD80" i="29"/>
  <c r="AD70" i="29"/>
  <c r="AD69" i="29"/>
  <c r="AD59" i="29"/>
  <c r="AD47" i="29"/>
  <c r="AD139" i="29"/>
  <c r="AD138" i="29"/>
  <c r="AD130" i="29"/>
  <c r="AD121" i="29"/>
  <c r="AD111" i="29"/>
  <c r="AD110" i="29"/>
  <c r="AD100" i="29"/>
  <c r="AD92" i="29"/>
  <c r="AD91" i="29"/>
  <c r="AD83" i="29"/>
  <c r="AD74" i="29"/>
  <c r="AD64" i="29"/>
  <c r="AD63" i="29"/>
  <c r="AD50" i="29"/>
  <c r="AD45" i="29"/>
  <c r="AI45" i="29" s="1"/>
  <c r="AD135" i="29"/>
  <c r="AD124" i="29"/>
  <c r="AD67" i="29"/>
  <c r="AD142" i="29"/>
  <c r="AD133" i="29"/>
  <c r="AD125" i="29"/>
  <c r="AD115" i="29"/>
  <c r="AD105" i="29"/>
  <c r="AD104" i="29"/>
  <c r="AD95" i="29"/>
  <c r="AD86" i="29"/>
  <c r="AD78" i="29"/>
  <c r="AD68" i="29"/>
  <c r="AD58" i="29"/>
  <c r="AD57" i="29"/>
  <c r="AD53" i="29"/>
  <c r="AD85" i="29"/>
  <c r="AD77" i="29"/>
  <c r="AD137" i="29"/>
  <c r="AD126" i="29"/>
  <c r="AD119" i="29"/>
  <c r="AD109" i="29"/>
  <c r="AD99" i="29"/>
  <c r="AD98" i="29"/>
  <c r="AD90" i="29"/>
  <c r="AD79" i="29"/>
  <c r="AD72" i="29"/>
  <c r="AD62" i="29"/>
  <c r="AD46" i="29"/>
  <c r="AD30" i="29"/>
  <c r="AD28" i="29"/>
  <c r="AD26" i="29"/>
  <c r="AD24" i="29"/>
  <c r="AD141" i="29"/>
  <c r="AD129" i="29"/>
  <c r="AD120" i="29"/>
  <c r="AD113" i="29"/>
  <c r="AD103" i="29"/>
  <c r="AD94" i="29"/>
  <c r="AD82" i="29"/>
  <c r="AD73" i="29"/>
  <c r="AD66" i="29"/>
  <c r="AD56" i="29"/>
  <c r="AD49" i="29"/>
  <c r="AD132" i="29"/>
  <c r="AD114" i="29"/>
  <c r="AD107" i="29"/>
  <c r="AD97" i="29"/>
  <c r="AD88" i="29"/>
  <c r="AD44" i="29"/>
  <c r="AI44" i="29" s="1"/>
  <c r="AD40" i="29"/>
  <c r="AI40" i="29" s="1"/>
  <c r="AD36" i="29"/>
  <c r="AI36" i="29" s="1"/>
  <c r="AD25" i="29"/>
  <c r="AD33" i="29"/>
  <c r="AI33" i="29" s="1"/>
  <c r="AD52" i="29"/>
  <c r="AD43" i="29"/>
  <c r="AI43" i="29" s="1"/>
  <c r="AD39" i="29"/>
  <c r="AI39" i="29" s="1"/>
  <c r="AD29" i="29"/>
  <c r="AD27" i="29"/>
  <c r="AD34" i="29"/>
  <c r="AI34" i="29" s="1"/>
  <c r="AD35" i="29"/>
  <c r="AI35" i="29" s="1"/>
  <c r="AD60" i="29"/>
  <c r="AD42" i="29"/>
  <c r="AI42" i="29" s="1"/>
  <c r="AD38" i="29"/>
  <c r="AI38" i="29" s="1"/>
  <c r="AD32" i="29"/>
  <c r="AI32" i="29" s="1"/>
  <c r="AD41" i="29"/>
  <c r="AI41" i="29" s="1"/>
  <c r="AD37" i="29"/>
  <c r="AI37" i="29" s="1"/>
  <c r="AD31" i="29"/>
  <c r="AI31" i="29" s="1"/>
  <c r="E22" i="28"/>
  <c r="G21" i="28"/>
  <c r="I20" i="28"/>
  <c r="AG62" i="28" s="1"/>
  <c r="AG67" i="28"/>
  <c r="G20" i="28"/>
  <c r="I21" i="28"/>
  <c r="E21" i="28"/>
  <c r="G22" i="28"/>
  <c r="E20" i="28"/>
  <c r="I22" i="28"/>
  <c r="I19" i="27"/>
  <c r="H19" i="27"/>
  <c r="G19" i="27"/>
  <c r="F19" i="27"/>
  <c r="E19" i="27"/>
  <c r="D19" i="27"/>
  <c r="I18" i="27"/>
  <c r="H18" i="27"/>
  <c r="G18" i="27"/>
  <c r="F18" i="27"/>
  <c r="E18" i="27"/>
  <c r="D18" i="27"/>
  <c r="I17" i="27"/>
  <c r="H17" i="27"/>
  <c r="G17" i="27"/>
  <c r="F17" i="27"/>
  <c r="E17" i="27"/>
  <c r="D17" i="27"/>
  <c r="I16" i="27"/>
  <c r="H16" i="27"/>
  <c r="G16" i="27"/>
  <c r="F16" i="27"/>
  <c r="E16" i="27"/>
  <c r="D16" i="27"/>
  <c r="I15" i="27"/>
  <c r="H15" i="27"/>
  <c r="G15" i="27"/>
  <c r="F15" i="27"/>
  <c r="E15" i="27"/>
  <c r="D15" i="27"/>
  <c r="I14" i="27"/>
  <c r="G14" i="27"/>
  <c r="E14" i="27"/>
  <c r="AG136" i="28" l="1"/>
  <c r="AG31" i="28"/>
  <c r="AX31" i="28" s="1"/>
  <c r="AT88" i="30"/>
  <c r="BE60" i="30"/>
  <c r="BE105" i="30"/>
  <c r="AT105" i="30"/>
  <c r="AG54" i="28"/>
  <c r="AG88" i="28"/>
  <c r="AT111" i="30"/>
  <c r="AS111" i="30"/>
  <c r="BE111" i="30"/>
  <c r="AT108" i="30"/>
  <c r="BE108" i="30"/>
  <c r="BE72" i="30"/>
  <c r="BE91" i="30"/>
  <c r="AT91" i="30"/>
  <c r="BE63" i="30"/>
  <c r="AT63" i="30"/>
  <c r="BE47" i="30"/>
  <c r="AT47" i="30"/>
  <c r="AT78" i="30"/>
  <c r="BE78" i="30"/>
  <c r="BE75" i="30"/>
  <c r="AT75" i="30"/>
  <c r="AU84" i="30"/>
  <c r="AF56" i="29"/>
  <c r="AF121" i="29"/>
  <c r="AF139" i="29"/>
  <c r="AF87" i="29"/>
  <c r="AF120" i="29"/>
  <c r="AF58" i="29"/>
  <c r="AF74" i="29"/>
  <c r="AF92" i="29"/>
  <c r="AF123" i="29"/>
  <c r="AF89" i="29"/>
  <c r="AF106" i="29"/>
  <c r="AF136" i="29"/>
  <c r="AF27" i="29"/>
  <c r="AF76" i="29"/>
  <c r="AF109" i="29"/>
  <c r="AF142" i="29"/>
  <c r="AF61" i="29"/>
  <c r="AF77" i="29"/>
  <c r="AF124" i="29"/>
  <c r="AF29" i="29"/>
  <c r="AF46" i="29"/>
  <c r="AF62" i="29"/>
  <c r="AF95" i="29"/>
  <c r="AF79" i="29"/>
  <c r="AF126" i="29"/>
  <c r="AF140" i="29"/>
  <c r="AF48" i="29"/>
  <c r="AF130" i="29"/>
  <c r="AF49" i="29"/>
  <c r="AF65" i="29"/>
  <c r="AJ110" i="29"/>
  <c r="BC110" i="29"/>
  <c r="BD91" i="29"/>
  <c r="AO91" i="29"/>
  <c r="AF91" i="29"/>
  <c r="BF54" i="29"/>
  <c r="AY54" i="29"/>
  <c r="BF47" i="29"/>
  <c r="AY47" i="29"/>
  <c r="AJ125" i="29"/>
  <c r="BC125" i="29"/>
  <c r="BD47" i="29"/>
  <c r="AO47" i="29"/>
  <c r="AF47" i="29"/>
  <c r="BD63" i="29"/>
  <c r="AO63" i="29"/>
  <c r="AF63" i="29"/>
  <c r="BF113" i="29"/>
  <c r="AY113" i="29"/>
  <c r="BC113" i="29"/>
  <c r="AJ113" i="29"/>
  <c r="BC119" i="29"/>
  <c r="AJ119" i="29"/>
  <c r="AK131" i="29"/>
  <c r="BC131" i="29"/>
  <c r="AJ131" i="29"/>
  <c r="AN31" i="29"/>
  <c r="AF31" i="29"/>
  <c r="AS31" i="29" s="1"/>
  <c r="AO81" i="29"/>
  <c r="BD81" i="29"/>
  <c r="AF81" i="29"/>
  <c r="AQ81" i="29"/>
  <c r="AF96" i="29"/>
  <c r="AF112" i="29"/>
  <c r="AO128" i="29"/>
  <c r="BD128" i="29"/>
  <c r="AF128" i="29"/>
  <c r="AQ128" i="29"/>
  <c r="AF143" i="29"/>
  <c r="BA81" i="29"/>
  <c r="AY81" i="29"/>
  <c r="BF81" i="29"/>
  <c r="BF135" i="29"/>
  <c r="AY135" i="29"/>
  <c r="BF69" i="29"/>
  <c r="AY69" i="29"/>
  <c r="AJ78" i="29"/>
  <c r="BC78" i="29"/>
  <c r="AF24" i="29"/>
  <c r="AN32" i="29"/>
  <c r="AF32" i="29"/>
  <c r="AS32" i="29" s="1"/>
  <c r="AN40" i="29"/>
  <c r="AF40" i="29"/>
  <c r="AS40" i="29" s="1"/>
  <c r="AF50" i="29"/>
  <c r="AO66" i="29"/>
  <c r="AF66" i="29"/>
  <c r="BD66" i="29"/>
  <c r="AF83" i="29"/>
  <c r="AF99" i="29"/>
  <c r="AF115" i="29"/>
  <c r="AF133" i="29"/>
  <c r="BD51" i="29"/>
  <c r="AO51" i="29"/>
  <c r="AF51" i="29"/>
  <c r="AF67" i="29"/>
  <c r="AF82" i="29"/>
  <c r="BD98" i="29"/>
  <c r="AO98" i="29"/>
  <c r="AF98" i="29"/>
  <c r="AF114" i="29"/>
  <c r="AF129" i="29"/>
  <c r="BF88" i="29"/>
  <c r="AY88" i="29"/>
  <c r="BF66" i="29"/>
  <c r="AY66" i="29"/>
  <c r="BF131" i="29"/>
  <c r="AZ131" i="29"/>
  <c r="AY131" i="29"/>
  <c r="AY98" i="29"/>
  <c r="BF98" i="29"/>
  <c r="AY57" i="29"/>
  <c r="BF57" i="29"/>
  <c r="BF110" i="29"/>
  <c r="AY110" i="29"/>
  <c r="BC98" i="29"/>
  <c r="AJ98" i="29"/>
  <c r="AJ69" i="29"/>
  <c r="BC69" i="29"/>
  <c r="AN44" i="29"/>
  <c r="AF44" i="29"/>
  <c r="AS44" i="29" s="1"/>
  <c r="AO60" i="29"/>
  <c r="AF60" i="29"/>
  <c r="BD60" i="29"/>
  <c r="AO125" i="29"/>
  <c r="AF125" i="29"/>
  <c r="BD125" i="29"/>
  <c r="BC51" i="29"/>
  <c r="AJ51" i="29"/>
  <c r="AN38" i="29"/>
  <c r="AF38" i="29"/>
  <c r="AS38" i="29" s="1"/>
  <c r="AO78" i="29"/>
  <c r="AF78" i="29"/>
  <c r="BD78" i="29"/>
  <c r="AF111" i="29"/>
  <c r="BD110" i="29"/>
  <c r="AO110" i="29"/>
  <c r="AF110" i="29"/>
  <c r="BA128" i="29"/>
  <c r="AY128" i="29"/>
  <c r="BF128" i="29"/>
  <c r="BF91" i="29"/>
  <c r="AY91" i="29"/>
  <c r="BC72" i="29"/>
  <c r="AJ72" i="29"/>
  <c r="AJ138" i="29"/>
  <c r="BC138" i="29"/>
  <c r="BC54" i="29"/>
  <c r="AJ54" i="29"/>
  <c r="AL81" i="29"/>
  <c r="BC81" i="29"/>
  <c r="AJ81" i="29"/>
  <c r="AF26" i="29"/>
  <c r="AN33" i="29"/>
  <c r="AF33" i="29"/>
  <c r="AS33" i="29" s="1"/>
  <c r="AN41" i="29"/>
  <c r="AF41" i="29"/>
  <c r="AS41" i="29" s="1"/>
  <c r="AF52" i="29"/>
  <c r="AF68" i="29"/>
  <c r="AF86" i="29"/>
  <c r="AO101" i="29"/>
  <c r="AF101" i="29"/>
  <c r="BD101" i="29"/>
  <c r="AF117" i="29"/>
  <c r="AO135" i="29"/>
  <c r="AF135" i="29"/>
  <c r="BD135" i="29"/>
  <c r="AF53" i="29"/>
  <c r="BD69" i="29"/>
  <c r="AO69" i="29"/>
  <c r="AF69" i="29"/>
  <c r="AO84" i="29"/>
  <c r="BD84" i="29"/>
  <c r="AF84" i="29"/>
  <c r="AP84" i="29"/>
  <c r="AF100" i="29"/>
  <c r="BD116" i="29"/>
  <c r="AO116" i="29"/>
  <c r="AF116" i="29"/>
  <c r="AO131" i="29"/>
  <c r="BD131" i="29"/>
  <c r="AF131" i="29"/>
  <c r="AP131" i="29"/>
  <c r="BC66" i="29"/>
  <c r="AJ66" i="29"/>
  <c r="AJ141" i="29"/>
  <c r="AI141" i="29"/>
  <c r="BC141" i="29"/>
  <c r="AJ91" i="29"/>
  <c r="BC91" i="29"/>
  <c r="BC75" i="29"/>
  <c r="AJ75" i="29"/>
  <c r="AF28" i="29"/>
  <c r="AN34" i="29"/>
  <c r="AF34" i="29"/>
  <c r="AS34" i="29" s="1"/>
  <c r="AN42" i="29"/>
  <c r="AF42" i="29"/>
  <c r="AS42" i="29" s="1"/>
  <c r="AO54" i="29"/>
  <c r="BD54" i="29"/>
  <c r="AF54" i="29"/>
  <c r="AF70" i="29"/>
  <c r="AO88" i="29"/>
  <c r="AF88" i="29"/>
  <c r="BD88" i="29"/>
  <c r="AF103" i="29"/>
  <c r="AO119" i="29"/>
  <c r="AF119" i="29"/>
  <c r="BD119" i="29"/>
  <c r="AF137" i="29"/>
  <c r="AF55" i="29"/>
  <c r="AF71" i="29"/>
  <c r="AF85" i="29"/>
  <c r="AF102" i="29"/>
  <c r="AF118" i="29"/>
  <c r="AF132" i="29"/>
  <c r="BF122" i="29"/>
  <c r="AY122" i="29"/>
  <c r="BF75" i="29"/>
  <c r="AY75" i="29"/>
  <c r="AX141" i="29"/>
  <c r="AY141" i="29"/>
  <c r="BF141" i="29"/>
  <c r="BD141" i="29"/>
  <c r="AF141" i="29"/>
  <c r="AO141" i="29"/>
  <c r="AN141" i="29"/>
  <c r="BF60" i="29"/>
  <c r="AY60" i="29"/>
  <c r="AJ94" i="29"/>
  <c r="AI94" i="29"/>
  <c r="BC94" i="29"/>
  <c r="AN45" i="29"/>
  <c r="AF45" i="29"/>
  <c r="AS45" i="29" s="1"/>
  <c r="BD94" i="29"/>
  <c r="AF94" i="29"/>
  <c r="AO94" i="29"/>
  <c r="AN94" i="29"/>
  <c r="BD138" i="29"/>
  <c r="AO138" i="29"/>
  <c r="AF138" i="29"/>
  <c r="AY72" i="29"/>
  <c r="BF72" i="29"/>
  <c r="BC60" i="29"/>
  <c r="AJ60" i="29"/>
  <c r="BC88" i="29"/>
  <c r="AJ88" i="29"/>
  <c r="AJ104" i="29"/>
  <c r="BC104" i="29"/>
  <c r="BC135" i="29"/>
  <c r="AJ135" i="29"/>
  <c r="BC47" i="29"/>
  <c r="AJ47" i="29"/>
  <c r="BC116" i="29"/>
  <c r="AJ116" i="29"/>
  <c r="AK84" i="29"/>
  <c r="BC84" i="29"/>
  <c r="AJ84" i="29"/>
  <c r="BC101" i="29"/>
  <c r="AJ101" i="29"/>
  <c r="AF30" i="29"/>
  <c r="AN35" i="29"/>
  <c r="AF35" i="29"/>
  <c r="AS35" i="29" s="1"/>
  <c r="AN43" i="29"/>
  <c r="AF43" i="29"/>
  <c r="AS43" i="29" s="1"/>
  <c r="AO72" i="29"/>
  <c r="AF72" i="29"/>
  <c r="BD72" i="29"/>
  <c r="AF90" i="29"/>
  <c r="AF105" i="29"/>
  <c r="BD57" i="29"/>
  <c r="AO57" i="29"/>
  <c r="AF57" i="29"/>
  <c r="AF73" i="29"/>
  <c r="BD104" i="29"/>
  <c r="AO104" i="29"/>
  <c r="AF104" i="29"/>
  <c r="AF134" i="29"/>
  <c r="BF51" i="29"/>
  <c r="AY51" i="29"/>
  <c r="BF107" i="29"/>
  <c r="AY107" i="29"/>
  <c r="BF84" i="29"/>
  <c r="AZ84" i="29"/>
  <c r="AY84" i="29"/>
  <c r="AY119" i="29"/>
  <c r="BF119" i="29"/>
  <c r="AY125" i="29"/>
  <c r="BF125" i="29"/>
  <c r="BF63" i="29"/>
  <c r="AY63" i="29"/>
  <c r="AY138" i="29"/>
  <c r="BF138" i="29"/>
  <c r="AN36" i="29"/>
  <c r="AF36" i="29"/>
  <c r="AS36" i="29" s="1"/>
  <c r="AF59" i="29"/>
  <c r="BD75" i="29"/>
  <c r="AO75" i="29"/>
  <c r="AF75" i="29"/>
  <c r="BF101" i="29"/>
  <c r="AY101" i="29"/>
  <c r="AX94" i="29"/>
  <c r="AY94" i="29"/>
  <c r="BF94" i="29"/>
  <c r="AY78" i="29"/>
  <c r="BF78" i="29"/>
  <c r="BF116" i="29"/>
  <c r="AY116" i="29"/>
  <c r="AJ57" i="29"/>
  <c r="BC57" i="29"/>
  <c r="BD122" i="29"/>
  <c r="AO122" i="29"/>
  <c r="AF122" i="29"/>
  <c r="AO107" i="29"/>
  <c r="AF107" i="29"/>
  <c r="BD107" i="29"/>
  <c r="BC107" i="29"/>
  <c r="AJ107" i="29"/>
  <c r="BC122" i="29"/>
  <c r="AJ122" i="29"/>
  <c r="AN37" i="29"/>
  <c r="AF37" i="29"/>
  <c r="AS37" i="29" s="1"/>
  <c r="AF108" i="29"/>
  <c r="AY104" i="29"/>
  <c r="BF104" i="29"/>
  <c r="AJ63" i="29"/>
  <c r="BC63" i="29"/>
  <c r="AL128" i="29"/>
  <c r="BC128" i="29"/>
  <c r="AJ128" i="29"/>
  <c r="AF127" i="29"/>
  <c r="AF93" i="29"/>
  <c r="AN39" i="29"/>
  <c r="AF39" i="29"/>
  <c r="AS39" i="29" s="1"/>
  <c r="AF64" i="29"/>
  <c r="AF80" i="29"/>
  <c r="AF97" i="29"/>
  <c r="AO113" i="29"/>
  <c r="AF113" i="29"/>
  <c r="BD113" i="29"/>
  <c r="AG39" i="28"/>
  <c r="AX39" i="28" s="1"/>
  <c r="AE142" i="28"/>
  <c r="AE141" i="28"/>
  <c r="AE139" i="28"/>
  <c r="AE137" i="28"/>
  <c r="AE135" i="28"/>
  <c r="AE133" i="28"/>
  <c r="AE130" i="28"/>
  <c r="AE127" i="28"/>
  <c r="AE125" i="28"/>
  <c r="AE123" i="28"/>
  <c r="AE121" i="28"/>
  <c r="AE119" i="28"/>
  <c r="AE117" i="28"/>
  <c r="AE115" i="28"/>
  <c r="AE113" i="28"/>
  <c r="AE111" i="28"/>
  <c r="AE109" i="28"/>
  <c r="AE107" i="28"/>
  <c r="AE105" i="28"/>
  <c r="AE103" i="28"/>
  <c r="AE101" i="28"/>
  <c r="AE99" i="28"/>
  <c r="AE97" i="28"/>
  <c r="AE95" i="28"/>
  <c r="AE94" i="28"/>
  <c r="AE92" i="28"/>
  <c r="AE90" i="28"/>
  <c r="AE88" i="28"/>
  <c r="AE86" i="28"/>
  <c r="AE83" i="28"/>
  <c r="AE80" i="28"/>
  <c r="AE78" i="28"/>
  <c r="AE76" i="28"/>
  <c r="AE74" i="28"/>
  <c r="AE72" i="28"/>
  <c r="AE70" i="28"/>
  <c r="AE68" i="28"/>
  <c r="AE66" i="28"/>
  <c r="AE64" i="28"/>
  <c r="AE62" i="28"/>
  <c r="AE60" i="28"/>
  <c r="AE58" i="28"/>
  <c r="AE56" i="28"/>
  <c r="AE54" i="28"/>
  <c r="AE52" i="28"/>
  <c r="AE50" i="28"/>
  <c r="AE48" i="28"/>
  <c r="AE46" i="28"/>
  <c r="AE45" i="28"/>
  <c r="AE44" i="28"/>
  <c r="AE138" i="28"/>
  <c r="AE110" i="28"/>
  <c r="AE89" i="28"/>
  <c r="AE81" i="28"/>
  <c r="AE71" i="28"/>
  <c r="AE61" i="28"/>
  <c r="AE134" i="28"/>
  <c r="AE116" i="28"/>
  <c r="AE106" i="28"/>
  <c r="AE84" i="28"/>
  <c r="AE75" i="28"/>
  <c r="AE143" i="28"/>
  <c r="AE104" i="28"/>
  <c r="AE93" i="28"/>
  <c r="AE65" i="28"/>
  <c r="AE140" i="28"/>
  <c r="AE131" i="28"/>
  <c r="AE122" i="28"/>
  <c r="AE112" i="28"/>
  <c r="AE96" i="28"/>
  <c r="AE87" i="28"/>
  <c r="AE69" i="28"/>
  <c r="AE59" i="28"/>
  <c r="AE49" i="28"/>
  <c r="AE128" i="28"/>
  <c r="AE118" i="28"/>
  <c r="AE108" i="28"/>
  <c r="AE91" i="28"/>
  <c r="AE63" i="28"/>
  <c r="AE136" i="28"/>
  <c r="AE53" i="28"/>
  <c r="AE132" i="28"/>
  <c r="AE124" i="28"/>
  <c r="AE114" i="28"/>
  <c r="AE57" i="28"/>
  <c r="AE47" i="28"/>
  <c r="AE67" i="28"/>
  <c r="AF67" i="28" s="1"/>
  <c r="AE43" i="28"/>
  <c r="AE41" i="28"/>
  <c r="AE39" i="28"/>
  <c r="AE37" i="28"/>
  <c r="AE34" i="28"/>
  <c r="AE32" i="28"/>
  <c r="AE129" i="28"/>
  <c r="AE120" i="28"/>
  <c r="AE102" i="28"/>
  <c r="AE100" i="28"/>
  <c r="AE98" i="28"/>
  <c r="AE79" i="28"/>
  <c r="AE51" i="28"/>
  <c r="AE85" i="28"/>
  <c r="AE40" i="28"/>
  <c r="AE36" i="28"/>
  <c r="AE33" i="28"/>
  <c r="AE126" i="28"/>
  <c r="AE82" i="28"/>
  <c r="AE73" i="28"/>
  <c r="AE77" i="28"/>
  <c r="AE42" i="28"/>
  <c r="AE38" i="28"/>
  <c r="AE35" i="28"/>
  <c r="AE31" i="28"/>
  <c r="AE29" i="28"/>
  <c r="AE24" i="28"/>
  <c r="AE30" i="28"/>
  <c r="AE28" i="28"/>
  <c r="AE55" i="28"/>
  <c r="AE27" i="28"/>
  <c r="AE26" i="28"/>
  <c r="AE25" i="28"/>
  <c r="AG84" i="28"/>
  <c r="AG33" i="28"/>
  <c r="AX33" i="28" s="1"/>
  <c r="AG41" i="28"/>
  <c r="AX41" i="28" s="1"/>
  <c r="AG73" i="28"/>
  <c r="AG102" i="28"/>
  <c r="AG57" i="28"/>
  <c r="AG91" i="28"/>
  <c r="AG101" i="28"/>
  <c r="AG117" i="28"/>
  <c r="AG135" i="28"/>
  <c r="AG112" i="28"/>
  <c r="AG128" i="28"/>
  <c r="AG143" i="28"/>
  <c r="AG26" i="28"/>
  <c r="AG50" i="28"/>
  <c r="AG55" i="28"/>
  <c r="AY54" i="28" s="1"/>
  <c r="AG34" i="28"/>
  <c r="AX34" i="28" s="1"/>
  <c r="AG42" i="28"/>
  <c r="AX42" i="28" s="1"/>
  <c r="AG94" i="28"/>
  <c r="AG82" i="28"/>
  <c r="AG48" i="28"/>
  <c r="AG64" i="28"/>
  <c r="AG49" i="28"/>
  <c r="AG103" i="28"/>
  <c r="AG119" i="28"/>
  <c r="AG137" i="28"/>
  <c r="AG114" i="28"/>
  <c r="AG129" i="28"/>
  <c r="AG24" i="28"/>
  <c r="AG60" i="28"/>
  <c r="AG75" i="28"/>
  <c r="AG35" i="28"/>
  <c r="AX35" i="28" s="1"/>
  <c r="AG43" i="28"/>
  <c r="AX43" i="28" s="1"/>
  <c r="AG44" i="28"/>
  <c r="AX44" i="28" s="1"/>
  <c r="AG90" i="28"/>
  <c r="AG68" i="28"/>
  <c r="AG74" i="28"/>
  <c r="AG59" i="28"/>
  <c r="AG105" i="28"/>
  <c r="AG121" i="28"/>
  <c r="AG139" i="28"/>
  <c r="AG116" i="28"/>
  <c r="AG131" i="28"/>
  <c r="BF54" i="28"/>
  <c r="AG86" i="28"/>
  <c r="AG80" i="28"/>
  <c r="AG113" i="28"/>
  <c r="AG108" i="28"/>
  <c r="AG124" i="28"/>
  <c r="AG65" i="28"/>
  <c r="AG40" i="28"/>
  <c r="AX40" i="28" s="1"/>
  <c r="AG72" i="28"/>
  <c r="AG47" i="28"/>
  <c r="AG99" i="28"/>
  <c r="AG133" i="28"/>
  <c r="AG140" i="28"/>
  <c r="AG97" i="28"/>
  <c r="AG85" i="28"/>
  <c r="AG30" i="28"/>
  <c r="AG61" i="28"/>
  <c r="AG25" i="28"/>
  <c r="AG36" i="28"/>
  <c r="AX36" i="28" s="1"/>
  <c r="AG46" i="28"/>
  <c r="AG93" i="28"/>
  <c r="AG51" i="28"/>
  <c r="AG78" i="28"/>
  <c r="AG83" i="28"/>
  <c r="AG69" i="28"/>
  <c r="AG107" i="28"/>
  <c r="AG123" i="28"/>
  <c r="AG141" i="28"/>
  <c r="AG118" i="28"/>
  <c r="AG132" i="28"/>
  <c r="AG45" i="28"/>
  <c r="AX45" i="28" s="1"/>
  <c r="AG96" i="28"/>
  <c r="AG130" i="28"/>
  <c r="AG138" i="28"/>
  <c r="AG89" i="28"/>
  <c r="BF88" i="28" s="1"/>
  <c r="AG32" i="28"/>
  <c r="AX32" i="28" s="1"/>
  <c r="AG77" i="28"/>
  <c r="AG98" i="28"/>
  <c r="AG70" i="28"/>
  <c r="AG115" i="28"/>
  <c r="AG110" i="28"/>
  <c r="AG126" i="28"/>
  <c r="AD143" i="28"/>
  <c r="AD140" i="28"/>
  <c r="AD138" i="28"/>
  <c r="AD136" i="28"/>
  <c r="AD134" i="28"/>
  <c r="AD132" i="28"/>
  <c r="AD131" i="28"/>
  <c r="AD129" i="28"/>
  <c r="AD128" i="28"/>
  <c r="AD126" i="28"/>
  <c r="AD124" i="28"/>
  <c r="AD122" i="28"/>
  <c r="AD120" i="28"/>
  <c r="AD118" i="28"/>
  <c r="AD116" i="28"/>
  <c r="AD114" i="28"/>
  <c r="AD112" i="28"/>
  <c r="AD110" i="28"/>
  <c r="AD108" i="28"/>
  <c r="AD106" i="28"/>
  <c r="AD104" i="28"/>
  <c r="AD102" i="28"/>
  <c r="AD100" i="28"/>
  <c r="AD98" i="28"/>
  <c r="AD96" i="28"/>
  <c r="AD93" i="28"/>
  <c r="AD91" i="28"/>
  <c r="AD89" i="28"/>
  <c r="AD87" i="28"/>
  <c r="AD85" i="28"/>
  <c r="AD84" i="28"/>
  <c r="AD82" i="28"/>
  <c r="AD81" i="28"/>
  <c r="AD79" i="28"/>
  <c r="AD77" i="28"/>
  <c r="AD75" i="28"/>
  <c r="AD73" i="28"/>
  <c r="AD71" i="28"/>
  <c r="AD69" i="28"/>
  <c r="AD67" i="28"/>
  <c r="AD65" i="28"/>
  <c r="AD63" i="28"/>
  <c r="AD61" i="28"/>
  <c r="AD59" i="28"/>
  <c r="AD57" i="28"/>
  <c r="AD55" i="28"/>
  <c r="AD53" i="28"/>
  <c r="AD51" i="28"/>
  <c r="AD49" i="28"/>
  <c r="AD47" i="28"/>
  <c r="AD141" i="28"/>
  <c r="AD113" i="28"/>
  <c r="AD54" i="28"/>
  <c r="AD44" i="28"/>
  <c r="AI44" i="28" s="1"/>
  <c r="AD43" i="28"/>
  <c r="AI43" i="28" s="1"/>
  <c r="AD42" i="28"/>
  <c r="AI42" i="28" s="1"/>
  <c r="AD41" i="28"/>
  <c r="AI41" i="28" s="1"/>
  <c r="AD40" i="28"/>
  <c r="AI40" i="28" s="1"/>
  <c r="AD39" i="28"/>
  <c r="AI39" i="28" s="1"/>
  <c r="AD38" i="28"/>
  <c r="AI38" i="28" s="1"/>
  <c r="AD37" i="28"/>
  <c r="AI37" i="28" s="1"/>
  <c r="AD36" i="28"/>
  <c r="AI36" i="28" s="1"/>
  <c r="AD35" i="28"/>
  <c r="AI35" i="28" s="1"/>
  <c r="AD34" i="28"/>
  <c r="AI34" i="28" s="1"/>
  <c r="AD33" i="28"/>
  <c r="AI33" i="28" s="1"/>
  <c r="AD32" i="28"/>
  <c r="AI32" i="28" s="1"/>
  <c r="AD31" i="28"/>
  <c r="AI31" i="28" s="1"/>
  <c r="AD29" i="28"/>
  <c r="AD27" i="28"/>
  <c r="AD25" i="28"/>
  <c r="AD137" i="28"/>
  <c r="AD119" i="28"/>
  <c r="AD109" i="28"/>
  <c r="AD76" i="28"/>
  <c r="AD142" i="28"/>
  <c r="AD133" i="28"/>
  <c r="AD125" i="28"/>
  <c r="AD115" i="28"/>
  <c r="AD105" i="28"/>
  <c r="AD103" i="28"/>
  <c r="AD101" i="28"/>
  <c r="AD80" i="28"/>
  <c r="AD70" i="28"/>
  <c r="AD121" i="28"/>
  <c r="AD111" i="28"/>
  <c r="AD74" i="28"/>
  <c r="AD139" i="28"/>
  <c r="AD130" i="28"/>
  <c r="AD92" i="28"/>
  <c r="AD83" i="28"/>
  <c r="AD64" i="28"/>
  <c r="AD127" i="28"/>
  <c r="AD117" i="28"/>
  <c r="AD95" i="28"/>
  <c r="AD86" i="28"/>
  <c r="AD78" i="28"/>
  <c r="AD68" i="28"/>
  <c r="AD58" i="28"/>
  <c r="AD48" i="28"/>
  <c r="AD30" i="28"/>
  <c r="AD28" i="28"/>
  <c r="AD26" i="28"/>
  <c r="AD24" i="28"/>
  <c r="AD135" i="28"/>
  <c r="AD88" i="28"/>
  <c r="AD50" i="28"/>
  <c r="AD123" i="28"/>
  <c r="AD90" i="28"/>
  <c r="AD72" i="28"/>
  <c r="AD62" i="28"/>
  <c r="AD52" i="28"/>
  <c r="AD97" i="28"/>
  <c r="AD99" i="28"/>
  <c r="AD94" i="28"/>
  <c r="AD66" i="28"/>
  <c r="AD56" i="28"/>
  <c r="AD46" i="28"/>
  <c r="AD107" i="28"/>
  <c r="AD60" i="28"/>
  <c r="AD45" i="28"/>
  <c r="AI45" i="28" s="1"/>
  <c r="AG53" i="28"/>
  <c r="AG71" i="28"/>
  <c r="AG27" i="28"/>
  <c r="AG37" i="28"/>
  <c r="AX37" i="28" s="1"/>
  <c r="AG56" i="28"/>
  <c r="AG104" i="28"/>
  <c r="AG58" i="28"/>
  <c r="AG95" i="28"/>
  <c r="AG92" i="28"/>
  <c r="AG76" i="28"/>
  <c r="AG109" i="28"/>
  <c r="AG125" i="28"/>
  <c r="AG142" i="28"/>
  <c r="AG120" i="28"/>
  <c r="AG134" i="28"/>
  <c r="AG28" i="28"/>
  <c r="AG81" i="28"/>
  <c r="AG29" i="28"/>
  <c r="AG38" i="28"/>
  <c r="AX38" i="28" s="1"/>
  <c r="AG66" i="28"/>
  <c r="AG52" i="28"/>
  <c r="AG79" i="28"/>
  <c r="AG100" i="28"/>
  <c r="AG63" i="28"/>
  <c r="AG87" i="28"/>
  <c r="AG111" i="28"/>
  <c r="AG127" i="28"/>
  <c r="AG106" i="28"/>
  <c r="AG122" i="28"/>
  <c r="I22" i="27"/>
  <c r="G20" i="27"/>
  <c r="E20" i="27"/>
  <c r="AE126" i="27"/>
  <c r="AE120" i="27"/>
  <c r="AE139" i="27"/>
  <c r="AE133" i="27"/>
  <c r="AE50" i="27"/>
  <c r="AE46" i="27"/>
  <c r="I20" i="27"/>
  <c r="E21" i="27"/>
  <c r="AD143" i="27" s="1"/>
  <c r="G21" i="27"/>
  <c r="AE143" i="27" s="1"/>
  <c r="I21" i="27"/>
  <c r="E22" i="27"/>
  <c r="G22" i="27"/>
  <c r="AF26" i="28" l="1"/>
  <c r="AF71" i="28"/>
  <c r="AF97" i="28"/>
  <c r="AF130" i="28"/>
  <c r="AE24" i="27"/>
  <c r="AE90" i="27"/>
  <c r="AE79" i="27"/>
  <c r="AT131" i="29"/>
  <c r="AF143" i="27"/>
  <c r="AE30" i="27"/>
  <c r="AE95" i="27"/>
  <c r="AE82" i="27"/>
  <c r="AE114" i="27"/>
  <c r="AF55" i="28"/>
  <c r="AF85" i="28"/>
  <c r="BE113" i="29"/>
  <c r="AT113" i="29"/>
  <c r="BE72" i="29"/>
  <c r="AT72" i="29"/>
  <c r="AT122" i="29"/>
  <c r="BE122" i="29"/>
  <c r="AT57" i="29"/>
  <c r="BE57" i="29"/>
  <c r="AT138" i="29"/>
  <c r="BE138" i="29"/>
  <c r="AT141" i="29"/>
  <c r="AS141" i="29"/>
  <c r="BE141" i="29"/>
  <c r="BE54" i="29"/>
  <c r="AT54" i="29"/>
  <c r="AT63" i="29"/>
  <c r="BE63" i="29"/>
  <c r="BE119" i="29"/>
  <c r="AT119" i="29"/>
  <c r="BE51" i="29"/>
  <c r="AT51" i="29"/>
  <c r="BE66" i="29"/>
  <c r="AT66" i="29"/>
  <c r="AT75" i="29"/>
  <c r="BE75" i="29"/>
  <c r="AU131" i="29"/>
  <c r="BE131" i="29"/>
  <c r="AU84" i="29"/>
  <c r="BE84" i="29"/>
  <c r="AT84" i="29"/>
  <c r="BE135" i="29"/>
  <c r="AT135" i="29"/>
  <c r="BE125" i="29"/>
  <c r="AT125" i="29"/>
  <c r="AV81" i="29"/>
  <c r="BE81" i="29"/>
  <c r="AT81" i="29"/>
  <c r="BE78" i="29"/>
  <c r="AT78" i="29"/>
  <c r="BE47" i="29"/>
  <c r="AT47" i="29"/>
  <c r="AT104" i="29"/>
  <c r="BE104" i="29"/>
  <c r="AT98" i="29"/>
  <c r="BE98" i="29"/>
  <c r="AV128" i="29"/>
  <c r="BE128" i="29"/>
  <c r="AT128" i="29"/>
  <c r="AT91" i="29"/>
  <c r="BE91" i="29"/>
  <c r="AT116" i="29"/>
  <c r="BE116" i="29"/>
  <c r="AT69" i="29"/>
  <c r="BE69" i="29"/>
  <c r="BE60" i="29"/>
  <c r="AT60" i="29"/>
  <c r="AT94" i="29"/>
  <c r="AS94" i="29"/>
  <c r="BE94" i="29"/>
  <c r="BE107" i="29"/>
  <c r="AT107" i="29"/>
  <c r="BE101" i="29"/>
  <c r="AT101" i="29"/>
  <c r="BE88" i="29"/>
  <c r="AT88" i="29"/>
  <c r="AT110" i="29"/>
  <c r="BE110" i="29"/>
  <c r="AF112" i="28"/>
  <c r="AF114" i="28"/>
  <c r="AF118" i="28"/>
  <c r="AF103" i="28"/>
  <c r="AF24" i="28"/>
  <c r="AF82" i="28"/>
  <c r="AF132" i="28"/>
  <c r="AF49" i="28"/>
  <c r="AF74" i="28"/>
  <c r="AF92" i="28"/>
  <c r="BC110" i="28"/>
  <c r="AJ110" i="28"/>
  <c r="BF141" i="28"/>
  <c r="AY141" i="28"/>
  <c r="AX141" i="28"/>
  <c r="AY113" i="28"/>
  <c r="BF113" i="28"/>
  <c r="AF39" i="28"/>
  <c r="AS39" i="28" s="1"/>
  <c r="AN39" i="28"/>
  <c r="AF140" i="28"/>
  <c r="AF58" i="28"/>
  <c r="AO141" i="28"/>
  <c r="AF141" i="28"/>
  <c r="BD141" i="28"/>
  <c r="AN141" i="28"/>
  <c r="BA81" i="28"/>
  <c r="AY81" i="28"/>
  <c r="BF81" i="28"/>
  <c r="AJ101" i="28"/>
  <c r="BC101" i="28"/>
  <c r="AL128" i="28"/>
  <c r="AJ128" i="28"/>
  <c r="BC128" i="28"/>
  <c r="AY119" i="28"/>
  <c r="BF119" i="28"/>
  <c r="BF84" i="28"/>
  <c r="AZ84" i="28"/>
  <c r="AY84" i="28"/>
  <c r="AF29" i="28"/>
  <c r="AF126" i="28"/>
  <c r="AF100" i="28"/>
  <c r="AF41" i="28"/>
  <c r="AS41" i="28" s="1"/>
  <c r="AN41" i="28"/>
  <c r="AF53" i="28"/>
  <c r="AF59" i="28"/>
  <c r="AF65" i="28"/>
  <c r="AF134" i="28"/>
  <c r="AF45" i="28"/>
  <c r="AS45" i="28" s="1"/>
  <c r="AN45" i="28"/>
  <c r="AF60" i="28"/>
  <c r="BD60" i="28"/>
  <c r="AO60" i="28"/>
  <c r="AF76" i="28"/>
  <c r="AF94" i="28"/>
  <c r="AO94" i="28"/>
  <c r="AN94" i="28"/>
  <c r="BD94" i="28"/>
  <c r="AF109" i="28"/>
  <c r="AF125" i="28"/>
  <c r="BD125" i="28"/>
  <c r="AO125" i="28"/>
  <c r="AF142" i="28"/>
  <c r="BF63" i="28"/>
  <c r="AY63" i="28"/>
  <c r="AJ135" i="28"/>
  <c r="BC135" i="28"/>
  <c r="AJ78" i="28"/>
  <c r="BC78" i="28"/>
  <c r="AJ119" i="28"/>
  <c r="BC119" i="28"/>
  <c r="BC51" i="28"/>
  <c r="AJ51" i="28"/>
  <c r="BC98" i="28"/>
  <c r="AJ98" i="28"/>
  <c r="BF138" i="28"/>
  <c r="AY138" i="28"/>
  <c r="AY107" i="28"/>
  <c r="BF107" i="28"/>
  <c r="AY47" i="28"/>
  <c r="BF47" i="28"/>
  <c r="BF101" i="28"/>
  <c r="AY101" i="28"/>
  <c r="AF25" i="28"/>
  <c r="AF31" i="28"/>
  <c r="AS31" i="28" s="1"/>
  <c r="AN31" i="28"/>
  <c r="AF33" i="28"/>
  <c r="AS33" i="28" s="1"/>
  <c r="AN33" i="28"/>
  <c r="AF102" i="28"/>
  <c r="AF43" i="28"/>
  <c r="AS43" i="28" s="1"/>
  <c r="AN43" i="28"/>
  <c r="AF136" i="28"/>
  <c r="AO69" i="28"/>
  <c r="AF69" i="28"/>
  <c r="BD69" i="28"/>
  <c r="AF93" i="28"/>
  <c r="AF61" i="28"/>
  <c r="AF46" i="28"/>
  <c r="AF62" i="28"/>
  <c r="AF78" i="28"/>
  <c r="BD78" i="28"/>
  <c r="AO78" i="28"/>
  <c r="AF95" i="28"/>
  <c r="AF111" i="28"/>
  <c r="AF127" i="28"/>
  <c r="AJ72" i="28"/>
  <c r="BC72" i="28"/>
  <c r="BC63" i="28"/>
  <c r="AJ63" i="28"/>
  <c r="AO116" i="28"/>
  <c r="AF116" i="28"/>
  <c r="BD116" i="28"/>
  <c r="AJ60" i="28"/>
  <c r="BC60" i="28"/>
  <c r="BC69" i="28"/>
  <c r="AJ69" i="28"/>
  <c r="AK84" i="28"/>
  <c r="BC84" i="28"/>
  <c r="AJ84" i="28"/>
  <c r="BC116" i="28"/>
  <c r="AJ116" i="28"/>
  <c r="AK131" i="28"/>
  <c r="AJ131" i="28"/>
  <c r="BC131" i="28"/>
  <c r="BF110" i="28"/>
  <c r="AY110" i="28"/>
  <c r="BF69" i="28"/>
  <c r="AY69" i="28"/>
  <c r="AY72" i="28"/>
  <c r="BF72" i="28"/>
  <c r="AY88" i="28"/>
  <c r="BF75" i="28"/>
  <c r="AY75" i="28"/>
  <c r="BF91" i="28"/>
  <c r="AY91" i="28"/>
  <c r="AF35" i="28"/>
  <c r="AS35" i="28" s="1"/>
  <c r="AN35" i="28"/>
  <c r="AF36" i="28"/>
  <c r="AS36" i="28" s="1"/>
  <c r="AN36" i="28"/>
  <c r="AF120" i="28"/>
  <c r="AO63" i="28"/>
  <c r="AF63" i="28"/>
  <c r="BD63" i="28"/>
  <c r="AF87" i="28"/>
  <c r="AO104" i="28"/>
  <c r="AF104" i="28"/>
  <c r="BD104" i="28"/>
  <c r="AF48" i="28"/>
  <c r="AF64" i="28"/>
  <c r="AF80" i="28"/>
  <c r="AF113" i="28"/>
  <c r="BD113" i="28"/>
  <c r="AO113" i="28"/>
  <c r="AY104" i="28"/>
  <c r="BF104" i="28"/>
  <c r="AJ107" i="28"/>
  <c r="BC107" i="28"/>
  <c r="BF60" i="28"/>
  <c r="AY60" i="28"/>
  <c r="AY57" i="28"/>
  <c r="BF57" i="28"/>
  <c r="AF27" i="28"/>
  <c r="AF38" i="28"/>
  <c r="AS38" i="28" s="1"/>
  <c r="AN38" i="28"/>
  <c r="AF40" i="28"/>
  <c r="AS40" i="28" s="1"/>
  <c r="AN40" i="28"/>
  <c r="AF129" i="28"/>
  <c r="AO47" i="28"/>
  <c r="AF47" i="28"/>
  <c r="BD47" i="28"/>
  <c r="AO91" i="28"/>
  <c r="AF91" i="28"/>
  <c r="BD91" i="28"/>
  <c r="AF96" i="28"/>
  <c r="AF143" i="28"/>
  <c r="AO81" i="28"/>
  <c r="BD81" i="28"/>
  <c r="AQ81" i="28"/>
  <c r="AF81" i="28"/>
  <c r="AF50" i="28"/>
  <c r="AF66" i="28"/>
  <c r="BD66" i="28"/>
  <c r="AO66" i="28"/>
  <c r="AF83" i="28"/>
  <c r="AF99" i="28"/>
  <c r="AF115" i="28"/>
  <c r="AF133" i="28"/>
  <c r="AJ125" i="28"/>
  <c r="BC125" i="28"/>
  <c r="AJ54" i="28"/>
  <c r="BC54" i="28"/>
  <c r="BC57" i="28"/>
  <c r="AJ57" i="28"/>
  <c r="BC104" i="28"/>
  <c r="AJ104" i="28"/>
  <c r="AY78" i="28"/>
  <c r="BF78" i="28"/>
  <c r="AF42" i="28"/>
  <c r="AS42" i="28" s="1"/>
  <c r="AN42" i="28"/>
  <c r="AF32" i="28"/>
  <c r="AS32" i="28" s="1"/>
  <c r="AN32" i="28"/>
  <c r="AO57" i="28"/>
  <c r="AF57" i="28"/>
  <c r="BD57" i="28"/>
  <c r="AF108" i="28"/>
  <c r="AO75" i="28"/>
  <c r="AF75" i="28"/>
  <c r="BD75" i="28"/>
  <c r="AF89" i="28"/>
  <c r="AF52" i="28"/>
  <c r="AF68" i="28"/>
  <c r="AF86" i="28"/>
  <c r="AF101" i="28"/>
  <c r="BD101" i="28"/>
  <c r="AO101" i="28"/>
  <c r="AF117" i="28"/>
  <c r="AF135" i="28"/>
  <c r="BD135" i="28"/>
  <c r="AO135" i="28"/>
  <c r="BF122" i="28"/>
  <c r="AY122" i="28"/>
  <c r="BF66" i="28"/>
  <c r="AY66" i="28"/>
  <c r="AY125" i="28"/>
  <c r="BF125" i="28"/>
  <c r="AJ113" i="28"/>
  <c r="BC113" i="28"/>
  <c r="BC75" i="28"/>
  <c r="AJ75" i="28"/>
  <c r="BC122" i="28"/>
  <c r="AJ122" i="28"/>
  <c r="AY98" i="28"/>
  <c r="BF98" i="28"/>
  <c r="BF51" i="28"/>
  <c r="AY51" i="28"/>
  <c r="BA128" i="28"/>
  <c r="BF128" i="28"/>
  <c r="AY128" i="28"/>
  <c r="AF28" i="28"/>
  <c r="AF77" i="28"/>
  <c r="AO51" i="28"/>
  <c r="BD51" i="28"/>
  <c r="AF51" i="28"/>
  <c r="AF34" i="28"/>
  <c r="AS34" i="28" s="1"/>
  <c r="AN34" i="28"/>
  <c r="AO122" i="28"/>
  <c r="AF122" i="28"/>
  <c r="BD122" i="28"/>
  <c r="AO84" i="28"/>
  <c r="BD84" i="28"/>
  <c r="AF84" i="28"/>
  <c r="AP84" i="28"/>
  <c r="AO110" i="28"/>
  <c r="AF110" i="28"/>
  <c r="BD110" i="28"/>
  <c r="AF54" i="28"/>
  <c r="BD54" i="28"/>
  <c r="AO54" i="28"/>
  <c r="AF70" i="28"/>
  <c r="AF88" i="28"/>
  <c r="BD88" i="28"/>
  <c r="AO88" i="28"/>
  <c r="AF119" i="28"/>
  <c r="BD119" i="28"/>
  <c r="AO119" i="28"/>
  <c r="AF137" i="28"/>
  <c r="AJ66" i="28"/>
  <c r="BC66" i="28"/>
  <c r="BC141" i="28"/>
  <c r="AI141" i="28"/>
  <c r="AJ141" i="28"/>
  <c r="BC91" i="28"/>
  <c r="AJ91" i="28"/>
  <c r="BC138" i="28"/>
  <c r="AJ138" i="28"/>
  <c r="AZ131" i="28"/>
  <c r="BF131" i="28"/>
  <c r="AY131" i="28"/>
  <c r="AX94" i="28"/>
  <c r="AY94" i="28"/>
  <c r="BF94" i="28"/>
  <c r="AF30" i="28"/>
  <c r="AF73" i="28"/>
  <c r="AF79" i="28"/>
  <c r="AF37" i="28"/>
  <c r="AS37" i="28" s="1"/>
  <c r="AN37" i="28"/>
  <c r="AF124" i="28"/>
  <c r="AQ128" i="28"/>
  <c r="AO128" i="28"/>
  <c r="BD128" i="28"/>
  <c r="AF128" i="28"/>
  <c r="AP131" i="28"/>
  <c r="AO131" i="28"/>
  <c r="BD131" i="28"/>
  <c r="AF131" i="28"/>
  <c r="AF106" i="28"/>
  <c r="AO138" i="28"/>
  <c r="BD138" i="28"/>
  <c r="AF138" i="28"/>
  <c r="AF56" i="28"/>
  <c r="AF72" i="28"/>
  <c r="BD72" i="28"/>
  <c r="AO72" i="28"/>
  <c r="AF90" i="28"/>
  <c r="AF105" i="28"/>
  <c r="AF121" i="28"/>
  <c r="AF139" i="28"/>
  <c r="BC47" i="28"/>
  <c r="AJ47" i="28"/>
  <c r="AF44" i="28"/>
  <c r="AS44" i="28" s="1"/>
  <c r="AN44" i="28"/>
  <c r="AF107" i="28"/>
  <c r="BD107" i="28"/>
  <c r="AO107" i="28"/>
  <c r="BC94" i="28"/>
  <c r="AI94" i="28"/>
  <c r="AJ94" i="28"/>
  <c r="BF116" i="28"/>
  <c r="AY116" i="28"/>
  <c r="AY135" i="28"/>
  <c r="BF135" i="28"/>
  <c r="AO98" i="28"/>
  <c r="BD98" i="28"/>
  <c r="AF98" i="28"/>
  <c r="AF123" i="28"/>
  <c r="AJ88" i="28"/>
  <c r="BC88" i="28"/>
  <c r="AL81" i="28"/>
  <c r="BC81" i="28"/>
  <c r="AJ81" i="28"/>
  <c r="AE29" i="27"/>
  <c r="AE56" i="27"/>
  <c r="AE99" i="27"/>
  <c r="AE47" i="27"/>
  <c r="AE87" i="27"/>
  <c r="AE129" i="27"/>
  <c r="AE32" i="27"/>
  <c r="AE62" i="27"/>
  <c r="AE105" i="27"/>
  <c r="AE51" i="27"/>
  <c r="AE93" i="27"/>
  <c r="AE134" i="27"/>
  <c r="AE35" i="27"/>
  <c r="AE66" i="27"/>
  <c r="AO66" i="27" s="1"/>
  <c r="AE111" i="27"/>
  <c r="AE57" i="27"/>
  <c r="AE98" i="27"/>
  <c r="AO98" i="27" s="1"/>
  <c r="AE140" i="27"/>
  <c r="AE38" i="27"/>
  <c r="AE72" i="27"/>
  <c r="AE115" i="27"/>
  <c r="AE63" i="27"/>
  <c r="AE104" i="27"/>
  <c r="AE40" i="27"/>
  <c r="AE78" i="27"/>
  <c r="AE121" i="27"/>
  <c r="AE67" i="27"/>
  <c r="AE110" i="27"/>
  <c r="AE43" i="27"/>
  <c r="AE83" i="27"/>
  <c r="AE127" i="27"/>
  <c r="AE73" i="27"/>
  <c r="BD72" i="27" s="1"/>
  <c r="AD91" i="27"/>
  <c r="AD100" i="27"/>
  <c r="AD93" i="27"/>
  <c r="AD37" i="27"/>
  <c r="AI37" i="27" s="1"/>
  <c r="AD128" i="27"/>
  <c r="AD141" i="27"/>
  <c r="AD30" i="27"/>
  <c r="AF30" i="27" s="1"/>
  <c r="AN40" i="27"/>
  <c r="BD98" i="27"/>
  <c r="AD53" i="27"/>
  <c r="AD110" i="27"/>
  <c r="AD69" i="27"/>
  <c r="AD127" i="27"/>
  <c r="AD102" i="27"/>
  <c r="AD29" i="27"/>
  <c r="AD38" i="27"/>
  <c r="AI38" i="27" s="1"/>
  <c r="AD61" i="27"/>
  <c r="AD136" i="27"/>
  <c r="AD107" i="27"/>
  <c r="AD73" i="27"/>
  <c r="AD51" i="27"/>
  <c r="AD109" i="27"/>
  <c r="AD47" i="27"/>
  <c r="AD104" i="27"/>
  <c r="AF104" i="27" s="1"/>
  <c r="AE26" i="27"/>
  <c r="AE33" i="27"/>
  <c r="AE41" i="27"/>
  <c r="AE52" i="27"/>
  <c r="AE68" i="27"/>
  <c r="AE86" i="27"/>
  <c r="AE101" i="27"/>
  <c r="AE117" i="27"/>
  <c r="AE135" i="27"/>
  <c r="AE53" i="27"/>
  <c r="AE69" i="27"/>
  <c r="AE84" i="27"/>
  <c r="AE100" i="27"/>
  <c r="AE116" i="27"/>
  <c r="AE131" i="27"/>
  <c r="AD117" i="27"/>
  <c r="AD97" i="27"/>
  <c r="AN32" i="27"/>
  <c r="AD63" i="27"/>
  <c r="AD111" i="27"/>
  <c r="AD70" i="27"/>
  <c r="AD134" i="27"/>
  <c r="AF134" i="27" s="1"/>
  <c r="AD112" i="27"/>
  <c r="AD31" i="27"/>
  <c r="AI31" i="27" s="1"/>
  <c r="AD39" i="27"/>
  <c r="AI39" i="27" s="1"/>
  <c r="AD71" i="27"/>
  <c r="AD50" i="27"/>
  <c r="AF50" i="27" s="1"/>
  <c r="AD114" i="27"/>
  <c r="AF114" i="27" s="1"/>
  <c r="AD82" i="27"/>
  <c r="AF82" i="27" s="1"/>
  <c r="AD52" i="27"/>
  <c r="AD119" i="27"/>
  <c r="AD48" i="27"/>
  <c r="AD105" i="27"/>
  <c r="AF105" i="27" s="1"/>
  <c r="AE28" i="27"/>
  <c r="AE34" i="27"/>
  <c r="AE42" i="27"/>
  <c r="AE54" i="27"/>
  <c r="AE70" i="27"/>
  <c r="AF70" i="27" s="1"/>
  <c r="AE88" i="27"/>
  <c r="AE103" i="27"/>
  <c r="AE119" i="27"/>
  <c r="AE137" i="27"/>
  <c r="AE55" i="27"/>
  <c r="AE71" i="27"/>
  <c r="AE85" i="27"/>
  <c r="AE102" i="27"/>
  <c r="AF102" i="27" s="1"/>
  <c r="AE118" i="27"/>
  <c r="AE132" i="27"/>
  <c r="AD59" i="27"/>
  <c r="AD27" i="27"/>
  <c r="AD54" i="27"/>
  <c r="AD66" i="27"/>
  <c r="AD99" i="27"/>
  <c r="AF99" i="27" s="1"/>
  <c r="AD95" i="27"/>
  <c r="AF95" i="27" s="1"/>
  <c r="AD64" i="27"/>
  <c r="AD55" i="27"/>
  <c r="AD40" i="27"/>
  <c r="AI40" i="27" s="1"/>
  <c r="AD60" i="27"/>
  <c r="AD94" i="27"/>
  <c r="AD126" i="27"/>
  <c r="AN43" i="27"/>
  <c r="AD74" i="27"/>
  <c r="AD130" i="27"/>
  <c r="AD87" i="27"/>
  <c r="AD65" i="27"/>
  <c r="AD123" i="27"/>
  <c r="AD33" i="27"/>
  <c r="AI33" i="27" s="1"/>
  <c r="AD41" i="27"/>
  <c r="AI41" i="27" s="1"/>
  <c r="AD89" i="27"/>
  <c r="AD67" i="27"/>
  <c r="AF67" i="27" s="1"/>
  <c r="AD132" i="27"/>
  <c r="AD103" i="27"/>
  <c r="AD72" i="27"/>
  <c r="AF72" i="27" s="1"/>
  <c r="AD137" i="27"/>
  <c r="AD58" i="27"/>
  <c r="AD125" i="27"/>
  <c r="AE25" i="27"/>
  <c r="AE36" i="27"/>
  <c r="AE44" i="27"/>
  <c r="AE58" i="27"/>
  <c r="AE74" i="27"/>
  <c r="AE92" i="27"/>
  <c r="AE107" i="27"/>
  <c r="AE123" i="27"/>
  <c r="AE141" i="27"/>
  <c r="AE59" i="27"/>
  <c r="AE75" i="27"/>
  <c r="AE89" i="27"/>
  <c r="AE106" i="27"/>
  <c r="AE122" i="27"/>
  <c r="AE136" i="27"/>
  <c r="AD45" i="27"/>
  <c r="AI45" i="27" s="1"/>
  <c r="AD121" i="27"/>
  <c r="AF121" i="27" s="1"/>
  <c r="AD80" i="27"/>
  <c r="AD122" i="27"/>
  <c r="AD32" i="27"/>
  <c r="AI32" i="27" s="1"/>
  <c r="AD81" i="27"/>
  <c r="AD124" i="27"/>
  <c r="AD62" i="27"/>
  <c r="AD57" i="27"/>
  <c r="AD115" i="27"/>
  <c r="AF115" i="27" s="1"/>
  <c r="AN35" i="27"/>
  <c r="AO72" i="27"/>
  <c r="AF87" i="27"/>
  <c r="AD83" i="27"/>
  <c r="AF83" i="27" s="1"/>
  <c r="AD138" i="27"/>
  <c r="AD96" i="27"/>
  <c r="AD75" i="27"/>
  <c r="AD131" i="27"/>
  <c r="AD34" i="27"/>
  <c r="AI34" i="27" s="1"/>
  <c r="AD42" i="27"/>
  <c r="AI42" i="27" s="1"/>
  <c r="AD101" i="27"/>
  <c r="AD77" i="27"/>
  <c r="AD135" i="27"/>
  <c r="AD113" i="27"/>
  <c r="AD79" i="27"/>
  <c r="AF79" i="27" s="1"/>
  <c r="AD24" i="27"/>
  <c r="AF24" i="27" s="1"/>
  <c r="AD68" i="27"/>
  <c r="AD133" i="27"/>
  <c r="AF133" i="27" s="1"/>
  <c r="AE27" i="27"/>
  <c r="AE37" i="27"/>
  <c r="AE45" i="27"/>
  <c r="AE60" i="27"/>
  <c r="AE76" i="27"/>
  <c r="AE94" i="27"/>
  <c r="AE109" i="27"/>
  <c r="AF109" i="27" s="1"/>
  <c r="AE125" i="27"/>
  <c r="AE142" i="27"/>
  <c r="AE61" i="27"/>
  <c r="AF61" i="27" s="1"/>
  <c r="AE77" i="27"/>
  <c r="AE91" i="27"/>
  <c r="AE108" i="27"/>
  <c r="AE124" i="27"/>
  <c r="AF124" i="27" s="1"/>
  <c r="AE138" i="27"/>
  <c r="AD139" i="27"/>
  <c r="AF139" i="27" s="1"/>
  <c r="AD106" i="27"/>
  <c r="AD76" i="27"/>
  <c r="AD140" i="27"/>
  <c r="AF140" i="27" s="1"/>
  <c r="AD35" i="27"/>
  <c r="AI35" i="27" s="1"/>
  <c r="AD43" i="27"/>
  <c r="AI43" i="27" s="1"/>
  <c r="AD108" i="27"/>
  <c r="AD85" i="27"/>
  <c r="AD46" i="27"/>
  <c r="AF46" i="27" s="1"/>
  <c r="AD120" i="27"/>
  <c r="AF120" i="27" s="1"/>
  <c r="AD90" i="27"/>
  <c r="AF90" i="27" s="1"/>
  <c r="AD26" i="27"/>
  <c r="AD78" i="27"/>
  <c r="AF78" i="27" s="1"/>
  <c r="AD142" i="27"/>
  <c r="AF29" i="27"/>
  <c r="AN38" i="27"/>
  <c r="AO78" i="27"/>
  <c r="BD78" i="27"/>
  <c r="AF111" i="27"/>
  <c r="AF47" i="27"/>
  <c r="AF93" i="27"/>
  <c r="BD110" i="27"/>
  <c r="AO110" i="27"/>
  <c r="AF110" i="27"/>
  <c r="AF126" i="27"/>
  <c r="AG143" i="27"/>
  <c r="AG142" i="27"/>
  <c r="AG137" i="27"/>
  <c r="AG129" i="27"/>
  <c r="AG120" i="27"/>
  <c r="AG119" i="27"/>
  <c r="AG109" i="27"/>
  <c r="AG99" i="27"/>
  <c r="AG90" i="27"/>
  <c r="AG82" i="27"/>
  <c r="AG73" i="27"/>
  <c r="AG72" i="27"/>
  <c r="AG62" i="27"/>
  <c r="AG52" i="27"/>
  <c r="AG141" i="27"/>
  <c r="AG132" i="27"/>
  <c r="AG124" i="27"/>
  <c r="AG114" i="27"/>
  <c r="AG113" i="27"/>
  <c r="AG103" i="27"/>
  <c r="AG94" i="27"/>
  <c r="AG85" i="27"/>
  <c r="AG77" i="27"/>
  <c r="AG67" i="27"/>
  <c r="AG66" i="27"/>
  <c r="AG56" i="27"/>
  <c r="AG46" i="27"/>
  <c r="AG43" i="27"/>
  <c r="AX43" i="27" s="1"/>
  <c r="AG42" i="27"/>
  <c r="AX42" i="27" s="1"/>
  <c r="AG41" i="27"/>
  <c r="AX41" i="27" s="1"/>
  <c r="AG40" i="27"/>
  <c r="AX40" i="27" s="1"/>
  <c r="AG39" i="27"/>
  <c r="AX39" i="27" s="1"/>
  <c r="AG38" i="27"/>
  <c r="AX38" i="27" s="1"/>
  <c r="AG37" i="27"/>
  <c r="AX37" i="27" s="1"/>
  <c r="AG36" i="27"/>
  <c r="AX36" i="27" s="1"/>
  <c r="AG35" i="27"/>
  <c r="AX35" i="27" s="1"/>
  <c r="AG34" i="27"/>
  <c r="AX34" i="27" s="1"/>
  <c r="AG33" i="27"/>
  <c r="AX33" i="27" s="1"/>
  <c r="AG32" i="27"/>
  <c r="AX32" i="27" s="1"/>
  <c r="AG31" i="27"/>
  <c r="AX31" i="27" s="1"/>
  <c r="AG29" i="27"/>
  <c r="AG27" i="27"/>
  <c r="AG25" i="27"/>
  <c r="AG136" i="27"/>
  <c r="AG135" i="27"/>
  <c r="AG128" i="27"/>
  <c r="AG118" i="27"/>
  <c r="AG108" i="27"/>
  <c r="AG107" i="27"/>
  <c r="AG97" i="27"/>
  <c r="AG89" i="27"/>
  <c r="AG88" i="27"/>
  <c r="AG81" i="27"/>
  <c r="AG71" i="27"/>
  <c r="AG61" i="27"/>
  <c r="AG60" i="27"/>
  <c r="AG50" i="27"/>
  <c r="AG140" i="27"/>
  <c r="AG131" i="27"/>
  <c r="AG122" i="27"/>
  <c r="AG112" i="27"/>
  <c r="AG102" i="27"/>
  <c r="AG101" i="27"/>
  <c r="AG93" i="27"/>
  <c r="AG84" i="27"/>
  <c r="AG75" i="27"/>
  <c r="AG65" i="27"/>
  <c r="AG55" i="27"/>
  <c r="AG54" i="27"/>
  <c r="AG44" i="27"/>
  <c r="AX44" i="27" s="1"/>
  <c r="AG134" i="27"/>
  <c r="AG123" i="27"/>
  <c r="AG116" i="27"/>
  <c r="AG106" i="27"/>
  <c r="AG96" i="27"/>
  <c r="AG87" i="27"/>
  <c r="AG76" i="27"/>
  <c r="AG69" i="27"/>
  <c r="AG59" i="27"/>
  <c r="AG49" i="27"/>
  <c r="AG138" i="27"/>
  <c r="AG127" i="27"/>
  <c r="AG117" i="27"/>
  <c r="AG110" i="27"/>
  <c r="AG100" i="27"/>
  <c r="AG91" i="27"/>
  <c r="AG80" i="27"/>
  <c r="AG70" i="27"/>
  <c r="AG63" i="27"/>
  <c r="AG53" i="27"/>
  <c r="AG30" i="27"/>
  <c r="AG28" i="27"/>
  <c r="AG26" i="27"/>
  <c r="AG24" i="27"/>
  <c r="AG139" i="27"/>
  <c r="AG130" i="27"/>
  <c r="AG121" i="27"/>
  <c r="AG111" i="27"/>
  <c r="AG104" i="27"/>
  <c r="AG92" i="27"/>
  <c r="AG83" i="27"/>
  <c r="AG74" i="27"/>
  <c r="AG64" i="27"/>
  <c r="AG57" i="27"/>
  <c r="AG47" i="27"/>
  <c r="AG45" i="27"/>
  <c r="AX45" i="27" s="1"/>
  <c r="AG133" i="27"/>
  <c r="AG126" i="27"/>
  <c r="AG125" i="27"/>
  <c r="AG115" i="27"/>
  <c r="AG105" i="27"/>
  <c r="AG98" i="27"/>
  <c r="AG95" i="27"/>
  <c r="AG86" i="27"/>
  <c r="AG79" i="27"/>
  <c r="AG78" i="27"/>
  <c r="AG68" i="27"/>
  <c r="AG58" i="27"/>
  <c r="AG51" i="27"/>
  <c r="AG48" i="27"/>
  <c r="AD92" i="27"/>
  <c r="AD49" i="27"/>
  <c r="AD116" i="27"/>
  <c r="AD84" i="27"/>
  <c r="AD25" i="27"/>
  <c r="AD36" i="27"/>
  <c r="AI36" i="27" s="1"/>
  <c r="AD44" i="27"/>
  <c r="AI44" i="27" s="1"/>
  <c r="AD118" i="27"/>
  <c r="AD88" i="27"/>
  <c r="AD56" i="27"/>
  <c r="AF56" i="27" s="1"/>
  <c r="AD129" i="27"/>
  <c r="AD98" i="27"/>
  <c r="AD28" i="27"/>
  <c r="AD86" i="27"/>
  <c r="AE31" i="27"/>
  <c r="AE39" i="27"/>
  <c r="AE48" i="27"/>
  <c r="AE64" i="27"/>
  <c r="AF64" i="27" s="1"/>
  <c r="AE80" i="27"/>
  <c r="AE97" i="27"/>
  <c r="AF97" i="27" s="1"/>
  <c r="AE113" i="27"/>
  <c r="AE130" i="27"/>
  <c r="AE49" i="27"/>
  <c r="AF49" i="27" s="1"/>
  <c r="AE65" i="27"/>
  <c r="AF65" i="27" s="1"/>
  <c r="AE81" i="27"/>
  <c r="AE96" i="27"/>
  <c r="AE112" i="27"/>
  <c r="AF112" i="27" s="1"/>
  <c r="AE128" i="27"/>
  <c r="AF137" i="27" l="1"/>
  <c r="AF28" i="27"/>
  <c r="AO57" i="27"/>
  <c r="AF142" i="27"/>
  <c r="AF123" i="27"/>
  <c r="AF103" i="27"/>
  <c r="AF117" i="27"/>
  <c r="AF127" i="27"/>
  <c r="BD104" i="27"/>
  <c r="BD63" i="27"/>
  <c r="AT98" i="28"/>
  <c r="BE98" i="28"/>
  <c r="AT91" i="28"/>
  <c r="BE91" i="28"/>
  <c r="BE78" i="28"/>
  <c r="AT78" i="28"/>
  <c r="BE125" i="28"/>
  <c r="AT125" i="28"/>
  <c r="AT138" i="28"/>
  <c r="BE138" i="28"/>
  <c r="AT128" i="28"/>
  <c r="BE128" i="28"/>
  <c r="AV128" i="28"/>
  <c r="AT84" i="28"/>
  <c r="BE84" i="28"/>
  <c r="AU84" i="28"/>
  <c r="AT51" i="28"/>
  <c r="BE51" i="28"/>
  <c r="AT57" i="28"/>
  <c r="BE57" i="28"/>
  <c r="AT81" i="28"/>
  <c r="BE81" i="28"/>
  <c r="AV81" i="28"/>
  <c r="BE60" i="28"/>
  <c r="AT60" i="28"/>
  <c r="AT104" i="28"/>
  <c r="BE104" i="28"/>
  <c r="BE135" i="28"/>
  <c r="AT135" i="28"/>
  <c r="AT47" i="28"/>
  <c r="BE47" i="28"/>
  <c r="BE107" i="28"/>
  <c r="AT107" i="28"/>
  <c r="BE54" i="28"/>
  <c r="AT54" i="28"/>
  <c r="AT141" i="28"/>
  <c r="BE141" i="28"/>
  <c r="AS141" i="28"/>
  <c r="AT131" i="28"/>
  <c r="BE131" i="28"/>
  <c r="AU131" i="28"/>
  <c r="BE119" i="28"/>
  <c r="AT119" i="28"/>
  <c r="AT122" i="28"/>
  <c r="BE122" i="28"/>
  <c r="AT75" i="28"/>
  <c r="BE75" i="28"/>
  <c r="BE113" i="28"/>
  <c r="AT113" i="28"/>
  <c r="AT116" i="28"/>
  <c r="BE116" i="28"/>
  <c r="AT94" i="28"/>
  <c r="AS94" i="28"/>
  <c r="BE94" i="28"/>
  <c r="AT110" i="28"/>
  <c r="BE110" i="28"/>
  <c r="AT63" i="28"/>
  <c r="BE63" i="28"/>
  <c r="AT69" i="28"/>
  <c r="BE69" i="28"/>
  <c r="BE72" i="28"/>
  <c r="AT72" i="28"/>
  <c r="BE101" i="28"/>
  <c r="AT101" i="28"/>
  <c r="BE66" i="28"/>
  <c r="AT66" i="28"/>
  <c r="BE88" i="28"/>
  <c r="AT88" i="28"/>
  <c r="AF53" i="27"/>
  <c r="AF80" i="27"/>
  <c r="AF129" i="27"/>
  <c r="AO104" i="27"/>
  <c r="AF57" i="27"/>
  <c r="BD57" i="27"/>
  <c r="AF63" i="27"/>
  <c r="AT63" i="27" s="1"/>
  <c r="AF62" i="27"/>
  <c r="AF136" i="27"/>
  <c r="AF48" i="27"/>
  <c r="AF43" i="27"/>
  <c r="AS43" i="27" s="1"/>
  <c r="AF74" i="27"/>
  <c r="AF73" i="27"/>
  <c r="AT72" i="27" s="1"/>
  <c r="BD66" i="27"/>
  <c r="AF55" i="27"/>
  <c r="AT104" i="27"/>
  <c r="BE104" i="27"/>
  <c r="BE72" i="27"/>
  <c r="AY101" i="27"/>
  <c r="BF101" i="27"/>
  <c r="BC78" i="27"/>
  <c r="AJ78" i="27"/>
  <c r="BD91" i="27"/>
  <c r="AO91" i="27"/>
  <c r="AF91" i="27"/>
  <c r="BD75" i="27"/>
  <c r="AO75" i="27"/>
  <c r="AF75" i="27"/>
  <c r="AO113" i="27"/>
  <c r="AF113" i="27"/>
  <c r="BD113" i="27"/>
  <c r="BF125" i="27"/>
  <c r="AY125" i="27"/>
  <c r="AY54" i="27"/>
  <c r="BF54" i="27"/>
  <c r="BF81" i="27"/>
  <c r="BA81" i="27"/>
  <c r="AY81" i="27"/>
  <c r="BF135" i="27"/>
  <c r="AY135" i="27"/>
  <c r="AX94" i="27"/>
  <c r="BF94" i="27"/>
  <c r="AY94" i="27"/>
  <c r="AO47" i="27"/>
  <c r="AF37" i="27"/>
  <c r="AS37" i="27" s="1"/>
  <c r="AN37" i="27"/>
  <c r="BD141" i="27"/>
  <c r="AF141" i="27"/>
  <c r="AO141" i="27"/>
  <c r="AN141" i="27"/>
  <c r="AF25" i="27"/>
  <c r="AJ66" i="27"/>
  <c r="BC66" i="27"/>
  <c r="AF71" i="27"/>
  <c r="AF42" i="27"/>
  <c r="AS42" i="27" s="1"/>
  <c r="AN42" i="27"/>
  <c r="BD116" i="27"/>
  <c r="AO116" i="27"/>
  <c r="AF116" i="27"/>
  <c r="AF86" i="27"/>
  <c r="AO128" i="27"/>
  <c r="BD128" i="27"/>
  <c r="AQ128" i="27"/>
  <c r="AF128" i="27"/>
  <c r="BC98" i="27"/>
  <c r="AJ98" i="27"/>
  <c r="AK84" i="27"/>
  <c r="AJ84" i="27"/>
  <c r="BC84" i="27"/>
  <c r="BF78" i="27"/>
  <c r="AY78" i="27"/>
  <c r="BF110" i="27"/>
  <c r="AY110" i="27"/>
  <c r="AY122" i="27"/>
  <c r="BF122" i="27"/>
  <c r="BF88" i="27"/>
  <c r="AY88" i="27"/>
  <c r="BF72" i="27"/>
  <c r="AY72" i="27"/>
  <c r="BD47" i="27"/>
  <c r="AF27" i="27"/>
  <c r="AJ101" i="27"/>
  <c r="BC101" i="27"/>
  <c r="BC57" i="27"/>
  <c r="AJ57" i="27"/>
  <c r="BC125" i="27"/>
  <c r="AJ125" i="27"/>
  <c r="AJ94" i="27"/>
  <c r="AI94" i="27"/>
  <c r="BC94" i="27"/>
  <c r="AJ54" i="27"/>
  <c r="BC54" i="27"/>
  <c r="AF34" i="27"/>
  <c r="AS34" i="27" s="1"/>
  <c r="AN34" i="27"/>
  <c r="BC63" i="27"/>
  <c r="AJ63" i="27"/>
  <c r="AF100" i="27"/>
  <c r="AF68" i="27"/>
  <c r="BC51" i="27"/>
  <c r="AJ51" i="27"/>
  <c r="BF104" i="27"/>
  <c r="AY104" i="27"/>
  <c r="BF113" i="27"/>
  <c r="AY113" i="27"/>
  <c r="BC116" i="27"/>
  <c r="AJ116" i="27"/>
  <c r="AJ60" i="27"/>
  <c r="BC60" i="27"/>
  <c r="AF52" i="27"/>
  <c r="BC69" i="27"/>
  <c r="AJ69" i="27"/>
  <c r="AJ141" i="27"/>
  <c r="AI141" i="27"/>
  <c r="BC141" i="27"/>
  <c r="AF96" i="27"/>
  <c r="AY75" i="27"/>
  <c r="BF75" i="27"/>
  <c r="AF38" i="27"/>
  <c r="AS38" i="27" s="1"/>
  <c r="BD138" i="27"/>
  <c r="AO138" i="27"/>
  <c r="AF138" i="27"/>
  <c r="BD122" i="27"/>
  <c r="AO122" i="27"/>
  <c r="AF122" i="27"/>
  <c r="AF92" i="27"/>
  <c r="AO119" i="27"/>
  <c r="AF119" i="27"/>
  <c r="BD119" i="27"/>
  <c r="BD69" i="27"/>
  <c r="AO69" i="27"/>
  <c r="AF69" i="27"/>
  <c r="AF41" i="27"/>
  <c r="AS41" i="27" s="1"/>
  <c r="AN41" i="27"/>
  <c r="AJ107" i="27"/>
  <c r="BC107" i="27"/>
  <c r="BC110" i="27"/>
  <c r="AJ110" i="27"/>
  <c r="AF66" i="27"/>
  <c r="AL128" i="27"/>
  <c r="AJ128" i="27"/>
  <c r="BC128" i="27"/>
  <c r="AO81" i="27"/>
  <c r="BD81" i="27"/>
  <c r="AQ81" i="27"/>
  <c r="AF81" i="27"/>
  <c r="AJ88" i="27"/>
  <c r="BC88" i="27"/>
  <c r="BF47" i="27"/>
  <c r="AY47" i="27"/>
  <c r="BF63" i="27"/>
  <c r="AY63" i="27"/>
  <c r="BF138" i="27"/>
  <c r="AY138" i="27"/>
  <c r="AY116" i="27"/>
  <c r="BF116" i="27"/>
  <c r="BF84" i="27"/>
  <c r="AZ84" i="27"/>
  <c r="AY84" i="27"/>
  <c r="BF107" i="27"/>
  <c r="AY107" i="27"/>
  <c r="BF66" i="27"/>
  <c r="AY66" i="27"/>
  <c r="BD94" i="27"/>
  <c r="AF94" i="27"/>
  <c r="AO94" i="27"/>
  <c r="AN94" i="27"/>
  <c r="AK131" i="27"/>
  <c r="AJ131" i="27"/>
  <c r="BC131" i="27"/>
  <c r="AL81" i="27"/>
  <c r="AJ81" i="27"/>
  <c r="BC81" i="27"/>
  <c r="AF106" i="27"/>
  <c r="BC72" i="27"/>
  <c r="AJ72" i="27"/>
  <c r="AF132" i="27"/>
  <c r="AF32" i="27"/>
  <c r="AS32" i="27" s="1"/>
  <c r="AF33" i="27"/>
  <c r="AS33" i="27" s="1"/>
  <c r="AN33" i="27"/>
  <c r="AF51" i="27"/>
  <c r="BF131" i="27"/>
  <c r="AZ131" i="27"/>
  <c r="AY131" i="27"/>
  <c r="AO125" i="27"/>
  <c r="AF125" i="27"/>
  <c r="BD125" i="27"/>
  <c r="AO107" i="27"/>
  <c r="AF107" i="27"/>
  <c r="BD107" i="27"/>
  <c r="AO84" i="27"/>
  <c r="BD84" i="27"/>
  <c r="AP84" i="27"/>
  <c r="AF84" i="27"/>
  <c r="AF39" i="27"/>
  <c r="AS39" i="27" s="1"/>
  <c r="AN39" i="27"/>
  <c r="BF98" i="27"/>
  <c r="AY98" i="27"/>
  <c r="BF57" i="27"/>
  <c r="AY57" i="27"/>
  <c r="BF60" i="27"/>
  <c r="AY60" i="27"/>
  <c r="AO63" i="27"/>
  <c r="AF108" i="27"/>
  <c r="AF76" i="27"/>
  <c r="BC75" i="27"/>
  <c r="AJ75" i="27"/>
  <c r="AF89" i="27"/>
  <c r="AF58" i="27"/>
  <c r="BE57" i="27" s="1"/>
  <c r="AF118" i="27"/>
  <c r="AO88" i="27"/>
  <c r="AF88" i="27"/>
  <c r="BD88" i="27"/>
  <c r="BC119" i="27"/>
  <c r="AJ119" i="27"/>
  <c r="AO135" i="27"/>
  <c r="AF135" i="27"/>
  <c r="BD135" i="27"/>
  <c r="AF26" i="27"/>
  <c r="AO51" i="27"/>
  <c r="AF31" i="27"/>
  <c r="AS31" i="27" s="1"/>
  <c r="AN31" i="27"/>
  <c r="BE78" i="27"/>
  <c r="AT78" i="27"/>
  <c r="AO60" i="27"/>
  <c r="AF60" i="27"/>
  <c r="BD60" i="27"/>
  <c r="BC122" i="27"/>
  <c r="AJ122" i="27"/>
  <c r="BF51" i="27"/>
  <c r="AY51" i="27"/>
  <c r="AX141" i="27"/>
  <c r="BF141" i="27"/>
  <c r="AY141" i="27"/>
  <c r="AJ113" i="27"/>
  <c r="BC113" i="27"/>
  <c r="AN44" i="27"/>
  <c r="AF44" i="27"/>
  <c r="AS44" i="27" s="1"/>
  <c r="BC104" i="27"/>
  <c r="AJ104" i="27"/>
  <c r="BD51" i="27"/>
  <c r="AF130" i="27"/>
  <c r="BF91" i="27"/>
  <c r="AY91" i="27"/>
  <c r="AY69" i="27"/>
  <c r="BF69" i="27"/>
  <c r="BF128" i="27"/>
  <c r="BA128" i="27"/>
  <c r="AY128" i="27"/>
  <c r="BF119" i="27"/>
  <c r="AY119" i="27"/>
  <c r="AT110" i="27"/>
  <c r="BE110" i="27"/>
  <c r="AT47" i="27"/>
  <c r="BE47" i="27"/>
  <c r="AF77" i="27"/>
  <c r="AN45" i="27"/>
  <c r="AF45" i="27"/>
  <c r="AS45" i="27" s="1"/>
  <c r="AJ135" i="27"/>
  <c r="BC135" i="27"/>
  <c r="BC138" i="27"/>
  <c r="AJ138" i="27"/>
  <c r="AF35" i="27"/>
  <c r="AS35" i="27" s="1"/>
  <c r="AF59" i="27"/>
  <c r="AF36" i="27"/>
  <c r="AS36" i="27" s="1"/>
  <c r="AN36" i="27"/>
  <c r="AF85" i="27"/>
  <c r="AO54" i="27"/>
  <c r="AF54" i="27"/>
  <c r="BD54" i="27"/>
  <c r="AO131" i="27"/>
  <c r="BD131" i="27"/>
  <c r="AP131" i="27"/>
  <c r="AF131" i="27"/>
  <c r="AO101" i="27"/>
  <c r="AF101" i="27"/>
  <c r="BD101" i="27"/>
  <c r="BC47" i="27"/>
  <c r="AJ47" i="27"/>
  <c r="AF98" i="27"/>
  <c r="AF40" i="27"/>
  <c r="AS40" i="27" s="1"/>
  <c r="BC91" i="27"/>
  <c r="AJ91" i="27"/>
  <c r="I19" i="26"/>
  <c r="I18" i="26"/>
  <c r="I17" i="26"/>
  <c r="I16" i="26"/>
  <c r="I15" i="26"/>
  <c r="I14" i="26"/>
  <c r="G19" i="26"/>
  <c r="G18" i="26"/>
  <c r="G17" i="26"/>
  <c r="G16" i="26"/>
  <c r="G15" i="26"/>
  <c r="G14" i="26"/>
  <c r="H19" i="26"/>
  <c r="H18" i="26"/>
  <c r="H17" i="26"/>
  <c r="H16" i="26"/>
  <c r="H15" i="26"/>
  <c r="F19" i="26"/>
  <c r="F18" i="26"/>
  <c r="F17" i="26"/>
  <c r="F16" i="26"/>
  <c r="F15" i="26"/>
  <c r="D19" i="26"/>
  <c r="D18" i="26"/>
  <c r="D17" i="26"/>
  <c r="D16" i="26"/>
  <c r="D15" i="26"/>
  <c r="E19" i="26"/>
  <c r="E18" i="26"/>
  <c r="E17" i="26"/>
  <c r="E16" i="26"/>
  <c r="E15" i="26"/>
  <c r="E14" i="26"/>
  <c r="AT57" i="27" l="1"/>
  <c r="BE63" i="27"/>
  <c r="AT122" i="27"/>
  <c r="BE122" i="27"/>
  <c r="AT75" i="27"/>
  <c r="BE75" i="27"/>
  <c r="AU131" i="27"/>
  <c r="BE131" i="27"/>
  <c r="AT131" i="27"/>
  <c r="BE60" i="27"/>
  <c r="AT60" i="27"/>
  <c r="AU84" i="27"/>
  <c r="BE84" i="27"/>
  <c r="AT84" i="27"/>
  <c r="BE66" i="27"/>
  <c r="AT66" i="27"/>
  <c r="BE125" i="27"/>
  <c r="AT125" i="27"/>
  <c r="AT69" i="27"/>
  <c r="BE69" i="27"/>
  <c r="BE135" i="27"/>
  <c r="AT135" i="27"/>
  <c r="AT98" i="27"/>
  <c r="BE98" i="27"/>
  <c r="AV81" i="27"/>
  <c r="BE81" i="27"/>
  <c r="AT81" i="27"/>
  <c r="AT138" i="27"/>
  <c r="BE138" i="27"/>
  <c r="AT91" i="27"/>
  <c r="BE91" i="27"/>
  <c r="AT116" i="27"/>
  <c r="BE116" i="27"/>
  <c r="AV128" i="27"/>
  <c r="BE128" i="27"/>
  <c r="AT128" i="27"/>
  <c r="AT141" i="27"/>
  <c r="BE141" i="27"/>
  <c r="AS141" i="27"/>
  <c r="BE119" i="27"/>
  <c r="AT119" i="27"/>
  <c r="BE54" i="27"/>
  <c r="AT54" i="27"/>
  <c r="BE107" i="27"/>
  <c r="AT107" i="27"/>
  <c r="AT51" i="27"/>
  <c r="BE51" i="27"/>
  <c r="AT94" i="27"/>
  <c r="BE94" i="27"/>
  <c r="AS94" i="27"/>
  <c r="BE113" i="27"/>
  <c r="AT113" i="27"/>
  <c r="BE101" i="27"/>
  <c r="AT101" i="27"/>
  <c r="BE88" i="27"/>
  <c r="AT88" i="27"/>
  <c r="I20" i="26"/>
  <c r="I21" i="26"/>
  <c r="E22" i="26"/>
  <c r="G21" i="26"/>
  <c r="G22" i="26"/>
  <c r="E20" i="26"/>
  <c r="I22" i="26"/>
  <c r="G20" i="26"/>
  <c r="E21" i="26"/>
  <c r="AD142" i="26" l="1"/>
  <c r="AD138" i="26"/>
  <c r="AD137" i="26"/>
  <c r="AD136" i="26"/>
  <c r="AD129" i="26"/>
  <c r="AD127" i="26"/>
  <c r="AD123" i="26"/>
  <c r="AD121" i="26"/>
  <c r="AD117" i="26"/>
  <c r="AD115" i="26"/>
  <c r="AD110" i="26"/>
  <c r="BC110" i="26" s="1"/>
  <c r="AD106" i="26"/>
  <c r="AD101" i="26"/>
  <c r="AD132" i="26"/>
  <c r="AD131" i="26"/>
  <c r="AD130" i="26"/>
  <c r="AD128" i="26"/>
  <c r="AD124" i="26"/>
  <c r="AD122" i="26"/>
  <c r="AD118" i="26"/>
  <c r="AD116" i="26"/>
  <c r="BC116" i="26" s="1"/>
  <c r="AD111" i="26"/>
  <c r="AD107" i="26"/>
  <c r="AD102" i="26"/>
  <c r="AD100" i="26"/>
  <c r="AD133" i="26"/>
  <c r="AD135" i="26"/>
  <c r="AD134" i="26"/>
  <c r="AD125" i="26"/>
  <c r="AD119" i="26"/>
  <c r="AD112" i="26"/>
  <c r="AD108" i="26"/>
  <c r="AD103" i="26"/>
  <c r="AD99" i="26"/>
  <c r="AD97" i="26"/>
  <c r="AD143" i="26"/>
  <c r="AD104" i="26"/>
  <c r="BC104" i="26" s="1"/>
  <c r="AD141" i="26"/>
  <c r="AD140" i="26"/>
  <c r="AD139" i="26"/>
  <c r="AD126" i="26"/>
  <c r="AD120" i="26"/>
  <c r="AD114" i="26"/>
  <c r="AD113" i="26"/>
  <c r="AD109" i="26"/>
  <c r="AD105" i="26"/>
  <c r="AD98" i="26"/>
  <c r="AG141" i="26"/>
  <c r="AG140" i="26"/>
  <c r="AG139" i="26"/>
  <c r="AG125" i="26"/>
  <c r="BF125" i="26" s="1"/>
  <c r="AG119" i="26"/>
  <c r="BF119" i="26" s="1"/>
  <c r="AG112" i="26"/>
  <c r="AG108" i="26"/>
  <c r="AG103" i="26"/>
  <c r="AG99" i="26"/>
  <c r="AG142" i="26"/>
  <c r="AG138" i="26"/>
  <c r="BF138" i="26" s="1"/>
  <c r="AG137" i="26"/>
  <c r="AG136" i="26"/>
  <c r="AG126" i="26"/>
  <c r="AG120" i="26"/>
  <c r="AG114" i="26"/>
  <c r="AG113" i="26"/>
  <c r="BF113" i="26" s="1"/>
  <c r="AG109" i="26"/>
  <c r="AG105" i="26"/>
  <c r="AG104" i="26"/>
  <c r="AG100" i="26"/>
  <c r="AG98" i="26"/>
  <c r="AG133" i="26"/>
  <c r="AG102" i="26"/>
  <c r="AY101" i="26" s="1"/>
  <c r="AG130" i="26"/>
  <c r="AG129" i="26"/>
  <c r="AG127" i="26"/>
  <c r="AG123" i="26"/>
  <c r="AG121" i="26"/>
  <c r="AG117" i="26"/>
  <c r="AG115" i="26"/>
  <c r="AG110" i="26"/>
  <c r="AG106" i="26"/>
  <c r="AG101" i="26"/>
  <c r="AG97" i="26"/>
  <c r="AG135" i="26"/>
  <c r="AG134" i="26"/>
  <c r="AG132" i="26"/>
  <c r="BF131" i="26" s="1"/>
  <c r="AG131" i="26"/>
  <c r="AG128" i="26"/>
  <c r="AG124" i="26"/>
  <c r="AG122" i="26"/>
  <c r="AG118" i="26"/>
  <c r="AG116" i="26"/>
  <c r="AG111" i="26"/>
  <c r="AG107" i="26"/>
  <c r="BF107" i="26" s="1"/>
  <c r="AG143" i="26"/>
  <c r="AE132" i="26"/>
  <c r="AE131" i="26"/>
  <c r="AE130" i="26"/>
  <c r="AE128" i="26"/>
  <c r="AE124" i="26"/>
  <c r="AF124" i="26" s="1"/>
  <c r="AE122" i="26"/>
  <c r="AE118" i="26"/>
  <c r="AE116" i="26"/>
  <c r="AE111" i="26"/>
  <c r="AF111" i="26" s="1"/>
  <c r="AE107" i="26"/>
  <c r="AE102" i="26"/>
  <c r="AE133" i="26"/>
  <c r="AF133" i="26" s="1"/>
  <c r="AE135" i="26"/>
  <c r="AE134" i="26"/>
  <c r="AF134" i="26" s="1"/>
  <c r="AE125" i="26"/>
  <c r="AE119" i="26"/>
  <c r="AE112" i="26"/>
  <c r="AF112" i="26" s="1"/>
  <c r="AE108" i="26"/>
  <c r="AF108" i="26" s="1"/>
  <c r="AE103" i="26"/>
  <c r="AF103" i="26" s="1"/>
  <c r="AE99" i="26"/>
  <c r="AF99" i="26" s="1"/>
  <c r="AE97" i="26"/>
  <c r="AF97" i="26" s="1"/>
  <c r="AE141" i="26"/>
  <c r="AE140" i="26"/>
  <c r="AE139" i="26"/>
  <c r="AE126" i="26"/>
  <c r="AF126" i="26" s="1"/>
  <c r="AE120" i="26"/>
  <c r="AF120" i="26" s="1"/>
  <c r="AE114" i="26"/>
  <c r="AE113" i="26"/>
  <c r="AE109" i="26"/>
  <c r="AF109" i="26" s="1"/>
  <c r="AE105" i="26"/>
  <c r="AF105" i="26" s="1"/>
  <c r="AE104" i="26"/>
  <c r="AE100" i="26"/>
  <c r="AF100" i="26" s="1"/>
  <c r="AE98" i="26"/>
  <c r="AE143" i="26"/>
  <c r="AF143" i="26" s="1"/>
  <c r="AE142" i="26"/>
  <c r="AF142" i="26" s="1"/>
  <c r="AE138" i="26"/>
  <c r="AE137" i="26"/>
  <c r="AF137" i="26" s="1"/>
  <c r="AE136" i="26"/>
  <c r="AF136" i="26" s="1"/>
  <c r="AE129" i="26"/>
  <c r="AF129" i="26" s="1"/>
  <c r="AE127" i="26"/>
  <c r="AF127" i="26" s="1"/>
  <c r="AE123" i="26"/>
  <c r="AF123" i="26" s="1"/>
  <c r="AE121" i="26"/>
  <c r="AF121" i="26" s="1"/>
  <c r="AE117" i="26"/>
  <c r="AF117" i="26" s="1"/>
  <c r="AE115" i="26"/>
  <c r="AF115" i="26" s="1"/>
  <c r="AE110" i="26"/>
  <c r="AE106" i="26"/>
  <c r="AF106" i="26" s="1"/>
  <c r="AE101" i="26"/>
  <c r="AD29" i="26"/>
  <c r="AD37" i="26"/>
  <c r="AI37" i="26" s="1"/>
  <c r="AD45" i="26"/>
  <c r="AI45" i="26" s="1"/>
  <c r="AD53" i="26"/>
  <c r="AD61" i="26"/>
  <c r="AD69" i="26"/>
  <c r="AD77" i="26"/>
  <c r="AD85" i="26"/>
  <c r="AD93" i="26"/>
  <c r="AD39" i="26"/>
  <c r="AI39" i="26" s="1"/>
  <c r="AD55" i="26"/>
  <c r="AD71" i="26"/>
  <c r="AD30" i="26"/>
  <c r="AD38" i="26"/>
  <c r="AI38" i="26" s="1"/>
  <c r="AD46" i="26"/>
  <c r="AD54" i="26"/>
  <c r="AD62" i="26"/>
  <c r="AD70" i="26"/>
  <c r="AD78" i="26"/>
  <c r="AD86" i="26"/>
  <c r="AD94" i="26"/>
  <c r="AD31" i="26"/>
  <c r="AI31" i="26" s="1"/>
  <c r="AD47" i="26"/>
  <c r="AD63" i="26"/>
  <c r="AD79" i="26"/>
  <c r="AD32" i="26"/>
  <c r="AI32" i="26" s="1"/>
  <c r="AD40" i="26"/>
  <c r="AI40" i="26" s="1"/>
  <c r="AD48" i="26"/>
  <c r="AD56" i="26"/>
  <c r="AD64" i="26"/>
  <c r="AD72" i="26"/>
  <c r="AD80" i="26"/>
  <c r="AD88" i="26"/>
  <c r="AD96" i="26"/>
  <c r="AD25" i="26"/>
  <c r="AD33" i="26"/>
  <c r="AI33" i="26" s="1"/>
  <c r="AD41" i="26"/>
  <c r="AI41" i="26" s="1"/>
  <c r="AD49" i="26"/>
  <c r="AD57" i="26"/>
  <c r="AD65" i="26"/>
  <c r="AD73" i="26"/>
  <c r="AD81" i="26"/>
  <c r="AD89" i="26"/>
  <c r="AD35" i="26"/>
  <c r="AI35" i="26" s="1"/>
  <c r="AD43" i="26"/>
  <c r="AI43" i="26" s="1"/>
  <c r="AD59" i="26"/>
  <c r="AD91" i="26"/>
  <c r="AD26" i="26"/>
  <c r="AD34" i="26"/>
  <c r="AI34" i="26" s="1"/>
  <c r="AD42" i="26"/>
  <c r="AI42" i="26" s="1"/>
  <c r="AD50" i="26"/>
  <c r="AD58" i="26"/>
  <c r="AD66" i="26"/>
  <c r="AD74" i="26"/>
  <c r="AD82" i="26"/>
  <c r="AD90" i="26"/>
  <c r="AD27" i="26"/>
  <c r="AD51" i="26"/>
  <c r="AD67" i="26"/>
  <c r="AD75" i="26"/>
  <c r="AD83" i="26"/>
  <c r="AD44" i="26"/>
  <c r="AI44" i="26" s="1"/>
  <c r="AD95" i="26"/>
  <c r="AD52" i="26"/>
  <c r="AD36" i="26"/>
  <c r="AI36" i="26" s="1"/>
  <c r="AD60" i="26"/>
  <c r="AD24" i="26"/>
  <c r="AD92" i="26"/>
  <c r="AD68" i="26"/>
  <c r="AD76" i="26"/>
  <c r="AD84" i="26"/>
  <c r="AK84" i="26" s="1"/>
  <c r="AD28" i="26"/>
  <c r="AD87" i="26"/>
  <c r="AG96" i="26"/>
  <c r="AG94" i="26"/>
  <c r="AG92" i="26"/>
  <c r="AG90" i="26"/>
  <c r="AG89" i="26"/>
  <c r="AG87" i="26"/>
  <c r="AG85" i="26"/>
  <c r="AG83" i="26"/>
  <c r="AG81" i="26"/>
  <c r="AG78" i="26"/>
  <c r="AG75" i="26"/>
  <c r="AG73" i="26"/>
  <c r="AG71" i="26"/>
  <c r="AG69" i="26"/>
  <c r="AG67" i="26"/>
  <c r="AG65" i="26"/>
  <c r="AG63" i="26"/>
  <c r="AG61" i="26"/>
  <c r="AG59" i="26"/>
  <c r="AG57" i="26"/>
  <c r="AG55" i="26"/>
  <c r="AG53" i="26"/>
  <c r="AG51" i="26"/>
  <c r="AG49" i="26"/>
  <c r="AG47" i="26"/>
  <c r="AG45" i="26"/>
  <c r="AX45" i="26" s="1"/>
  <c r="AG43" i="26"/>
  <c r="AX43" i="26" s="1"/>
  <c r="AG41" i="26"/>
  <c r="AX41" i="26" s="1"/>
  <c r="AG40" i="26"/>
  <c r="AX40" i="26" s="1"/>
  <c r="AG39" i="26"/>
  <c r="AX39" i="26" s="1"/>
  <c r="AG95" i="26"/>
  <c r="AG93" i="26"/>
  <c r="AG91" i="26"/>
  <c r="AG88" i="26"/>
  <c r="AG86" i="26"/>
  <c r="AG84" i="26"/>
  <c r="AG82" i="26"/>
  <c r="AG80" i="26"/>
  <c r="AG79" i="26"/>
  <c r="AG77" i="26"/>
  <c r="AG76" i="26"/>
  <c r="AG74" i="26"/>
  <c r="AG72" i="26"/>
  <c r="AG70" i="26"/>
  <c r="AG68" i="26"/>
  <c r="AG66" i="26"/>
  <c r="AG64" i="26"/>
  <c r="AG62" i="26"/>
  <c r="AG60" i="26"/>
  <c r="AG58" i="26"/>
  <c r="AG56" i="26"/>
  <c r="AG54" i="26"/>
  <c r="AG52" i="26"/>
  <c r="AG50" i="26"/>
  <c r="AG44" i="26"/>
  <c r="AX44" i="26" s="1"/>
  <c r="AG30" i="26"/>
  <c r="AG28" i="26"/>
  <c r="AG26" i="26"/>
  <c r="AG24" i="26"/>
  <c r="AG48" i="26"/>
  <c r="AG42" i="26"/>
  <c r="AX42" i="26" s="1"/>
  <c r="AG46" i="26"/>
  <c r="AG38" i="26"/>
  <c r="AX38" i="26" s="1"/>
  <c r="AG37" i="26"/>
  <c r="AX37" i="26" s="1"/>
  <c r="AG36" i="26"/>
  <c r="AX36" i="26" s="1"/>
  <c r="AG35" i="26"/>
  <c r="AX35" i="26" s="1"/>
  <c r="AG34" i="26"/>
  <c r="AX34" i="26" s="1"/>
  <c r="AG33" i="26"/>
  <c r="AX33" i="26" s="1"/>
  <c r="AG32" i="26"/>
  <c r="AX32" i="26" s="1"/>
  <c r="AG31" i="26"/>
  <c r="AX31" i="26" s="1"/>
  <c r="AG29" i="26"/>
  <c r="AG27" i="26"/>
  <c r="AG25" i="26"/>
  <c r="AE96" i="26"/>
  <c r="AE94" i="26"/>
  <c r="AE92" i="26"/>
  <c r="AF92" i="26" s="1"/>
  <c r="AE90" i="26"/>
  <c r="AF90" i="26" s="1"/>
  <c r="AE89" i="26"/>
  <c r="AE87" i="26"/>
  <c r="AF87" i="26" s="1"/>
  <c r="AE85" i="26"/>
  <c r="AE83" i="26"/>
  <c r="AE81" i="26"/>
  <c r="AE78" i="26"/>
  <c r="AE75" i="26"/>
  <c r="AE73" i="26"/>
  <c r="AE71" i="26"/>
  <c r="AF71" i="26" s="1"/>
  <c r="AE69" i="26"/>
  <c r="AE67" i="26"/>
  <c r="AE65" i="26"/>
  <c r="AF65" i="26" s="1"/>
  <c r="AE63" i="26"/>
  <c r="AE61" i="26"/>
  <c r="AE59" i="26"/>
  <c r="AE57" i="26"/>
  <c r="AE55" i="26"/>
  <c r="AE53" i="26"/>
  <c r="AF53" i="26" s="1"/>
  <c r="AE51" i="26"/>
  <c r="AE49" i="26"/>
  <c r="AE47" i="26"/>
  <c r="AE45" i="26"/>
  <c r="AE43" i="26"/>
  <c r="AE41" i="26"/>
  <c r="AE40" i="26"/>
  <c r="AN40" i="26" s="1"/>
  <c r="AE39" i="26"/>
  <c r="AN39" i="26" s="1"/>
  <c r="AE95" i="26"/>
  <c r="AE93" i="26"/>
  <c r="AE91" i="26"/>
  <c r="AE88" i="26"/>
  <c r="AE86" i="26"/>
  <c r="AE84" i="26"/>
  <c r="AP84" i="26" s="1"/>
  <c r="AE82" i="26"/>
  <c r="AF82" i="26" s="1"/>
  <c r="AE80" i="26"/>
  <c r="AF80" i="26" s="1"/>
  <c r="AE79" i="26"/>
  <c r="AE77" i="26"/>
  <c r="AF77" i="26" s="1"/>
  <c r="AE76" i="26"/>
  <c r="AE74" i="26"/>
  <c r="AE72" i="26"/>
  <c r="AE70" i="26"/>
  <c r="AE68" i="26"/>
  <c r="AE66" i="26"/>
  <c r="AE64" i="26"/>
  <c r="AE62" i="26"/>
  <c r="AE60" i="26"/>
  <c r="AE58" i="26"/>
  <c r="AE56" i="26"/>
  <c r="AF56" i="26" s="1"/>
  <c r="AE54" i="26"/>
  <c r="AE52" i="26"/>
  <c r="AE50" i="26"/>
  <c r="AE48" i="26"/>
  <c r="AE38" i="26"/>
  <c r="AN38" i="26" s="1"/>
  <c r="AE37" i="26"/>
  <c r="AN37" i="26" s="1"/>
  <c r="AE36" i="26"/>
  <c r="AE35" i="26"/>
  <c r="AE34" i="26"/>
  <c r="AE33" i="26"/>
  <c r="AE32" i="26"/>
  <c r="AE31" i="26"/>
  <c r="AE29" i="26"/>
  <c r="AF29" i="26" s="1"/>
  <c r="AE27" i="26"/>
  <c r="AF27" i="26" s="1"/>
  <c r="AE25" i="26"/>
  <c r="AE44" i="26"/>
  <c r="AE30" i="26"/>
  <c r="AF30" i="26" s="1"/>
  <c r="AE28" i="26"/>
  <c r="AF28" i="26" s="1"/>
  <c r="AE26" i="26"/>
  <c r="AF26" i="26" s="1"/>
  <c r="AE24" i="26"/>
  <c r="AE42" i="26"/>
  <c r="AN42" i="26" s="1"/>
  <c r="AE46" i="26"/>
  <c r="AO141" i="26" l="1"/>
  <c r="BD141" i="26"/>
  <c r="AN141" i="26"/>
  <c r="AF141" i="26"/>
  <c r="AO107" i="26"/>
  <c r="BD107" i="26"/>
  <c r="AF107" i="26"/>
  <c r="AF122" i="26"/>
  <c r="AO122" i="26"/>
  <c r="BD122" i="26"/>
  <c r="BD131" i="26"/>
  <c r="AP131" i="26"/>
  <c r="AF131" i="26"/>
  <c r="BF141" i="26"/>
  <c r="AX141" i="26"/>
  <c r="AY141" i="26"/>
  <c r="BC113" i="26"/>
  <c r="AJ113" i="26"/>
  <c r="BA81" i="26"/>
  <c r="AF110" i="26"/>
  <c r="AO110" i="26"/>
  <c r="BD110" i="26"/>
  <c r="AF98" i="26"/>
  <c r="AO98" i="26"/>
  <c r="BD98" i="26"/>
  <c r="BD135" i="26"/>
  <c r="AF135" i="26"/>
  <c r="AO135" i="26"/>
  <c r="AO131" i="26"/>
  <c r="AF132" i="26"/>
  <c r="AY116" i="26"/>
  <c r="BF116" i="26"/>
  <c r="AY128" i="26"/>
  <c r="BA128" i="26"/>
  <c r="BF128" i="26"/>
  <c r="AY135" i="26"/>
  <c r="BF135" i="26"/>
  <c r="BF110" i="26"/>
  <c r="AY110" i="26"/>
  <c r="AY104" i="26"/>
  <c r="BF104" i="26"/>
  <c r="AY113" i="26"/>
  <c r="BC98" i="26"/>
  <c r="AJ98" i="26"/>
  <c r="BC135" i="26"/>
  <c r="AJ135" i="26"/>
  <c r="BC107" i="26"/>
  <c r="AJ107" i="26"/>
  <c r="BC122" i="26"/>
  <c r="AJ122" i="26"/>
  <c r="AK131" i="26"/>
  <c r="BC131" i="26"/>
  <c r="AJ131" i="26"/>
  <c r="AL81" i="26"/>
  <c r="AF24" i="26"/>
  <c r="AF95" i="26"/>
  <c r="AF59" i="26"/>
  <c r="AZ84" i="26"/>
  <c r="AO138" i="26"/>
  <c r="AF138" i="26"/>
  <c r="BD138" i="26"/>
  <c r="AO113" i="26"/>
  <c r="BD113" i="26"/>
  <c r="AF113" i="26"/>
  <c r="AF139" i="26"/>
  <c r="AO119" i="26"/>
  <c r="AF119" i="26"/>
  <c r="BD119" i="26"/>
  <c r="AF116" i="26"/>
  <c r="AO116" i="26"/>
  <c r="BD116" i="26"/>
  <c r="BD128" i="26"/>
  <c r="AQ128" i="26"/>
  <c r="AO128" i="26"/>
  <c r="AF128" i="26"/>
  <c r="AZ131" i="26"/>
  <c r="AY131" i="26"/>
  <c r="AY119" i="26"/>
  <c r="AY107" i="26"/>
  <c r="AY138" i="26"/>
  <c r="AJ104" i="26"/>
  <c r="BC141" i="26"/>
  <c r="AJ141" i="26"/>
  <c r="AI141" i="26"/>
  <c r="AJ119" i="26"/>
  <c r="BC119" i="26"/>
  <c r="AJ110" i="26"/>
  <c r="AJ138" i="26"/>
  <c r="BC138" i="26"/>
  <c r="AQ81" i="26"/>
  <c r="AF25" i="26"/>
  <c r="AF74" i="26"/>
  <c r="BD101" i="26"/>
  <c r="AO101" i="26"/>
  <c r="AF101" i="26"/>
  <c r="AF104" i="26"/>
  <c r="AO104" i="26"/>
  <c r="BD104" i="26"/>
  <c r="AF114" i="26"/>
  <c r="AF140" i="26"/>
  <c r="AO125" i="26"/>
  <c r="AF125" i="26"/>
  <c r="BD125" i="26"/>
  <c r="AF102" i="26"/>
  <c r="AF118" i="26"/>
  <c r="AF130" i="26"/>
  <c r="BF122" i="26"/>
  <c r="AY122" i="26"/>
  <c r="BF101" i="26"/>
  <c r="AY98" i="26"/>
  <c r="BF98" i="26"/>
  <c r="AY125" i="26"/>
  <c r="BC125" i="26"/>
  <c r="AJ125" i="26"/>
  <c r="AJ128" i="26"/>
  <c r="AL128" i="26"/>
  <c r="BC101" i="26"/>
  <c r="AJ101" i="26"/>
  <c r="AJ116" i="26"/>
  <c r="BC128" i="26"/>
  <c r="AJ51" i="26"/>
  <c r="AF54" i="26"/>
  <c r="BD54" i="26"/>
  <c r="AO54" i="26"/>
  <c r="BF51" i="26"/>
  <c r="AY51" i="26"/>
  <c r="BC81" i="26"/>
  <c r="AJ81" i="26"/>
  <c r="BC78" i="26"/>
  <c r="AJ78" i="26"/>
  <c r="AF44" i="26"/>
  <c r="AS44" i="26" s="1"/>
  <c r="AN44" i="26"/>
  <c r="AF72" i="26"/>
  <c r="BD72" i="26"/>
  <c r="AO72" i="26"/>
  <c r="AF51" i="26"/>
  <c r="BD51" i="26"/>
  <c r="AO51" i="26"/>
  <c r="AF85" i="26"/>
  <c r="BF88" i="26"/>
  <c r="AY88" i="26"/>
  <c r="BF69" i="26"/>
  <c r="AY69" i="26"/>
  <c r="BC75" i="26"/>
  <c r="AJ75" i="26"/>
  <c r="BC69" i="26"/>
  <c r="AJ69" i="26"/>
  <c r="AF60" i="26"/>
  <c r="BD60" i="26"/>
  <c r="AO60" i="26"/>
  <c r="AF91" i="26"/>
  <c r="BD91" i="26"/>
  <c r="AO91" i="26"/>
  <c r="BF57" i="26"/>
  <c r="AY57" i="26"/>
  <c r="BC57" i="26"/>
  <c r="AJ57" i="26"/>
  <c r="BC54" i="26"/>
  <c r="AJ54" i="26"/>
  <c r="BF72" i="26"/>
  <c r="AY72" i="26"/>
  <c r="AF88" i="26"/>
  <c r="BD88" i="26"/>
  <c r="AO88" i="26"/>
  <c r="BF60" i="26"/>
  <c r="AY60" i="26"/>
  <c r="BF91" i="26"/>
  <c r="AY91" i="26"/>
  <c r="AF62" i="26"/>
  <c r="AF41" i="26"/>
  <c r="AS41" i="26" s="1"/>
  <c r="AN41" i="26"/>
  <c r="AF57" i="26"/>
  <c r="BD57" i="26"/>
  <c r="AO57" i="26"/>
  <c r="BF75" i="26"/>
  <c r="AY75" i="26"/>
  <c r="BC51" i="26"/>
  <c r="AF43" i="26"/>
  <c r="AS43" i="26" s="1"/>
  <c r="AN43" i="26"/>
  <c r="AF75" i="26"/>
  <c r="BD75" i="26"/>
  <c r="AO75" i="26"/>
  <c r="BF66" i="26"/>
  <c r="AY66" i="26"/>
  <c r="BF78" i="26"/>
  <c r="AY78" i="26"/>
  <c r="AY94" i="26"/>
  <c r="AX94" i="26"/>
  <c r="BF94" i="26"/>
  <c r="BC88" i="26"/>
  <c r="AJ88" i="26"/>
  <c r="AF50" i="26"/>
  <c r="AF66" i="26"/>
  <c r="BD66" i="26"/>
  <c r="AO66" i="26"/>
  <c r="AF45" i="26"/>
  <c r="AS45" i="26" s="1"/>
  <c r="AN45" i="26"/>
  <c r="AF78" i="26"/>
  <c r="BD78" i="26"/>
  <c r="AO78" i="26"/>
  <c r="AF94" i="26"/>
  <c r="AO94" i="26"/>
  <c r="AN94" i="26"/>
  <c r="BD94" i="26"/>
  <c r="BF47" i="26"/>
  <c r="AY47" i="26"/>
  <c r="BF63" i="26"/>
  <c r="AY63" i="26"/>
  <c r="BF81" i="26"/>
  <c r="AY81" i="26"/>
  <c r="BC84" i="26"/>
  <c r="AJ84" i="26"/>
  <c r="BC60" i="26"/>
  <c r="AJ60" i="26"/>
  <c r="BC66" i="26"/>
  <c r="AJ66" i="26"/>
  <c r="BC91" i="26"/>
  <c r="AJ91" i="26"/>
  <c r="BC63" i="26"/>
  <c r="AJ63" i="26"/>
  <c r="AJ94" i="26"/>
  <c r="BC94" i="26"/>
  <c r="AI94" i="26"/>
  <c r="AF84" i="26"/>
  <c r="BD84" i="26"/>
  <c r="AO84" i="26"/>
  <c r="AF69" i="26"/>
  <c r="BD69" i="26"/>
  <c r="AO69" i="26"/>
  <c r="AF48" i="26"/>
  <c r="AF68" i="26"/>
  <c r="AF47" i="26"/>
  <c r="BD47" i="26"/>
  <c r="AO47" i="26"/>
  <c r="AF63" i="26"/>
  <c r="BD63" i="26"/>
  <c r="AO63" i="26"/>
  <c r="AF81" i="26"/>
  <c r="BD81" i="26"/>
  <c r="AO81" i="26"/>
  <c r="BF54" i="26"/>
  <c r="AY54" i="26"/>
  <c r="BF84" i="26"/>
  <c r="AY84" i="26"/>
  <c r="BC72" i="26"/>
  <c r="AJ72" i="26"/>
  <c r="BC47" i="26"/>
  <c r="AJ47" i="26"/>
  <c r="AF52" i="26"/>
  <c r="AF61" i="26"/>
  <c r="AN34" i="26"/>
  <c r="AF34" i="26"/>
  <c r="AS34" i="26" s="1"/>
  <c r="AF70" i="26"/>
  <c r="AF96" i="26"/>
  <c r="AN33" i="26"/>
  <c r="AF33" i="26"/>
  <c r="AS33" i="26" s="1"/>
  <c r="AN35" i="26"/>
  <c r="AF35" i="26"/>
  <c r="AS35" i="26" s="1"/>
  <c r="AF86" i="26"/>
  <c r="AF49" i="26"/>
  <c r="AF83" i="26"/>
  <c r="AF64" i="26"/>
  <c r="AN36" i="26"/>
  <c r="AF36" i="26"/>
  <c r="AS36" i="26" s="1"/>
  <c r="AF58" i="26"/>
  <c r="AF67" i="26"/>
  <c r="AF46" i="26"/>
  <c r="AF37" i="26"/>
  <c r="AS37" i="26" s="1"/>
  <c r="AF76" i="26"/>
  <c r="AF39" i="26"/>
  <c r="AS39" i="26" s="1"/>
  <c r="AF42" i="26"/>
  <c r="AS42" i="26" s="1"/>
  <c r="AF38" i="26"/>
  <c r="AS38" i="26" s="1"/>
  <c r="AF93" i="26"/>
  <c r="AF40" i="26"/>
  <c r="AS40" i="26" s="1"/>
  <c r="AF55" i="26"/>
  <c r="AF89" i="26"/>
  <c r="AN31" i="26"/>
  <c r="AF31" i="26"/>
  <c r="AS31" i="26" s="1"/>
  <c r="AF79" i="26"/>
  <c r="AF73" i="26"/>
  <c r="AN32" i="26"/>
  <c r="AF32" i="26"/>
  <c r="AS32" i="26" s="1"/>
  <c r="AU84" i="26" l="1"/>
  <c r="AT104" i="26"/>
  <c r="BE104" i="26"/>
  <c r="AT113" i="26"/>
  <c r="BE113" i="26"/>
  <c r="BE138" i="26"/>
  <c r="AT138" i="26"/>
  <c r="AT110" i="26"/>
  <c r="BE110" i="26"/>
  <c r="BE122" i="26"/>
  <c r="AT122" i="26"/>
  <c r="AT141" i="26"/>
  <c r="BE141" i="26"/>
  <c r="AS141" i="26"/>
  <c r="AT101" i="26"/>
  <c r="BE101" i="26"/>
  <c r="AV128" i="26"/>
  <c r="BE128" i="26"/>
  <c r="AT128" i="26"/>
  <c r="AT119" i="26"/>
  <c r="BE119" i="26"/>
  <c r="AT135" i="26"/>
  <c r="BE135" i="26"/>
  <c r="BE98" i="26"/>
  <c r="AT98" i="26"/>
  <c r="AT107" i="26"/>
  <c r="BE107" i="26"/>
  <c r="AT125" i="26"/>
  <c r="BE125" i="26"/>
  <c r="AV81" i="26"/>
  <c r="AT116" i="26"/>
  <c r="BE116" i="26"/>
  <c r="AU131" i="26"/>
  <c r="AT131" i="26"/>
  <c r="BE131" i="26"/>
  <c r="BE88" i="26"/>
  <c r="AT88" i="26"/>
  <c r="BE60" i="26"/>
  <c r="AT60" i="26"/>
  <c r="BE47" i="26"/>
  <c r="AT47" i="26"/>
  <c r="AT94" i="26"/>
  <c r="AS94" i="26"/>
  <c r="BE94" i="26"/>
  <c r="BE72" i="26"/>
  <c r="AT72" i="26"/>
  <c r="BE84" i="26"/>
  <c r="AT84" i="26"/>
  <c r="BE81" i="26"/>
  <c r="AT81" i="26"/>
  <c r="BE78" i="26"/>
  <c r="AT78" i="26"/>
  <c r="BE66" i="26"/>
  <c r="AT66" i="26"/>
  <c r="BE57" i="26"/>
  <c r="AT57" i="26"/>
  <c r="BE51" i="26"/>
  <c r="AT51" i="26"/>
  <c r="BE69" i="26"/>
  <c r="AT69" i="26"/>
  <c r="BE91" i="26"/>
  <c r="AT91" i="26"/>
  <c r="BE63" i="26"/>
  <c r="AT63" i="26"/>
  <c r="BE75" i="26"/>
  <c r="AT75" i="26"/>
  <c r="BE54" i="26"/>
  <c r="AT54" i="26"/>
</calcChain>
</file>

<file path=xl/sharedStrings.xml><?xml version="1.0" encoding="utf-8"?>
<sst xmlns="http://schemas.openxmlformats.org/spreadsheetml/2006/main" count="2710" uniqueCount="177">
  <si>
    <t xml:space="preserve">No. </t>
  </si>
  <si>
    <t>Hole  Pos.</t>
  </si>
  <si>
    <t xml:space="preserve">Name  </t>
  </si>
  <si>
    <t xml:space="preserve">Method  </t>
  </si>
  <si>
    <t xml:space="preserve">Coefficients  </t>
  </si>
  <si>
    <t>NPOC vol. [ml]</t>
  </si>
  <si>
    <t>TIC vol. [ml]</t>
  </si>
  <si>
    <t>TC vol. [ml]</t>
  </si>
  <si>
    <t>TIC  Area</t>
  </si>
  <si>
    <t>TC  Area</t>
  </si>
  <si>
    <t>NPOC  Area</t>
  </si>
  <si>
    <t>TNb  Area</t>
  </si>
  <si>
    <t>TIC [mg/l]</t>
  </si>
  <si>
    <t>TC [mg/l]</t>
  </si>
  <si>
    <t>TOC (Diff.) [mg/l]</t>
  </si>
  <si>
    <t>NPOC [mg/l]</t>
  </si>
  <si>
    <t>TNb [mg/l]</t>
  </si>
  <si>
    <t>Dilut.  Factor</t>
  </si>
  <si>
    <t>TC  Blank</t>
  </si>
  <si>
    <t>TIC  Blank</t>
  </si>
  <si>
    <t>NPOC  Blank</t>
  </si>
  <si>
    <t>TNb  Blank</t>
  </si>
  <si>
    <t xml:space="preserve">Memo  </t>
  </si>
  <si>
    <t xml:space="preserve">Info  </t>
  </si>
  <si>
    <t>Date</t>
  </si>
  <si>
    <t>Time</t>
  </si>
  <si>
    <t>RunIn</t>
  </si>
  <si>
    <t>TIC/TC/TNb</t>
  </si>
  <si>
    <t>Flush</t>
  </si>
  <si>
    <t>Water Blank</t>
  </si>
  <si>
    <t>Reference</t>
  </si>
  <si>
    <t>Daily Calibration</t>
  </si>
  <si>
    <t>mgTIC</t>
  </si>
  <si>
    <t xml:space="preserve">mgTC </t>
  </si>
  <si>
    <t>mgTNb</t>
  </si>
  <si>
    <t>Slope</t>
  </si>
  <si>
    <t>Intercept</t>
  </si>
  <si>
    <t>RSQ</t>
  </si>
  <si>
    <t>Misc. Notes</t>
  </si>
  <si>
    <t>BRN Data Quality Code (1=no problems, 2=note, 3=fatal flaws)</t>
  </si>
  <si>
    <t>BRN Sample Notes</t>
  </si>
  <si>
    <t>Daily Cal TIC [mg/l]</t>
  </si>
  <si>
    <t>Daily Cal TC [mg/l]</t>
  </si>
  <si>
    <t>Daily Cal TOC (Diff.) [mg/l]</t>
  </si>
  <si>
    <t>Daily Cal TNb [mg/l]</t>
  </si>
  <si>
    <t>TIC Absolute value Percent error for check standards</t>
  </si>
  <si>
    <t>TIC Absolute value Relative Percent Difference (RPD) of same vial duplicates</t>
  </si>
  <si>
    <t>TIC Absolute Value Relative Percent Difference (RPD) of independent prep duplicates</t>
  </si>
  <si>
    <t>TIC Percent Recovery (PR) of spikes</t>
  </si>
  <si>
    <t>TC Absolute value Percent error for check standards</t>
  </si>
  <si>
    <t>TC Absolute value Relative Percent Difference (RPD) of same vial duplicates</t>
  </si>
  <si>
    <t>TC Absolute Value Relative Percent Difference (RPD) of independent prep duplicates</t>
  </si>
  <si>
    <t>TC Percent Recovery (PR) of spikes</t>
  </si>
  <si>
    <t>TOC Absolute value Percent error for check standards</t>
  </si>
  <si>
    <t>TOC Absolute value Relative Percent Difference (RPD) of same vial duplicates</t>
  </si>
  <si>
    <t>TOC Absolute Value Relative Percent Difference (RPD) of independent prep duplicates</t>
  </si>
  <si>
    <t>TOC Percent Recovery (PR) of spikes</t>
  </si>
  <si>
    <t>TNb Absolute value Percent error for check standards</t>
  </si>
  <si>
    <t>TNb Absolute value Relative Percent Difference (RPD) of same vial duplicates</t>
  </si>
  <si>
    <t>TNb Absolute Value Relative Percent Difference (RPD) of independent prep duplicates</t>
  </si>
  <si>
    <t>TNb Percent Recovery (PR) of spikes</t>
  </si>
  <si>
    <t>TIC Mean of 2 reps</t>
  </si>
  <si>
    <t>TC Mean of 2 reps</t>
  </si>
  <si>
    <t>TOC Mean of 2 reps</t>
  </si>
  <si>
    <t>TNb Mean of 2 reps</t>
  </si>
  <si>
    <t>Mixed Check 3/6/0.3</t>
  </si>
  <si>
    <t>SPIKE</t>
  </si>
  <si>
    <t>DUP</t>
  </si>
  <si>
    <t xml:space="preserve">          Injection Volume</t>
  </si>
  <si>
    <t>Mixed Check 9/18/0.9</t>
  </si>
  <si>
    <t>RUN NOTES:</t>
  </si>
  <si>
    <t>F 14may21 1.6</t>
  </si>
  <si>
    <t>B 03may21 9.0</t>
  </si>
  <si>
    <t>F 16apr21 1.6</t>
  </si>
  <si>
    <t>F 22mar21 8.0</t>
  </si>
  <si>
    <t>B 05apr21 6.0</t>
  </si>
  <si>
    <t>F 22mar21 9.0</t>
  </si>
  <si>
    <t>F 26feb21 1.6</t>
  </si>
  <si>
    <t>F 24may21 6.2</t>
  </si>
  <si>
    <t>F 24may21 wet</t>
  </si>
  <si>
    <t>F 08feb21 3.8</t>
  </si>
  <si>
    <t>F 24may21 9.0</t>
  </si>
  <si>
    <t>B 03may21 11.0</t>
  </si>
  <si>
    <t>B 03may21 6.0</t>
  </si>
  <si>
    <t>F 15apr21 6.2</t>
  </si>
  <si>
    <t>F 16apr21 weir</t>
  </si>
  <si>
    <t>C 19apr21 20.0</t>
  </si>
  <si>
    <t>C 19apr21 inf C 300</t>
  </si>
  <si>
    <t>F 14may21 3.8</t>
  </si>
  <si>
    <t>B 05apr21 11.0</t>
  </si>
  <si>
    <t>B 03may21 0.1</t>
  </si>
  <si>
    <t>F 15apr21 8.0</t>
  </si>
  <si>
    <t>F 06may21 5.0</t>
  </si>
  <si>
    <t>F 08feb21 5.0</t>
  </si>
  <si>
    <t>F 24may21 0.1</t>
  </si>
  <si>
    <t>F 14may21 0.1</t>
  </si>
  <si>
    <t>F 26feb21 8.0</t>
  </si>
  <si>
    <t>F 14may21 5.0</t>
  </si>
  <si>
    <t>B 08mar21 6.0</t>
  </si>
  <si>
    <t>F 16apr21 9.0</t>
  </si>
  <si>
    <t>F 24may21 1.6</t>
  </si>
  <si>
    <t>F 22mar21 0.1</t>
  </si>
  <si>
    <t>C 11may21 CCT Road 0.1</t>
  </si>
  <si>
    <t>F 24may21 8.0</t>
  </si>
  <si>
    <t>F 22mar21 3.8</t>
  </si>
  <si>
    <t>F 16apr21 6.0</t>
  </si>
  <si>
    <t>F 24may21 5.0</t>
  </si>
  <si>
    <t>F 26feb21 6.2</t>
  </si>
  <si>
    <t>F 08feb21 8.0</t>
  </si>
  <si>
    <t>C 19apr21 HPBinf 100</t>
  </si>
  <si>
    <t>F 25feb21 5.0</t>
  </si>
  <si>
    <t>the headspace was compromised in this spike-big bubble under foil</t>
  </si>
  <si>
    <t>B 05apr21 3.0</t>
  </si>
  <si>
    <t>F 08feb21 9.0</t>
  </si>
  <si>
    <t>F 25feb21 0.1</t>
  </si>
  <si>
    <t>B 14may21 11.0</t>
  </si>
  <si>
    <t>F 06may21 6.2</t>
  </si>
  <si>
    <t>B 14may21 3.0</t>
  </si>
  <si>
    <t>F 24may21 3.8</t>
  </si>
  <si>
    <t>F 08feb21 1.6</t>
  </si>
  <si>
    <t>F 25apr21 wet 200</t>
  </si>
  <si>
    <t>F 26feb21 weir</t>
  </si>
  <si>
    <t>F 22mar21 weir</t>
  </si>
  <si>
    <t>B 05apr21 0.1</t>
  </si>
  <si>
    <t>C 19apr21 9.0</t>
  </si>
  <si>
    <t>C 11may21 TCT 400 0.1</t>
  </si>
  <si>
    <t>F 08feb21 0.1</t>
  </si>
  <si>
    <t>F 08feb21 6.2</t>
  </si>
  <si>
    <t>C 11may21 inf C 300 0.1</t>
  </si>
  <si>
    <t>B 16sep20 11.0</t>
  </si>
  <si>
    <t>B 08mar21 9.0</t>
  </si>
  <si>
    <t>F 16apr21 0.1</t>
  </si>
  <si>
    <t>F 25feb21 1.6</t>
  </si>
  <si>
    <t>B 14may21 0.1</t>
  </si>
  <si>
    <t>C 18apr21 TCT 400 inf</t>
  </si>
  <si>
    <t>F 14may21 9.0</t>
  </si>
  <si>
    <t>F 22mar21 5.0</t>
  </si>
  <si>
    <t>B 14may21 9.0</t>
  </si>
  <si>
    <t>F 06may21 0.1</t>
  </si>
  <si>
    <t>F 22mar21 wet</t>
  </si>
  <si>
    <t>B 08mar21 3.0</t>
  </si>
  <si>
    <t>F 22mar21 1.6</t>
  </si>
  <si>
    <t>F 06may21 1.6</t>
  </si>
  <si>
    <t>B 05apr21 9.0</t>
  </si>
  <si>
    <t>B 14may21 6.0</t>
  </si>
  <si>
    <t>C 19apr21 0.1</t>
  </si>
  <si>
    <t>F 14may21 6.2</t>
  </si>
  <si>
    <t>B 08mar21 11.0</t>
  </si>
  <si>
    <t>B 08mar21 0.1</t>
  </si>
  <si>
    <t>F 06may21 weir</t>
  </si>
  <si>
    <t>F 14may21 8.0</t>
  </si>
  <si>
    <t>F 06may21 9.0</t>
  </si>
  <si>
    <t>spiked blank 50 + 150</t>
  </si>
  <si>
    <t>F 22mar21 6.2</t>
  </si>
  <si>
    <t>C 19apr21 6.0</t>
  </si>
  <si>
    <t>B 03may21 3.0</t>
  </si>
  <si>
    <t>F 16apr21 3.8</t>
  </si>
  <si>
    <t>F 06may21 8.0</t>
  </si>
  <si>
    <t>F 26feb21 3.8</t>
  </si>
  <si>
    <t>F 24may21 weir</t>
  </si>
  <si>
    <t>C 11may21 CCT 500 0.1</t>
  </si>
  <si>
    <t>F 06may21 3.8</t>
  </si>
  <si>
    <t>Original order</t>
  </si>
  <si>
    <t>very high TIC makes TOC determined by difference difficult</t>
  </si>
  <si>
    <t>TIC Mean of 2 reps mg/L</t>
  </si>
  <si>
    <t>TC Mean of 2 reps mg/L</t>
  </si>
  <si>
    <t>TOC Mean of 2 reps mg/L</t>
  </si>
  <si>
    <t>TNb Mean of 2 reps mg/L</t>
  </si>
  <si>
    <t>MDL - 2016 style</t>
  </si>
  <si>
    <t>F 16apr21 5.0</t>
  </si>
  <si>
    <t>F 26feb21 0.1</t>
  </si>
  <si>
    <t>F 26feb21 5.0</t>
  </si>
  <si>
    <t>F 16apr21 6.2</t>
  </si>
  <si>
    <t>F 16apr21 8.0</t>
  </si>
  <si>
    <t>date on sample map</t>
  </si>
  <si>
    <t>F 26apr21 wet 200</t>
  </si>
  <si>
    <t>F 26feb21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</si>
</sst>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BRN15jun21!$E$13:$E$19</c:f>
              <c:numCache>
                <c:formatCode>General</c:formatCode>
                <c:ptCount val="7"/>
                <c:pt idx="1">
                  <c:v>110.5</c:v>
                </c:pt>
                <c:pt idx="2">
                  <c:v>1155.5</c:v>
                </c:pt>
                <c:pt idx="3">
                  <c:v>3835.5</c:v>
                </c:pt>
                <c:pt idx="4">
                  <c:v>5943</c:v>
                </c:pt>
                <c:pt idx="5">
                  <c:v>8480</c:v>
                </c:pt>
                <c:pt idx="6">
                  <c:v>10821.5</c:v>
                </c:pt>
              </c:numCache>
            </c:numRef>
          </c:xVal>
          <c:yVal>
            <c:numRef>
              <c:f>BRN15jun21!$D$13:$D$19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7-4AF8-9D4A-0CC0F4A36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BRN15jun21!$G$13:$G$19</c:f>
              <c:numCache>
                <c:formatCode>General</c:formatCode>
                <c:ptCount val="7"/>
                <c:pt idx="1">
                  <c:v>464</c:v>
                </c:pt>
                <c:pt idx="2">
                  <c:v>2594</c:v>
                </c:pt>
                <c:pt idx="3">
                  <c:v>8260</c:v>
                </c:pt>
                <c:pt idx="4">
                  <c:v>11995.5</c:v>
                </c:pt>
                <c:pt idx="5">
                  <c:v>17363</c:v>
                </c:pt>
                <c:pt idx="6">
                  <c:v>21978</c:v>
                </c:pt>
              </c:numCache>
            </c:numRef>
          </c:xVal>
          <c:yVal>
            <c:numRef>
              <c:f>BRN15jun21!$F$13:$F$19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8-457A-802E-3ADC0FB64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BRN15jun21!$I$13:$I$19</c:f>
              <c:numCache>
                <c:formatCode>General</c:formatCode>
                <c:ptCount val="7"/>
                <c:pt idx="1">
                  <c:v>0</c:v>
                </c:pt>
                <c:pt idx="2">
                  <c:v>722.5</c:v>
                </c:pt>
                <c:pt idx="3">
                  <c:v>3859</c:v>
                </c:pt>
                <c:pt idx="4">
                  <c:v>5642.5</c:v>
                </c:pt>
                <c:pt idx="5">
                  <c:v>8482.5</c:v>
                </c:pt>
                <c:pt idx="6">
                  <c:v>11401.5</c:v>
                </c:pt>
              </c:numCache>
            </c:numRef>
          </c:xVal>
          <c:yVal>
            <c:numRef>
              <c:f>BRN15jun21!$H$13:$H$19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7E-4FF2-99BA-77DB6C092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BRN17jun21!$E$13:$E$19</c:f>
              <c:numCache>
                <c:formatCode>General</c:formatCode>
                <c:ptCount val="7"/>
                <c:pt idx="1">
                  <c:v>47</c:v>
                </c:pt>
                <c:pt idx="2">
                  <c:v>1038</c:v>
                </c:pt>
                <c:pt idx="3">
                  <c:v>3382.5</c:v>
                </c:pt>
                <c:pt idx="4">
                  <c:v>5919.5</c:v>
                </c:pt>
                <c:pt idx="5">
                  <c:v>8430.5</c:v>
                </c:pt>
                <c:pt idx="6">
                  <c:v>10843.5</c:v>
                </c:pt>
              </c:numCache>
            </c:numRef>
          </c:xVal>
          <c:yVal>
            <c:numRef>
              <c:f>BRN17jun21!$D$13:$D$19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6-414F-9B01-94E2E9F61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BRN17jun21!$G$13:$G$19</c:f>
              <c:numCache>
                <c:formatCode>General</c:formatCode>
                <c:ptCount val="7"/>
                <c:pt idx="1">
                  <c:v>183</c:v>
                </c:pt>
                <c:pt idx="2">
                  <c:v>2365.5</c:v>
                </c:pt>
                <c:pt idx="3">
                  <c:v>7438.5</c:v>
                </c:pt>
                <c:pt idx="4">
                  <c:v>11935.5</c:v>
                </c:pt>
                <c:pt idx="5">
                  <c:v>17136</c:v>
                </c:pt>
                <c:pt idx="6">
                  <c:v>21948</c:v>
                </c:pt>
              </c:numCache>
            </c:numRef>
          </c:xVal>
          <c:yVal>
            <c:numRef>
              <c:f>BRN17jun21!$F$13:$F$19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B-4612-BA58-CE80ED0D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BRN17jun21!$I$13:$I$19</c:f>
              <c:numCache>
                <c:formatCode>General</c:formatCode>
                <c:ptCount val="7"/>
                <c:pt idx="1">
                  <c:v>160</c:v>
                </c:pt>
                <c:pt idx="2">
                  <c:v>1108</c:v>
                </c:pt>
                <c:pt idx="3">
                  <c:v>3486.5</c:v>
                </c:pt>
                <c:pt idx="4">
                  <c:v>5295.5</c:v>
                </c:pt>
                <c:pt idx="5">
                  <c:v>7820</c:v>
                </c:pt>
                <c:pt idx="6">
                  <c:v>10015.5</c:v>
                </c:pt>
              </c:numCache>
            </c:numRef>
          </c:xVal>
          <c:yVal>
            <c:numRef>
              <c:f>BRN17jun21!$H$13:$H$19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A-4FEB-B3FF-05FE22B96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BRN18jun21!$E$13:$E$19</c:f>
              <c:numCache>
                <c:formatCode>General</c:formatCode>
                <c:ptCount val="7"/>
                <c:pt idx="1">
                  <c:v>48</c:v>
                </c:pt>
                <c:pt idx="2">
                  <c:v>1156.5</c:v>
                </c:pt>
                <c:pt idx="3">
                  <c:v>3855.5</c:v>
                </c:pt>
                <c:pt idx="4">
                  <c:v>6029.5</c:v>
                </c:pt>
                <c:pt idx="5">
                  <c:v>8547</c:v>
                </c:pt>
                <c:pt idx="6">
                  <c:v>11008.5</c:v>
                </c:pt>
              </c:numCache>
            </c:numRef>
          </c:xVal>
          <c:yVal>
            <c:numRef>
              <c:f>BRN18jun21!$D$13:$D$19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0-4BC0-8177-FD9A82039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BRN18jun21!$G$13:$G$19</c:f>
              <c:numCache>
                <c:formatCode>General</c:formatCode>
                <c:ptCount val="7"/>
                <c:pt idx="1">
                  <c:v>126</c:v>
                </c:pt>
                <c:pt idx="2">
                  <c:v>2060.5</c:v>
                </c:pt>
                <c:pt idx="3">
                  <c:v>7247</c:v>
                </c:pt>
                <c:pt idx="4">
                  <c:v>11169.5</c:v>
                </c:pt>
                <c:pt idx="5">
                  <c:v>17165</c:v>
                </c:pt>
                <c:pt idx="6">
                  <c:v>21096</c:v>
                </c:pt>
              </c:numCache>
            </c:numRef>
          </c:xVal>
          <c:yVal>
            <c:numRef>
              <c:f>BRN18jun21!$F$13:$F$19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907-A7E9-9A483BAEC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BRN18jun21!$I$13:$I$19</c:f>
              <c:numCache>
                <c:formatCode>General</c:formatCode>
                <c:ptCount val="7"/>
                <c:pt idx="1">
                  <c:v>0</c:v>
                </c:pt>
                <c:pt idx="2">
                  <c:v>1013.5</c:v>
                </c:pt>
                <c:pt idx="3">
                  <c:v>3635</c:v>
                </c:pt>
                <c:pt idx="4">
                  <c:v>5022</c:v>
                </c:pt>
                <c:pt idx="5">
                  <c:v>7717</c:v>
                </c:pt>
                <c:pt idx="6">
                  <c:v>9313</c:v>
                </c:pt>
              </c:numCache>
            </c:numRef>
          </c:xVal>
          <c:yVal>
            <c:numRef>
              <c:f>BRN18jun21!$H$13:$H$19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8-4DB6-9D80-220607AD7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BRN21jun21!$E$13:$E$19</c:f>
              <c:numCache>
                <c:formatCode>General</c:formatCode>
                <c:ptCount val="7"/>
                <c:pt idx="1">
                  <c:v>46</c:v>
                </c:pt>
                <c:pt idx="2">
                  <c:v>1168.5</c:v>
                </c:pt>
                <c:pt idx="3">
                  <c:v>3810</c:v>
                </c:pt>
                <c:pt idx="4">
                  <c:v>6093.5</c:v>
                </c:pt>
                <c:pt idx="5">
                  <c:v>8729.5</c:v>
                </c:pt>
                <c:pt idx="6">
                  <c:v>11082</c:v>
                </c:pt>
              </c:numCache>
            </c:numRef>
          </c:xVal>
          <c:yVal>
            <c:numRef>
              <c:f>BRN21jun21!$D$13:$D$19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28-4FE4-BE0C-83F3ACD14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BRN21jun21!$G$13:$G$19</c:f>
              <c:numCache>
                <c:formatCode>General</c:formatCode>
                <c:ptCount val="7"/>
                <c:pt idx="1">
                  <c:v>188</c:v>
                </c:pt>
                <c:pt idx="2">
                  <c:v>2567.5</c:v>
                </c:pt>
                <c:pt idx="3">
                  <c:v>7777.5</c:v>
                </c:pt>
                <c:pt idx="4">
                  <c:v>12161.5</c:v>
                </c:pt>
                <c:pt idx="5">
                  <c:v>17339</c:v>
                </c:pt>
                <c:pt idx="6">
                  <c:v>22554</c:v>
                </c:pt>
              </c:numCache>
            </c:numRef>
          </c:xVal>
          <c:yVal>
            <c:numRef>
              <c:f>BRN21jun21!$F$13:$F$19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A-4F1F-A826-FE32638E4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BRN21jun21!$I$13:$I$19</c:f>
              <c:numCache>
                <c:formatCode>General</c:formatCode>
                <c:ptCount val="7"/>
                <c:pt idx="1">
                  <c:v>3</c:v>
                </c:pt>
                <c:pt idx="2">
                  <c:v>1169</c:v>
                </c:pt>
                <c:pt idx="3">
                  <c:v>3573</c:v>
                </c:pt>
                <c:pt idx="4">
                  <c:v>5550</c:v>
                </c:pt>
                <c:pt idx="5">
                  <c:v>8108.5</c:v>
                </c:pt>
                <c:pt idx="6">
                  <c:v>10352</c:v>
                </c:pt>
              </c:numCache>
            </c:numRef>
          </c:xVal>
          <c:yVal>
            <c:numRef>
              <c:f>BRN21jun21!$H$13:$H$19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5-4DE5-84B0-FAF6000FB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0899511449848094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BRN22jun21!$E$13:$E$19</c:f>
              <c:numCache>
                <c:formatCode>General</c:formatCode>
                <c:ptCount val="7"/>
                <c:pt idx="1">
                  <c:v>49.5</c:v>
                </c:pt>
                <c:pt idx="2">
                  <c:v>1187</c:v>
                </c:pt>
                <c:pt idx="3">
                  <c:v>3800.5</c:v>
                </c:pt>
                <c:pt idx="4">
                  <c:v>6062.5</c:v>
                </c:pt>
                <c:pt idx="5">
                  <c:v>8685.5</c:v>
                </c:pt>
                <c:pt idx="6">
                  <c:v>11087.5</c:v>
                </c:pt>
              </c:numCache>
            </c:numRef>
          </c:xVal>
          <c:yVal>
            <c:numRef>
              <c:f>BRN22jun21!$D$13:$D$19</c:f>
              <c:numCache>
                <c:formatCode>General</c:formatCode>
                <c:ptCount val="7"/>
                <c:pt idx="1">
                  <c:v>0</c:v>
                </c:pt>
                <c:pt idx="2">
                  <c:v>6.0000000000000006E-4</c:v>
                </c:pt>
                <c:pt idx="3">
                  <c:v>1.7999999999999997E-3</c:v>
                </c:pt>
                <c:pt idx="4">
                  <c:v>2.9970000000000005E-3</c:v>
                </c:pt>
                <c:pt idx="5">
                  <c:v>4.2030000000000001E-3</c:v>
                </c:pt>
                <c:pt idx="6">
                  <c:v>5.3999999999999994E-3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1-4EA9-B583-EB241411F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587463458595562"/>
                  <c:y val="5.859293802239074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BRN22jun21!$G$13:$G$19</c:f>
              <c:numCache>
                <c:formatCode>General</c:formatCode>
                <c:ptCount val="7"/>
                <c:pt idx="1">
                  <c:v>241.5</c:v>
                </c:pt>
                <c:pt idx="2">
                  <c:v>2469</c:v>
                </c:pt>
                <c:pt idx="3">
                  <c:v>7246</c:v>
                </c:pt>
                <c:pt idx="4">
                  <c:v>12171.5</c:v>
                </c:pt>
                <c:pt idx="5">
                  <c:v>17313.5</c:v>
                </c:pt>
                <c:pt idx="6">
                  <c:v>21315.5</c:v>
                </c:pt>
              </c:numCache>
            </c:numRef>
          </c:xVal>
          <c:yVal>
            <c:numRef>
              <c:f>BRN22jun21!$F$13:$F$19</c:f>
              <c:numCache>
                <c:formatCode>General</c:formatCode>
                <c:ptCount val="7"/>
                <c:pt idx="1">
                  <c:v>0</c:v>
                </c:pt>
                <c:pt idx="2">
                  <c:v>1.2000000000000001E-3</c:v>
                </c:pt>
                <c:pt idx="3">
                  <c:v>3.5999999999999995E-3</c:v>
                </c:pt>
                <c:pt idx="4">
                  <c:v>5.9940000000000011E-3</c:v>
                </c:pt>
                <c:pt idx="5">
                  <c:v>8.4060000000000003E-3</c:v>
                </c:pt>
                <c:pt idx="6">
                  <c:v>1.0799999999999999E-2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3-498B-9B51-C6B72F7CA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TNb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9687023339066787"/>
                  <c:y val="-5.79490595825842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BRN22jun21!$I$13:$I$19</c:f>
              <c:numCache>
                <c:formatCode>General</c:formatCode>
                <c:ptCount val="7"/>
                <c:pt idx="1">
                  <c:v>58</c:v>
                </c:pt>
                <c:pt idx="2">
                  <c:v>1218</c:v>
                </c:pt>
                <c:pt idx="3">
                  <c:v>3363</c:v>
                </c:pt>
                <c:pt idx="4">
                  <c:v>6187.5</c:v>
                </c:pt>
                <c:pt idx="5">
                  <c:v>8564.5</c:v>
                </c:pt>
                <c:pt idx="6">
                  <c:v>10157.5</c:v>
                </c:pt>
              </c:numCache>
            </c:numRef>
          </c:xVal>
          <c:yVal>
            <c:numRef>
              <c:f>BRN22jun21!$H$13:$H$19</c:f>
              <c:numCache>
                <c:formatCode>General</c:formatCode>
                <c:ptCount val="7"/>
                <c:pt idx="1">
                  <c:v>0</c:v>
                </c:pt>
                <c:pt idx="2">
                  <c:v>5.9999999999999995E-5</c:v>
                </c:pt>
                <c:pt idx="3">
                  <c:v>1.7999999999999998E-4</c:v>
                </c:pt>
                <c:pt idx="4">
                  <c:v>2.9970000000000002E-4</c:v>
                </c:pt>
                <c:pt idx="5">
                  <c:v>4.2030000000000002E-4</c:v>
                </c:pt>
                <c:pt idx="6">
                  <c:v>5.4000000000000001E-4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92-4981-9CB4-B3E22FA18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31152"/>
        <c:axId val="606627872"/>
      </c:scatterChart>
      <c:valAx>
        <c:axId val="6066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27872"/>
        <c:crosses val="autoZero"/>
        <c:crossBetween val="midCat"/>
      </c:valAx>
      <c:valAx>
        <c:axId val="606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63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11</xdr:row>
      <xdr:rowOff>66675</xdr:rowOff>
    </xdr:from>
    <xdr:to>
      <xdr:col>15</xdr:col>
      <xdr:colOff>552450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52294</xdr:colOff>
      <xdr:row>11</xdr:row>
      <xdr:rowOff>104589</xdr:rowOff>
    </xdr:from>
    <xdr:to>
      <xdr:col>22</xdr:col>
      <xdr:colOff>382495</xdr:colOff>
      <xdr:row>22</xdr:row>
      <xdr:rowOff>22599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485588</xdr:colOff>
      <xdr:row>11</xdr:row>
      <xdr:rowOff>104588</xdr:rowOff>
    </xdr:from>
    <xdr:to>
      <xdr:col>28</xdr:col>
      <xdr:colOff>434788</xdr:colOff>
      <xdr:row>22</xdr:row>
      <xdr:rowOff>22598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pane ySplit="1" topLeftCell="A71" activePane="bottomLeft" state="frozen"/>
      <selection pane="bottomLeft" activeCell="A94" sqref="A94"/>
    </sheetView>
  </sheetViews>
  <sheetFormatPr defaultColWidth="8.77734375" defaultRowHeight="14.4" x14ac:dyDescent="0.3"/>
  <cols>
    <col min="1" max="1" width="22.33203125" customWidth="1"/>
    <col min="4" max="4" width="20.77734375" customWidth="1"/>
  </cols>
  <sheetData>
    <row r="1" spans="1:10" s="3" customFormat="1" ht="129.6" x14ac:dyDescent="0.3">
      <c r="A1" s="3" t="s">
        <v>2</v>
      </c>
      <c r="B1" s="3" t="s">
        <v>38</v>
      </c>
      <c r="C1" s="3" t="s">
        <v>39</v>
      </c>
      <c r="D1" s="3" t="s">
        <v>40</v>
      </c>
      <c r="E1" s="3" t="s">
        <v>164</v>
      </c>
      <c r="F1" s="3" t="s">
        <v>165</v>
      </c>
      <c r="G1" s="3" t="s">
        <v>166</v>
      </c>
      <c r="H1" s="3" t="s">
        <v>167</v>
      </c>
      <c r="J1" s="3" t="s">
        <v>162</v>
      </c>
    </row>
    <row r="2" spans="1:10" s="3" customFormat="1" x14ac:dyDescent="0.3">
      <c r="A2" s="3" t="s">
        <v>168</v>
      </c>
      <c r="E2" s="4">
        <v>0.87472694016730668</v>
      </c>
      <c r="F2" s="4">
        <v>0.76762929853274942</v>
      </c>
      <c r="G2" s="4">
        <v>0.74710199382766362</v>
      </c>
      <c r="H2" s="4">
        <v>0.10878081132314518</v>
      </c>
    </row>
    <row r="3" spans="1:10" x14ac:dyDescent="0.3">
      <c r="A3" t="s">
        <v>90</v>
      </c>
      <c r="C3">
        <v>1</v>
      </c>
      <c r="E3" s="4">
        <v>2.3076860564080963</v>
      </c>
      <c r="F3" s="4">
        <v>4.3035109743898339</v>
      </c>
      <c r="G3" s="4">
        <v>1.9958249179817371</v>
      </c>
      <c r="H3" s="4">
        <v>0.17481782469820301</v>
      </c>
      <c r="J3">
        <v>102</v>
      </c>
    </row>
    <row r="4" spans="1:10" x14ac:dyDescent="0.3">
      <c r="A4" t="s">
        <v>82</v>
      </c>
      <c r="C4">
        <v>1</v>
      </c>
      <c r="E4" s="4">
        <v>2.8813481773660676</v>
      </c>
      <c r="F4" s="4">
        <v>4.2789912933578238</v>
      </c>
      <c r="G4" s="4">
        <v>1.3976431159917559</v>
      </c>
      <c r="H4" s="4">
        <v>0.21303851225903742</v>
      </c>
      <c r="J4">
        <v>78</v>
      </c>
    </row>
    <row r="5" spans="1:10" x14ac:dyDescent="0.3">
      <c r="A5" t="s">
        <v>155</v>
      </c>
      <c r="C5">
        <v>1</v>
      </c>
      <c r="E5" s="4">
        <v>2.5315110735622115</v>
      </c>
      <c r="F5" s="4">
        <v>4.7916279306932319</v>
      </c>
      <c r="G5" s="4">
        <v>2.2601168571310204</v>
      </c>
      <c r="H5" s="4">
        <v>0.14603374900871796</v>
      </c>
      <c r="J5">
        <v>527</v>
      </c>
    </row>
    <row r="6" spans="1:10" x14ac:dyDescent="0.3">
      <c r="A6" t="s">
        <v>83</v>
      </c>
      <c r="C6">
        <v>1</v>
      </c>
      <c r="E6" s="4">
        <v>2.3272598295641425</v>
      </c>
      <c r="F6" s="4">
        <v>4.1283703955897613</v>
      </c>
      <c r="G6" s="4">
        <v>1.8011105660256186</v>
      </c>
      <c r="H6" s="4">
        <v>0.17453505758924492</v>
      </c>
      <c r="J6">
        <v>81</v>
      </c>
    </row>
    <row r="7" spans="1:10" x14ac:dyDescent="0.3">
      <c r="A7" t="s">
        <v>72</v>
      </c>
      <c r="C7">
        <v>1</v>
      </c>
      <c r="E7" s="4">
        <v>2.3498449524365039</v>
      </c>
      <c r="F7" s="4">
        <v>4.1133583459783267</v>
      </c>
      <c r="G7" s="4">
        <v>1.7635133935418226</v>
      </c>
      <c r="H7" s="4">
        <v>0.15808743741818301</v>
      </c>
      <c r="J7">
        <v>31</v>
      </c>
    </row>
    <row r="8" spans="1:10" x14ac:dyDescent="0.3">
      <c r="A8" t="s">
        <v>123</v>
      </c>
      <c r="C8">
        <v>1</v>
      </c>
      <c r="E8" s="4">
        <v>2.1775779804659008</v>
      </c>
      <c r="F8" s="4">
        <v>5.0194713613068043</v>
      </c>
      <c r="G8" s="4">
        <v>2.841893380840903</v>
      </c>
      <c r="H8" s="4">
        <v>0.14844164395135345</v>
      </c>
      <c r="J8">
        <v>320</v>
      </c>
    </row>
    <row r="9" spans="1:10" x14ac:dyDescent="0.3">
      <c r="A9" t="s">
        <v>89</v>
      </c>
      <c r="C9">
        <v>1</v>
      </c>
      <c r="E9" s="4">
        <v>2.4401854439259481</v>
      </c>
      <c r="F9" s="4">
        <v>4.5176828821796366</v>
      </c>
      <c r="G9" s="4">
        <v>2.0774974382536886</v>
      </c>
      <c r="H9" s="4">
        <v>0.18278243160052235</v>
      </c>
      <c r="J9">
        <v>99</v>
      </c>
    </row>
    <row r="10" spans="1:10" x14ac:dyDescent="0.3">
      <c r="A10" t="s">
        <v>112</v>
      </c>
      <c r="C10">
        <v>1</v>
      </c>
      <c r="E10" s="4">
        <v>2.4011654166669971</v>
      </c>
      <c r="F10" s="4">
        <v>4.5717078524826036</v>
      </c>
      <c r="G10" s="4">
        <v>2.1705424358156069</v>
      </c>
      <c r="H10" s="4">
        <v>0.1510085266721716</v>
      </c>
      <c r="J10">
        <v>270</v>
      </c>
    </row>
    <row r="11" spans="1:10" x14ac:dyDescent="0.3">
      <c r="A11" t="s">
        <v>75</v>
      </c>
      <c r="C11">
        <v>1</v>
      </c>
      <c r="E11" s="4">
        <v>2.2233682643512815</v>
      </c>
      <c r="F11" s="4">
        <v>4.619264417883679</v>
      </c>
      <c r="G11" s="4">
        <v>2.395896153532397</v>
      </c>
      <c r="H11" s="4">
        <v>0.2164317175665344</v>
      </c>
      <c r="J11">
        <v>40</v>
      </c>
    </row>
    <row r="12" spans="1:10" x14ac:dyDescent="0.3">
      <c r="A12" t="s">
        <v>143</v>
      </c>
      <c r="C12">
        <v>1</v>
      </c>
      <c r="E12" s="4">
        <v>2.2799744323942592</v>
      </c>
      <c r="F12" s="4">
        <v>4.1468491314275244</v>
      </c>
      <c r="G12" s="4">
        <v>1.8668746990332659</v>
      </c>
      <c r="H12" s="4">
        <v>0.13618837957947</v>
      </c>
      <c r="J12">
        <v>441</v>
      </c>
    </row>
    <row r="13" spans="1:10" x14ac:dyDescent="0.3">
      <c r="A13" t="s">
        <v>148</v>
      </c>
      <c r="C13">
        <v>1</v>
      </c>
      <c r="E13" s="4">
        <v>2.2931056462081321</v>
      </c>
      <c r="F13" s="4">
        <v>4.4027378458277653</v>
      </c>
      <c r="G13" s="4">
        <v>2.1096321996196332</v>
      </c>
      <c r="H13" s="4">
        <v>0.22938803086097814</v>
      </c>
      <c r="J13">
        <v>456</v>
      </c>
    </row>
    <row r="14" spans="1:10" x14ac:dyDescent="0.3">
      <c r="A14" t="s">
        <v>147</v>
      </c>
      <c r="C14">
        <v>1</v>
      </c>
      <c r="E14" s="4">
        <v>2.3023461300030794</v>
      </c>
      <c r="F14" s="4">
        <v>4.3221353285783533</v>
      </c>
      <c r="G14" s="4">
        <v>2.0197891985752738</v>
      </c>
      <c r="H14" s="4">
        <v>0.16406459402001089</v>
      </c>
      <c r="J14">
        <v>453</v>
      </c>
    </row>
    <row r="15" spans="1:10" x14ac:dyDescent="0.3">
      <c r="A15" t="s">
        <v>140</v>
      </c>
      <c r="C15">
        <v>1</v>
      </c>
      <c r="E15" s="4">
        <v>2.2303676246529616</v>
      </c>
      <c r="F15" s="4">
        <v>4.3507832112151927</v>
      </c>
      <c r="G15" s="4">
        <v>2.1204155865622303</v>
      </c>
      <c r="H15" s="4">
        <v>0.14560248576952131</v>
      </c>
      <c r="J15">
        <v>415</v>
      </c>
    </row>
    <row r="16" spans="1:10" x14ac:dyDescent="0.3">
      <c r="A16" t="s">
        <v>98</v>
      </c>
      <c r="C16">
        <v>1</v>
      </c>
      <c r="E16" s="4">
        <v>2.3947492689754575</v>
      </c>
      <c r="F16" s="4">
        <v>4.4304797279201003</v>
      </c>
      <c r="G16" s="4">
        <v>2.0357304589446428</v>
      </c>
      <c r="H16" s="4">
        <v>0.18075519747988339</v>
      </c>
      <c r="J16">
        <v>170</v>
      </c>
    </row>
    <row r="17" spans="1:10" x14ac:dyDescent="0.3">
      <c r="A17" t="s">
        <v>130</v>
      </c>
      <c r="C17">
        <v>1</v>
      </c>
      <c r="E17" s="4">
        <v>2.3597968161363978</v>
      </c>
      <c r="F17" s="4">
        <v>4.7476869792614842</v>
      </c>
      <c r="G17" s="4">
        <v>2.3878901631250864</v>
      </c>
      <c r="H17" s="4">
        <v>0.15990705343767453</v>
      </c>
      <c r="J17">
        <v>341</v>
      </c>
    </row>
    <row r="18" spans="1:10" x14ac:dyDescent="0.3">
      <c r="A18" t="s">
        <v>133</v>
      </c>
      <c r="C18">
        <v>1</v>
      </c>
      <c r="E18" s="4">
        <v>2.3592480565298617</v>
      </c>
      <c r="F18" s="4">
        <v>4.374575520523754</v>
      </c>
      <c r="G18" s="4">
        <v>2.0153274639938918</v>
      </c>
      <c r="H18" s="4">
        <v>0.12844789226764999</v>
      </c>
      <c r="J18">
        <v>394</v>
      </c>
    </row>
    <row r="19" spans="1:10" x14ac:dyDescent="0.3">
      <c r="A19" t="s">
        <v>115</v>
      </c>
      <c r="C19">
        <v>1</v>
      </c>
      <c r="E19" s="4">
        <v>2.9172879566201875</v>
      </c>
      <c r="F19" s="4">
        <v>5.0870392781789242</v>
      </c>
      <c r="G19" s="4">
        <v>2.1697513215587363</v>
      </c>
      <c r="H19" s="4">
        <v>0.24855007006326152</v>
      </c>
      <c r="J19">
        <v>279</v>
      </c>
    </row>
    <row r="20" spans="1:10" x14ac:dyDescent="0.3">
      <c r="A20" t="s">
        <v>117</v>
      </c>
      <c r="C20">
        <v>1</v>
      </c>
      <c r="E20" s="4">
        <v>2.3469922493054978</v>
      </c>
      <c r="F20" s="4">
        <v>4.9145898186993335</v>
      </c>
      <c r="G20" s="4">
        <v>2.5675975693938358</v>
      </c>
      <c r="H20" s="4">
        <v>0.16235985248201187</v>
      </c>
      <c r="J20">
        <v>285</v>
      </c>
    </row>
    <row r="21" spans="1:10" x14ac:dyDescent="0.3">
      <c r="A21" t="s">
        <v>144</v>
      </c>
      <c r="C21">
        <v>1</v>
      </c>
      <c r="E21" s="4">
        <v>2.32131343884534</v>
      </c>
      <c r="F21" s="4">
        <v>4.1245134941174468</v>
      </c>
      <c r="G21" s="4">
        <v>1.8032000552721068</v>
      </c>
      <c r="H21" s="4">
        <v>0.13189973120400217</v>
      </c>
      <c r="J21">
        <v>444</v>
      </c>
    </row>
    <row r="22" spans="1:10" x14ac:dyDescent="0.3">
      <c r="A22" t="s">
        <v>137</v>
      </c>
      <c r="C22">
        <v>1</v>
      </c>
      <c r="E22" s="4">
        <v>2.70795473447604</v>
      </c>
      <c r="F22" s="4">
        <v>4.2366772380006639</v>
      </c>
      <c r="G22" s="4">
        <v>1.5287225035246241</v>
      </c>
      <c r="H22" s="4">
        <v>0.1118686052551707</v>
      </c>
      <c r="J22">
        <v>406</v>
      </c>
    </row>
    <row r="23" spans="1:10" x14ac:dyDescent="0.3">
      <c r="A23" t="s">
        <v>129</v>
      </c>
      <c r="C23">
        <v>1</v>
      </c>
      <c r="E23" s="4">
        <v>4.7596681302508044</v>
      </c>
      <c r="F23" s="4">
        <v>8.8365544263959812</v>
      </c>
      <c r="G23" s="4">
        <v>4.0768862961451768</v>
      </c>
      <c r="H23" s="4">
        <v>2.3553333236343228</v>
      </c>
      <c r="J23">
        <v>338</v>
      </c>
    </row>
    <row r="24" spans="1:10" x14ac:dyDescent="0.3">
      <c r="A24" s="7" t="s">
        <v>160</v>
      </c>
      <c r="B24" s="7"/>
      <c r="C24" s="7">
        <v>2</v>
      </c>
      <c r="D24" s="7" t="s">
        <v>163</v>
      </c>
      <c r="E24" s="8">
        <v>26.666745694676273</v>
      </c>
      <c r="F24" s="8">
        <v>26.61686755015625</v>
      </c>
      <c r="G24" s="8">
        <v>-4.9878144520020484E-2</v>
      </c>
      <c r="H24" s="8">
        <v>0.11495831050719024</v>
      </c>
      <c r="I24" s="7"/>
      <c r="J24" s="7">
        <v>559</v>
      </c>
    </row>
    <row r="25" spans="1:10" x14ac:dyDescent="0.3">
      <c r="A25" s="7" t="s">
        <v>102</v>
      </c>
      <c r="B25" s="7"/>
      <c r="C25" s="7">
        <v>2</v>
      </c>
      <c r="D25" s="7" t="s">
        <v>163</v>
      </c>
      <c r="E25" s="8">
        <v>23.511122129642125</v>
      </c>
      <c r="F25" s="8">
        <v>21.459622259550013</v>
      </c>
      <c r="G25" s="8">
        <v>-2.0514998700921101</v>
      </c>
      <c r="H25" s="8">
        <v>0.19670605714094841</v>
      </c>
      <c r="I25" s="7"/>
      <c r="J25" s="7">
        <v>199</v>
      </c>
    </row>
    <row r="26" spans="1:10" x14ac:dyDescent="0.3">
      <c r="A26" t="s">
        <v>128</v>
      </c>
      <c r="C26">
        <v>1</v>
      </c>
      <c r="E26" s="4">
        <v>0.86609484697797456</v>
      </c>
      <c r="F26" s="4">
        <v>2.3505386448580561</v>
      </c>
      <c r="G26" s="4">
        <v>1.4844437978800813</v>
      </c>
      <c r="H26" s="4">
        <v>0.12904741894961624</v>
      </c>
      <c r="J26">
        <v>335</v>
      </c>
    </row>
    <row r="27" spans="1:10" x14ac:dyDescent="0.3">
      <c r="A27" t="s">
        <v>125</v>
      </c>
      <c r="C27">
        <v>1</v>
      </c>
      <c r="E27" s="4">
        <v>6.9787980587136644</v>
      </c>
      <c r="F27" s="4">
        <v>8.5491386605966646</v>
      </c>
      <c r="G27" s="4">
        <v>1.5703406018830002</v>
      </c>
      <c r="H27" s="4">
        <v>9.6761738505547895E-2</v>
      </c>
      <c r="J27">
        <v>326</v>
      </c>
    </row>
    <row r="28" spans="1:10" x14ac:dyDescent="0.3">
      <c r="A28" t="s">
        <v>134</v>
      </c>
      <c r="C28">
        <v>2</v>
      </c>
      <c r="D28" t="s">
        <v>174</v>
      </c>
      <c r="E28" s="4">
        <v>4.6484563314150229</v>
      </c>
      <c r="F28" s="4">
        <v>6.2507690545702967</v>
      </c>
      <c r="G28" s="4">
        <v>1.6023127231552734</v>
      </c>
      <c r="H28" s="4">
        <v>0.12426384507207162</v>
      </c>
      <c r="J28">
        <v>397</v>
      </c>
    </row>
    <row r="29" spans="1:10" x14ac:dyDescent="0.3">
      <c r="A29" t="s">
        <v>145</v>
      </c>
      <c r="C29">
        <v>1</v>
      </c>
      <c r="E29" s="4">
        <v>3.7360801419770446</v>
      </c>
      <c r="F29" s="4">
        <v>6.3197181958318414</v>
      </c>
      <c r="G29" s="4">
        <v>2.5836380538547963</v>
      </c>
      <c r="H29" s="4">
        <v>0.14000632264543522</v>
      </c>
      <c r="J29">
        <v>447</v>
      </c>
    </row>
    <row r="30" spans="1:10" x14ac:dyDescent="0.3">
      <c r="A30" t="s">
        <v>86</v>
      </c>
      <c r="C30">
        <v>1</v>
      </c>
      <c r="E30" s="4">
        <v>3.984505956776061</v>
      </c>
      <c r="F30" s="4">
        <v>5.7917054925367353</v>
      </c>
      <c r="G30" s="4">
        <v>1.8071995357606738</v>
      </c>
      <c r="H30" s="4">
        <v>0.17293271063848242</v>
      </c>
      <c r="J30">
        <v>90</v>
      </c>
    </row>
    <row r="31" spans="1:10" x14ac:dyDescent="0.3">
      <c r="A31" t="s">
        <v>154</v>
      </c>
      <c r="C31">
        <v>1</v>
      </c>
      <c r="E31" s="4">
        <v>3.7548258281000022</v>
      </c>
      <c r="F31" s="4">
        <v>6.2374846321025021</v>
      </c>
      <c r="G31" s="4">
        <v>2.4826588040024999</v>
      </c>
      <c r="H31" s="4">
        <v>0.13546913061267618</v>
      </c>
      <c r="J31">
        <v>524</v>
      </c>
    </row>
    <row r="32" spans="1:10" x14ac:dyDescent="0.3">
      <c r="A32" t="s">
        <v>124</v>
      </c>
      <c r="C32">
        <v>1</v>
      </c>
      <c r="E32" s="4">
        <v>3.9766196202073187</v>
      </c>
      <c r="F32" s="4">
        <v>6.8211143985014706</v>
      </c>
      <c r="G32" s="4">
        <v>2.8444947782941519</v>
      </c>
      <c r="H32" s="4">
        <v>0.1413684560095434</v>
      </c>
      <c r="J32">
        <v>323</v>
      </c>
    </row>
    <row r="33" spans="1:10" x14ac:dyDescent="0.3">
      <c r="A33" t="s">
        <v>109</v>
      </c>
      <c r="C33">
        <v>1</v>
      </c>
      <c r="E33" s="4">
        <v>1.2419134616226619</v>
      </c>
      <c r="F33" s="4">
        <v>2.7081872122385335</v>
      </c>
      <c r="G33" s="4">
        <v>1.4662737506158716</v>
      </c>
      <c r="H33" s="4">
        <v>9.2315328331718155E-2</v>
      </c>
      <c r="J33">
        <v>220</v>
      </c>
    </row>
    <row r="34" spans="1:10" x14ac:dyDescent="0.3">
      <c r="A34" t="s">
        <v>87</v>
      </c>
      <c r="C34">
        <v>1</v>
      </c>
      <c r="E34" s="4">
        <v>0.92447275338082602</v>
      </c>
      <c r="F34" s="4">
        <v>1.8725597406448276</v>
      </c>
      <c r="G34" s="4">
        <v>0.94808698726400142</v>
      </c>
      <c r="H34" s="4">
        <v>9.8517833131013227E-2</v>
      </c>
      <c r="J34">
        <v>93</v>
      </c>
    </row>
    <row r="35" spans="1:10" x14ac:dyDescent="0.3">
      <c r="A35" t="s">
        <v>138</v>
      </c>
      <c r="C35">
        <v>1</v>
      </c>
      <c r="E35" s="4">
        <v>3.1592794166713718</v>
      </c>
      <c r="F35" s="4">
        <v>5.7224826764536711</v>
      </c>
      <c r="G35" s="4">
        <v>2.5632032597822993</v>
      </c>
      <c r="H35" s="4">
        <v>0.16212947219205587</v>
      </c>
      <c r="J35">
        <v>409</v>
      </c>
    </row>
    <row r="36" spans="1:10" x14ac:dyDescent="0.3">
      <c r="A36" t="s">
        <v>142</v>
      </c>
      <c r="C36">
        <v>1</v>
      </c>
      <c r="E36" s="4">
        <v>3.2930232610719283</v>
      </c>
      <c r="F36" s="4">
        <v>5.3257823355333755</v>
      </c>
      <c r="G36" s="4">
        <v>2.0327590744614463</v>
      </c>
      <c r="H36" s="4">
        <v>0.12588516336035827</v>
      </c>
      <c r="J36">
        <v>438</v>
      </c>
    </row>
    <row r="37" spans="1:10" x14ac:dyDescent="0.3">
      <c r="A37" t="s">
        <v>161</v>
      </c>
      <c r="C37">
        <v>1</v>
      </c>
      <c r="E37" s="4">
        <v>3.659749551840588</v>
      </c>
      <c r="F37" s="4">
        <v>5.1378685887404218</v>
      </c>
      <c r="G37" s="4">
        <v>1.4781190368998336</v>
      </c>
      <c r="H37" s="4">
        <v>0.10944409505169528</v>
      </c>
      <c r="J37">
        <v>562</v>
      </c>
    </row>
    <row r="38" spans="1:10" x14ac:dyDescent="0.3">
      <c r="A38" t="s">
        <v>92</v>
      </c>
      <c r="C38">
        <v>1</v>
      </c>
      <c r="E38" s="4">
        <v>3.1832454579667564</v>
      </c>
      <c r="F38" s="4">
        <v>4.3988417482979356</v>
      </c>
      <c r="G38" s="4">
        <v>1.2155962903311794</v>
      </c>
      <c r="H38" s="4">
        <v>0.14306309759585989</v>
      </c>
      <c r="J38">
        <v>152</v>
      </c>
    </row>
    <row r="39" spans="1:10" x14ac:dyDescent="0.3">
      <c r="A39" t="s">
        <v>116</v>
      </c>
      <c r="C39">
        <v>1</v>
      </c>
      <c r="E39" s="4">
        <v>3.0734051752892348</v>
      </c>
      <c r="F39" s="4">
        <v>5.0971240418911803</v>
      </c>
      <c r="G39" s="4">
        <v>2.0237188666019454</v>
      </c>
      <c r="H39" s="4">
        <v>0.14165366520074543</v>
      </c>
      <c r="J39">
        <v>282</v>
      </c>
    </row>
    <row r="40" spans="1:10" x14ac:dyDescent="0.3">
      <c r="A40" t="s">
        <v>157</v>
      </c>
      <c r="C40">
        <v>1</v>
      </c>
      <c r="E40" s="4">
        <v>3.1365862470900705</v>
      </c>
      <c r="F40" s="4">
        <v>4.2878679035053855</v>
      </c>
      <c r="G40" s="4">
        <v>1.1512816564153152</v>
      </c>
      <c r="H40" s="4">
        <v>0.10083779616321248</v>
      </c>
      <c r="J40">
        <v>533</v>
      </c>
    </row>
    <row r="41" spans="1:10" x14ac:dyDescent="0.3">
      <c r="A41" t="s">
        <v>151</v>
      </c>
      <c r="C41">
        <v>1</v>
      </c>
      <c r="E41" s="4">
        <v>3.6237353126805774</v>
      </c>
      <c r="F41" s="4">
        <v>4.8980063253121005</v>
      </c>
      <c r="G41" s="4">
        <v>1.2742710126315233</v>
      </c>
      <c r="H41" s="4">
        <v>0.2349318933951195</v>
      </c>
      <c r="J41">
        <v>465</v>
      </c>
    </row>
    <row r="42" spans="1:10" x14ac:dyDescent="0.3">
      <c r="A42" t="s">
        <v>149</v>
      </c>
      <c r="C42">
        <v>1</v>
      </c>
      <c r="E42" s="4">
        <v>2.5926918576653781</v>
      </c>
      <c r="F42" s="4">
        <v>4.0395409608725856</v>
      </c>
      <c r="G42" s="4">
        <v>1.4468491032072073</v>
      </c>
      <c r="H42" s="4">
        <v>0.14497487869018455</v>
      </c>
      <c r="J42">
        <v>459</v>
      </c>
    </row>
    <row r="43" spans="1:10" x14ac:dyDescent="0.3">
      <c r="A43" t="s">
        <v>126</v>
      </c>
      <c r="C43">
        <v>1</v>
      </c>
      <c r="E43" s="4">
        <v>2.9094082231857881</v>
      </c>
      <c r="F43" s="4">
        <v>5.124857142099887</v>
      </c>
      <c r="G43" s="4">
        <v>2.2154489189140989</v>
      </c>
      <c r="H43" s="4">
        <v>0.16378589843802197</v>
      </c>
      <c r="J43">
        <v>329</v>
      </c>
    </row>
    <row r="44" spans="1:10" x14ac:dyDescent="0.3">
      <c r="A44" t="s">
        <v>119</v>
      </c>
      <c r="C44">
        <v>1</v>
      </c>
      <c r="E44" s="4">
        <v>2.8365206889175889</v>
      </c>
      <c r="F44" s="4">
        <v>5.5262307378477047</v>
      </c>
      <c r="G44" s="4">
        <v>2.6897100489301162</v>
      </c>
      <c r="H44" s="4">
        <v>0.16121901571720382</v>
      </c>
      <c r="J44">
        <v>291</v>
      </c>
    </row>
    <row r="45" spans="1:10" x14ac:dyDescent="0.3">
      <c r="A45" t="s">
        <v>80</v>
      </c>
      <c r="C45">
        <v>1</v>
      </c>
      <c r="E45" s="4">
        <v>2.7980341685480248</v>
      </c>
      <c r="F45" s="4">
        <v>5.2687857644050897</v>
      </c>
      <c r="G45" s="4">
        <v>2.4707515958570649</v>
      </c>
      <c r="H45" s="4">
        <v>0.21492362631875797</v>
      </c>
      <c r="J45">
        <v>55</v>
      </c>
    </row>
    <row r="46" spans="1:10" x14ac:dyDescent="0.3">
      <c r="A46" t="s">
        <v>93</v>
      </c>
      <c r="C46">
        <v>1</v>
      </c>
      <c r="E46" s="4">
        <v>3.0468034841977287</v>
      </c>
      <c r="F46" s="4">
        <v>4.4467930611627793</v>
      </c>
      <c r="G46" s="4">
        <v>1.3999895769650503</v>
      </c>
      <c r="H46" s="4">
        <v>0.14229833035183626</v>
      </c>
      <c r="J46">
        <v>155</v>
      </c>
    </row>
    <row r="47" spans="1:10" x14ac:dyDescent="0.3">
      <c r="A47" t="s">
        <v>127</v>
      </c>
      <c r="C47">
        <v>1</v>
      </c>
      <c r="E47" s="4">
        <v>2.8488327724088389</v>
      </c>
      <c r="F47" s="4">
        <v>5.0451875087730578</v>
      </c>
      <c r="G47" s="4">
        <v>2.1963547363642189</v>
      </c>
      <c r="H47" s="4">
        <v>0.13321147314116571</v>
      </c>
      <c r="J47">
        <v>332</v>
      </c>
    </row>
    <row r="48" spans="1:10" x14ac:dyDescent="0.3">
      <c r="A48" t="s">
        <v>108</v>
      </c>
      <c r="C48">
        <v>1</v>
      </c>
      <c r="E48" s="4">
        <v>2.9667179778550392</v>
      </c>
      <c r="F48" s="4">
        <v>4.6356322520325719</v>
      </c>
      <c r="G48" s="4">
        <v>1.6689142741775322</v>
      </c>
      <c r="H48" s="4">
        <v>0.14289921890071197</v>
      </c>
      <c r="J48">
        <v>217</v>
      </c>
    </row>
    <row r="49" spans="1:10" x14ac:dyDescent="0.3">
      <c r="A49" t="s">
        <v>113</v>
      </c>
      <c r="C49">
        <v>1</v>
      </c>
      <c r="E49" s="4">
        <v>2.7641256379890402</v>
      </c>
      <c r="F49" s="4">
        <v>4.9846789264995177</v>
      </c>
      <c r="G49" s="4">
        <v>2.2205532885104775</v>
      </c>
      <c r="H49" s="4">
        <v>0.15203527976049885</v>
      </c>
      <c r="J49">
        <v>273</v>
      </c>
    </row>
    <row r="50" spans="1:10" x14ac:dyDescent="0.3">
      <c r="A50" t="s">
        <v>95</v>
      </c>
      <c r="C50">
        <v>1</v>
      </c>
      <c r="E50" s="4">
        <v>2.8589485927766045</v>
      </c>
      <c r="F50" s="4">
        <v>4.8516603316401623</v>
      </c>
      <c r="G50" s="4">
        <v>1.9927117388635578</v>
      </c>
      <c r="H50" s="4">
        <v>0.15404297017077109</v>
      </c>
      <c r="J50">
        <v>161</v>
      </c>
    </row>
    <row r="51" spans="1:10" x14ac:dyDescent="0.3">
      <c r="A51" t="s">
        <v>71</v>
      </c>
      <c r="C51">
        <v>1</v>
      </c>
      <c r="E51" s="4">
        <v>3.4926521697779749</v>
      </c>
      <c r="F51" s="4">
        <v>5.4689464258908878</v>
      </c>
      <c r="G51" s="4">
        <v>1.9762942561129124</v>
      </c>
      <c r="H51" s="4">
        <v>0.16496810373616305</v>
      </c>
      <c r="J51">
        <v>28</v>
      </c>
    </row>
    <row r="52" spans="1:10" x14ac:dyDescent="0.3">
      <c r="A52" t="s">
        <v>88</v>
      </c>
      <c r="C52">
        <v>1</v>
      </c>
      <c r="E52" s="4">
        <v>3.1041880563733644</v>
      </c>
      <c r="F52" s="4">
        <v>4.9225078200346619</v>
      </c>
      <c r="G52" s="4">
        <v>1.8183197636612971</v>
      </c>
      <c r="H52" s="4">
        <v>0.17406377907431475</v>
      </c>
      <c r="J52">
        <v>96</v>
      </c>
    </row>
    <row r="53" spans="1:10" x14ac:dyDescent="0.3">
      <c r="A53" t="s">
        <v>97</v>
      </c>
      <c r="C53">
        <v>1</v>
      </c>
      <c r="E53" s="4">
        <v>2.5855702902611259</v>
      </c>
      <c r="F53" s="4">
        <v>4.3904379099607986</v>
      </c>
      <c r="G53" s="4">
        <v>1.8048676196996727</v>
      </c>
      <c r="H53" s="4">
        <v>0.13197397255751675</v>
      </c>
      <c r="J53">
        <v>167</v>
      </c>
    </row>
    <row r="54" spans="1:10" x14ac:dyDescent="0.3">
      <c r="A54" t="s">
        <v>146</v>
      </c>
      <c r="C54">
        <v>1</v>
      </c>
      <c r="E54" s="4">
        <v>3.0688199437313592</v>
      </c>
      <c r="F54" s="4">
        <v>4.4566347097716488</v>
      </c>
      <c r="G54" s="4">
        <v>1.3878147660402895</v>
      </c>
      <c r="H54" s="4">
        <v>0.11589575068091489</v>
      </c>
      <c r="J54">
        <v>450</v>
      </c>
    </row>
    <row r="55" spans="1:10" x14ac:dyDescent="0.3">
      <c r="A55" t="s">
        <v>150</v>
      </c>
      <c r="C55">
        <v>1</v>
      </c>
      <c r="E55" s="4">
        <v>3.4647017231570061</v>
      </c>
      <c r="F55" s="4">
        <v>4.6469731842401387</v>
      </c>
      <c r="G55" s="4">
        <v>1.182271461083132</v>
      </c>
      <c r="H55" s="4">
        <v>0.19910598928297973</v>
      </c>
      <c r="J55">
        <v>462</v>
      </c>
    </row>
    <row r="56" spans="1:10" x14ac:dyDescent="0.3">
      <c r="A56" t="s">
        <v>135</v>
      </c>
      <c r="C56">
        <v>1</v>
      </c>
      <c r="E56" s="4">
        <v>3.5405709585260494</v>
      </c>
      <c r="F56" s="4">
        <v>5.1116515517563244</v>
      </c>
      <c r="G56" s="4">
        <v>1.5710805932302745</v>
      </c>
      <c r="H56" s="4">
        <v>0.23393818218616963</v>
      </c>
      <c r="J56">
        <v>400</v>
      </c>
    </row>
    <row r="57" spans="1:10" x14ac:dyDescent="0.3">
      <c r="A57" t="s">
        <v>172</v>
      </c>
      <c r="C57">
        <v>1</v>
      </c>
      <c r="E57" s="4">
        <v>2.8612725125906362</v>
      </c>
      <c r="F57" s="4">
        <v>4.459135888695041</v>
      </c>
      <c r="G57" s="4">
        <v>1.5978633761044054</v>
      </c>
      <c r="H57" s="4">
        <v>0.14903888993152431</v>
      </c>
      <c r="J57">
        <v>84</v>
      </c>
    </row>
    <row r="58" spans="1:10" x14ac:dyDescent="0.3">
      <c r="A58" t="s">
        <v>173</v>
      </c>
      <c r="C58">
        <v>1</v>
      </c>
      <c r="E58" s="4">
        <v>3.3552809901103124</v>
      </c>
      <c r="F58" s="4">
        <v>5.1670514409986117</v>
      </c>
      <c r="G58" s="4">
        <v>1.8117704508882992</v>
      </c>
      <c r="H58" s="4">
        <v>0.18151996472390705</v>
      </c>
      <c r="J58">
        <v>149</v>
      </c>
    </row>
    <row r="59" spans="1:10" x14ac:dyDescent="0.3">
      <c r="A59" t="s">
        <v>131</v>
      </c>
      <c r="C59">
        <v>1</v>
      </c>
      <c r="E59" s="4">
        <v>2.8788742561274883</v>
      </c>
      <c r="F59" s="4">
        <v>5.2852048851247684</v>
      </c>
      <c r="G59" s="4">
        <v>2.4063306289972806</v>
      </c>
      <c r="H59" s="4">
        <v>0.13537906299430102</v>
      </c>
      <c r="J59">
        <v>344</v>
      </c>
    </row>
    <row r="60" spans="1:10" x14ac:dyDescent="0.3">
      <c r="A60" t="s">
        <v>73</v>
      </c>
      <c r="C60">
        <v>1</v>
      </c>
      <c r="E60" s="4">
        <v>2.867295212023266</v>
      </c>
      <c r="F60" s="4">
        <v>4.685817837827706</v>
      </c>
      <c r="G60" s="4">
        <v>1.8185226258044402</v>
      </c>
      <c r="H60" s="4">
        <v>0.16077372495328479</v>
      </c>
      <c r="J60">
        <v>34</v>
      </c>
    </row>
    <row r="61" spans="1:10" x14ac:dyDescent="0.3">
      <c r="A61" t="s">
        <v>156</v>
      </c>
      <c r="C61">
        <v>1</v>
      </c>
      <c r="E61" s="4">
        <v>2.9474088358662112</v>
      </c>
      <c r="F61" s="4">
        <v>5.0508051674582068</v>
      </c>
      <c r="G61" s="4">
        <v>2.1033963315919957</v>
      </c>
      <c r="H61" s="4">
        <v>0.10439369211114848</v>
      </c>
      <c r="J61">
        <v>530</v>
      </c>
    </row>
    <row r="62" spans="1:10" x14ac:dyDescent="0.3">
      <c r="A62" t="s">
        <v>169</v>
      </c>
      <c r="C62">
        <v>1</v>
      </c>
      <c r="E62" s="4">
        <v>2.994401856590784</v>
      </c>
      <c r="F62" s="4">
        <v>4.3439696273907451</v>
      </c>
      <c r="G62" s="4">
        <v>1.3495677707999609</v>
      </c>
      <c r="H62" s="4">
        <v>0.12110335244603754</v>
      </c>
      <c r="J62">
        <v>208</v>
      </c>
    </row>
    <row r="63" spans="1:10" x14ac:dyDescent="0.3">
      <c r="A63" t="s">
        <v>99</v>
      </c>
      <c r="C63">
        <v>1</v>
      </c>
      <c r="E63" s="4">
        <v>3.1600107740278274</v>
      </c>
      <c r="F63" s="4">
        <v>4.536269222281712</v>
      </c>
      <c r="G63" s="4">
        <v>1.3762584482538844</v>
      </c>
      <c r="H63" s="4">
        <v>0.13454140544816764</v>
      </c>
      <c r="J63">
        <v>173</v>
      </c>
    </row>
    <row r="64" spans="1:10" x14ac:dyDescent="0.3">
      <c r="A64" t="s">
        <v>85</v>
      </c>
      <c r="C64">
        <v>1</v>
      </c>
      <c r="E64" s="4">
        <v>2.4748159656635682</v>
      </c>
      <c r="F64" s="4">
        <v>3.8961840282662363</v>
      </c>
      <c r="G64" s="4">
        <v>1.4213680626026677</v>
      </c>
      <c r="H64" s="4">
        <v>0.16214043264658221</v>
      </c>
      <c r="J64">
        <v>87</v>
      </c>
    </row>
    <row r="65" spans="1:10" x14ac:dyDescent="0.3">
      <c r="A65" t="s">
        <v>101</v>
      </c>
      <c r="C65">
        <v>1</v>
      </c>
      <c r="E65" s="4">
        <v>3.0734986529786257</v>
      </c>
      <c r="F65" s="4">
        <v>4.9134532605897014</v>
      </c>
      <c r="G65" s="4">
        <v>1.8399546076110755</v>
      </c>
      <c r="H65" s="4">
        <v>0.13000742821574163</v>
      </c>
      <c r="J65">
        <v>196</v>
      </c>
    </row>
    <row r="66" spans="1:10" x14ac:dyDescent="0.3">
      <c r="A66" t="s">
        <v>141</v>
      </c>
      <c r="C66">
        <v>1</v>
      </c>
      <c r="E66" s="4">
        <v>2.703577663204749</v>
      </c>
      <c r="F66" s="4">
        <v>4.6532854295668997</v>
      </c>
      <c r="G66" s="4">
        <v>1.9497077663621509</v>
      </c>
      <c r="H66" s="4">
        <v>0.13864650730687228</v>
      </c>
      <c r="J66">
        <v>418</v>
      </c>
    </row>
    <row r="67" spans="1:10" x14ac:dyDescent="0.3">
      <c r="A67" t="s">
        <v>104</v>
      </c>
      <c r="C67">
        <v>1</v>
      </c>
      <c r="E67" s="4">
        <v>3.1194736658790587</v>
      </c>
      <c r="F67" s="4">
        <v>4.5728506362198393</v>
      </c>
      <c r="G67" s="4">
        <v>1.4533769703407806</v>
      </c>
      <c r="H67" s="4">
        <v>0.16332942956248703</v>
      </c>
      <c r="J67">
        <v>205</v>
      </c>
    </row>
    <row r="68" spans="1:10" x14ac:dyDescent="0.3">
      <c r="A68" t="s">
        <v>136</v>
      </c>
      <c r="C68">
        <v>1</v>
      </c>
      <c r="E68" s="4">
        <v>2.7269220433183001</v>
      </c>
      <c r="F68" s="4">
        <v>4.6183253016032992</v>
      </c>
      <c r="G68" s="4">
        <v>1.8914032582849989</v>
      </c>
      <c r="H68" s="4">
        <v>0.13671138547891729</v>
      </c>
      <c r="J68">
        <v>403</v>
      </c>
    </row>
    <row r="69" spans="1:10" x14ac:dyDescent="0.3">
      <c r="A69" t="s">
        <v>153</v>
      </c>
      <c r="C69">
        <v>1</v>
      </c>
      <c r="E69" s="4">
        <v>2.7041110827716084</v>
      </c>
      <c r="F69" s="4">
        <v>4.476085935641505</v>
      </c>
      <c r="G69" s="4">
        <v>1.771974852869896</v>
      </c>
      <c r="H69" s="4">
        <v>0.121967032955296</v>
      </c>
      <c r="J69">
        <v>521</v>
      </c>
    </row>
    <row r="70" spans="1:10" x14ac:dyDescent="0.3">
      <c r="A70" t="s">
        <v>74</v>
      </c>
      <c r="C70">
        <v>1</v>
      </c>
      <c r="E70" s="4">
        <v>2.6846066625668339</v>
      </c>
      <c r="F70" s="4">
        <v>4.4851567746881944</v>
      </c>
      <c r="G70" s="4">
        <v>1.8005501121213612</v>
      </c>
      <c r="H70" s="4">
        <v>0.17905933133257426</v>
      </c>
      <c r="J70">
        <v>37</v>
      </c>
    </row>
    <row r="71" spans="1:10" x14ac:dyDescent="0.3">
      <c r="A71" t="s">
        <v>76</v>
      </c>
      <c r="C71">
        <v>1</v>
      </c>
      <c r="E71" s="4">
        <v>2.7874944445409229</v>
      </c>
      <c r="F71" s="4">
        <v>4.0352956879988664</v>
      </c>
      <c r="G71" s="4">
        <v>1.2478012434579429</v>
      </c>
      <c r="H71" s="4">
        <v>0.17519484751014711</v>
      </c>
      <c r="J71">
        <v>43</v>
      </c>
    </row>
    <row r="72" spans="1:10" x14ac:dyDescent="0.3">
      <c r="A72" t="s">
        <v>122</v>
      </c>
      <c r="C72">
        <v>1</v>
      </c>
      <c r="E72" s="4">
        <v>2.6045610359424431</v>
      </c>
      <c r="F72" s="4">
        <v>4.4471610206362335</v>
      </c>
      <c r="G72" s="4">
        <v>1.8425999846937904</v>
      </c>
      <c r="H72" s="4">
        <v>0.11775313497801637</v>
      </c>
      <c r="J72">
        <v>317</v>
      </c>
    </row>
    <row r="73" spans="1:10" x14ac:dyDescent="0.3">
      <c r="A73" t="s">
        <v>139</v>
      </c>
      <c r="C73">
        <v>1</v>
      </c>
      <c r="E73" s="4">
        <v>3.1500389328764244</v>
      </c>
      <c r="F73" s="4">
        <v>4.3415576218914644</v>
      </c>
      <c r="G73" s="4">
        <v>1.1915186890150402</v>
      </c>
      <c r="H73" s="4">
        <v>0.17881336038442464</v>
      </c>
      <c r="J73">
        <v>412</v>
      </c>
    </row>
    <row r="74" spans="1:10" x14ac:dyDescent="0.3">
      <c r="A74" t="s">
        <v>94</v>
      </c>
      <c r="C74">
        <v>1</v>
      </c>
      <c r="E74" s="4">
        <v>3.3745608342298485</v>
      </c>
      <c r="F74" s="4">
        <v>6.1903423444029873</v>
      </c>
      <c r="G74" s="4">
        <v>2.8157815101731387</v>
      </c>
      <c r="H74" s="4">
        <v>0.23450740948840382</v>
      </c>
      <c r="J74">
        <v>158</v>
      </c>
    </row>
    <row r="75" spans="1:10" x14ac:dyDescent="0.3">
      <c r="A75" t="s">
        <v>100</v>
      </c>
      <c r="C75">
        <v>1</v>
      </c>
      <c r="E75" s="4">
        <v>3.3567640550425848</v>
      </c>
      <c r="F75" s="4">
        <v>6.6545308266719285</v>
      </c>
      <c r="G75" s="4">
        <v>3.2977667716293437</v>
      </c>
      <c r="H75" s="4">
        <v>0.36905181820485278</v>
      </c>
      <c r="J75">
        <v>176</v>
      </c>
    </row>
    <row r="76" spans="1:10" x14ac:dyDescent="0.3">
      <c r="A76" t="s">
        <v>118</v>
      </c>
      <c r="C76">
        <v>1</v>
      </c>
      <c r="E76" s="4">
        <v>3.1393979428023338</v>
      </c>
      <c r="F76" s="4">
        <v>6.0138290633353186</v>
      </c>
      <c r="G76" s="4">
        <v>2.8744311205329849</v>
      </c>
      <c r="H76" s="4">
        <v>0.19133710630813683</v>
      </c>
      <c r="J76">
        <v>288</v>
      </c>
    </row>
    <row r="77" spans="1:10" x14ac:dyDescent="0.3">
      <c r="A77" t="s">
        <v>106</v>
      </c>
      <c r="C77">
        <v>1</v>
      </c>
      <c r="E77" s="4">
        <v>3.4338834315207301</v>
      </c>
      <c r="F77" s="4">
        <v>4.7503199281629174</v>
      </c>
      <c r="G77" s="4">
        <v>1.3164364966421873</v>
      </c>
      <c r="H77" s="4">
        <v>0.13721809080225048</v>
      </c>
      <c r="J77">
        <v>211</v>
      </c>
    </row>
    <row r="78" spans="1:10" x14ac:dyDescent="0.3">
      <c r="A78" t="s">
        <v>78</v>
      </c>
      <c r="C78">
        <v>1</v>
      </c>
      <c r="E78" s="4">
        <v>3.1774642328036915</v>
      </c>
      <c r="F78" s="4">
        <v>4.4366178142778887</v>
      </c>
      <c r="G78" s="4">
        <v>1.2591535814741974</v>
      </c>
      <c r="H78" s="4">
        <v>0.14380769841579974</v>
      </c>
      <c r="J78">
        <v>49</v>
      </c>
    </row>
    <row r="79" spans="1:10" x14ac:dyDescent="0.3">
      <c r="A79" t="s">
        <v>103</v>
      </c>
      <c r="C79">
        <v>1</v>
      </c>
      <c r="E79" s="4">
        <v>4.243636884541262</v>
      </c>
      <c r="F79" s="4">
        <v>5.6791912361323957</v>
      </c>
      <c r="G79" s="4">
        <v>1.4355543515911342</v>
      </c>
      <c r="H79" s="4">
        <v>0.19408399801858153</v>
      </c>
      <c r="J79">
        <v>202</v>
      </c>
    </row>
    <row r="80" spans="1:10" x14ac:dyDescent="0.3">
      <c r="A80" t="s">
        <v>81</v>
      </c>
      <c r="C80">
        <v>1</v>
      </c>
      <c r="E80" s="4">
        <v>4.0507556505349864</v>
      </c>
      <c r="F80" s="4">
        <v>5.4799552622726058</v>
      </c>
      <c r="G80" s="4">
        <v>1.4291996117376198</v>
      </c>
      <c r="H80" s="4">
        <v>0.30357111497711742</v>
      </c>
      <c r="J80">
        <v>75</v>
      </c>
    </row>
    <row r="81" spans="1:10" x14ac:dyDescent="0.3">
      <c r="A81" t="s">
        <v>159</v>
      </c>
      <c r="C81">
        <v>1</v>
      </c>
      <c r="E81" s="4">
        <v>3.0990433072337891</v>
      </c>
      <c r="F81" s="4">
        <v>4.1373941291505751</v>
      </c>
      <c r="G81" s="4">
        <v>1.0383508219167856</v>
      </c>
      <c r="H81" s="4">
        <v>0.18427251413000079</v>
      </c>
      <c r="J81">
        <v>539</v>
      </c>
    </row>
    <row r="82" spans="1:10" x14ac:dyDescent="0.3">
      <c r="A82" t="s">
        <v>79</v>
      </c>
      <c r="C82">
        <v>1</v>
      </c>
      <c r="E82" s="4">
        <v>4.3473735975919956</v>
      </c>
      <c r="F82" s="4">
        <v>5.8522540926361888</v>
      </c>
      <c r="G82" s="4">
        <v>1.5048804950441932</v>
      </c>
      <c r="H82" s="4">
        <v>0.18315945441246648</v>
      </c>
      <c r="J82">
        <v>52</v>
      </c>
    </row>
    <row r="83" spans="1:10" x14ac:dyDescent="0.3">
      <c r="A83" t="s">
        <v>175</v>
      </c>
      <c r="C83">
        <v>2</v>
      </c>
      <c r="D83" t="s">
        <v>174</v>
      </c>
      <c r="E83" s="4">
        <v>3.4550797635179777</v>
      </c>
      <c r="F83" s="4">
        <v>5.353781278368114</v>
      </c>
      <c r="G83" s="4">
        <v>1.8987015148501367</v>
      </c>
      <c r="H83" s="4">
        <v>0.16829220365901382</v>
      </c>
      <c r="J83">
        <v>294</v>
      </c>
    </row>
    <row r="84" spans="1:10" x14ac:dyDescent="0.3">
      <c r="A84" t="s">
        <v>170</v>
      </c>
      <c r="C84">
        <v>1</v>
      </c>
      <c r="E84" s="4">
        <v>2.7055201205706911</v>
      </c>
      <c r="F84" s="4">
        <v>4.9241703442259777</v>
      </c>
      <c r="G84" s="4">
        <v>2.2186502236552856</v>
      </c>
      <c r="H84" s="4">
        <v>0.14256633461259188</v>
      </c>
      <c r="J84">
        <v>276</v>
      </c>
    </row>
    <row r="85" spans="1:10" x14ac:dyDescent="0.3">
      <c r="A85" t="s">
        <v>176</v>
      </c>
      <c r="C85">
        <v>1</v>
      </c>
      <c r="E85" s="4">
        <v>3.0026775334096296</v>
      </c>
      <c r="F85" s="4">
        <v>4.7528246827965939</v>
      </c>
      <c r="G85" s="4">
        <v>1.7501471493869645</v>
      </c>
      <c r="H85" s="4">
        <v>0.13979712028565633</v>
      </c>
      <c r="J85">
        <v>391</v>
      </c>
    </row>
    <row r="86" spans="1:10" x14ac:dyDescent="0.3">
      <c r="A86" t="s">
        <v>171</v>
      </c>
      <c r="C86">
        <v>1</v>
      </c>
      <c r="E86" s="4">
        <v>2.8831719866703809</v>
      </c>
      <c r="F86" s="4">
        <v>4.6608437670439837</v>
      </c>
      <c r="G86" s="4">
        <v>1.7776717803736026</v>
      </c>
      <c r="H86" s="4">
        <v>0.12585583460532743</v>
      </c>
      <c r="J86">
        <v>223</v>
      </c>
    </row>
    <row r="87" spans="1:10" x14ac:dyDescent="0.3">
      <c r="A87" t="s">
        <v>77</v>
      </c>
      <c r="C87">
        <v>1</v>
      </c>
      <c r="E87" s="4">
        <v>2.6595120815975433</v>
      </c>
      <c r="F87" s="4">
        <v>4.2849961132023973</v>
      </c>
      <c r="G87" s="4">
        <v>1.6254840316048538</v>
      </c>
      <c r="H87" s="4">
        <v>0.14229960716802328</v>
      </c>
      <c r="J87">
        <v>46</v>
      </c>
    </row>
    <row r="88" spans="1:10" x14ac:dyDescent="0.3">
      <c r="A88" t="s">
        <v>158</v>
      </c>
      <c r="C88">
        <v>1</v>
      </c>
      <c r="E88" s="4">
        <v>2.6953348111168935</v>
      </c>
      <c r="F88" s="4">
        <v>4.182183981717726</v>
      </c>
      <c r="G88" s="4">
        <v>1.4868491706008324</v>
      </c>
      <c r="H88" s="4">
        <v>0.11207236596973492</v>
      </c>
      <c r="J88">
        <v>536</v>
      </c>
    </row>
    <row r="89" spans="1:10" x14ac:dyDescent="0.3">
      <c r="A89" t="s">
        <v>107</v>
      </c>
      <c r="C89">
        <v>1</v>
      </c>
      <c r="E89" s="4">
        <v>2.8727905321444771</v>
      </c>
      <c r="F89" s="4">
        <v>4.3424865970959559</v>
      </c>
      <c r="G89" s="4">
        <v>1.4696960649514792</v>
      </c>
      <c r="H89" s="4">
        <v>0.12263288693408486</v>
      </c>
      <c r="J89">
        <v>214</v>
      </c>
    </row>
    <row r="90" spans="1:10" x14ac:dyDescent="0.3">
      <c r="A90" t="s">
        <v>96</v>
      </c>
      <c r="C90">
        <v>1</v>
      </c>
      <c r="E90" s="4">
        <v>3.1995591722217487</v>
      </c>
      <c r="F90" s="4">
        <v>4.3123316477685805</v>
      </c>
      <c r="G90" s="4">
        <v>1.1127724755468316</v>
      </c>
      <c r="H90" s="4">
        <v>0.15966947203751664</v>
      </c>
      <c r="J90">
        <v>164</v>
      </c>
    </row>
    <row r="91" spans="1:10" x14ac:dyDescent="0.3">
      <c r="A91" t="s">
        <v>121</v>
      </c>
      <c r="C91">
        <v>1</v>
      </c>
      <c r="E91" s="4">
        <v>2.3804811164016972</v>
      </c>
      <c r="F91" s="4">
        <v>4.4511949261211354</v>
      </c>
      <c r="G91" s="4">
        <v>2.0707138097194382</v>
      </c>
      <c r="H91" s="4">
        <v>0.14963952255440194</v>
      </c>
      <c r="J91">
        <v>297</v>
      </c>
    </row>
  </sheetData>
  <sortState xmlns:xlrd2="http://schemas.microsoft.com/office/spreadsheetml/2017/richdata2" ref="A2:BH90">
    <sortCondition ref="A2:A9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76"/>
  <sheetViews>
    <sheetView workbookViewId="0">
      <selection activeCell="AK29" sqref="AK29"/>
    </sheetView>
  </sheetViews>
  <sheetFormatPr defaultColWidth="8.77734375" defaultRowHeight="14.4" x14ac:dyDescent="0.3"/>
  <sheetData>
    <row r="1" spans="1:60" s="3" customFormat="1" ht="172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H1" s="3" t="s">
        <v>162</v>
      </c>
    </row>
    <row r="2" spans="1:60" x14ac:dyDescent="0.3">
      <c r="A2">
        <v>1</v>
      </c>
      <c r="B2">
        <v>1</v>
      </c>
      <c r="C2" t="s">
        <v>26</v>
      </c>
      <c r="D2" t="s">
        <v>27</v>
      </c>
      <c r="G2">
        <v>0.5</v>
      </c>
      <c r="H2">
        <v>0.5</v>
      </c>
      <c r="I2">
        <v>4132</v>
      </c>
      <c r="J2">
        <v>6843</v>
      </c>
      <c r="L2">
        <v>16570</v>
      </c>
      <c r="M2">
        <v>3.585</v>
      </c>
      <c r="N2">
        <v>6.0759999999999996</v>
      </c>
      <c r="O2">
        <v>2.4900000000000002</v>
      </c>
      <c r="Q2">
        <v>1.617</v>
      </c>
      <c r="R2">
        <v>1</v>
      </c>
      <c r="S2">
        <v>0</v>
      </c>
      <c r="T2">
        <v>0</v>
      </c>
      <c r="V2">
        <v>0</v>
      </c>
      <c r="Y2">
        <v>44362</v>
      </c>
      <c r="Z2">
        <v>0.50339120370370372</v>
      </c>
      <c r="AB2">
        <v>1</v>
      </c>
      <c r="AD2">
        <v>4.0708313153104188</v>
      </c>
      <c r="AE2">
        <v>6.3976918951849857</v>
      </c>
      <c r="AF2">
        <v>2.326860579874567</v>
      </c>
      <c r="AG2">
        <v>1.588841880894597</v>
      </c>
      <c r="BH2">
        <v>1</v>
      </c>
    </row>
    <row r="3" spans="1:60" x14ac:dyDescent="0.3">
      <c r="A3">
        <v>2</v>
      </c>
      <c r="B3">
        <v>1</v>
      </c>
      <c r="C3" t="s">
        <v>26</v>
      </c>
      <c r="D3" t="s">
        <v>27</v>
      </c>
      <c r="G3">
        <v>0.5</v>
      </c>
      <c r="H3">
        <v>0.5</v>
      </c>
      <c r="I3">
        <v>6663</v>
      </c>
      <c r="J3">
        <v>6900</v>
      </c>
      <c r="L3">
        <v>16599</v>
      </c>
      <c r="M3">
        <v>5.5259999999999998</v>
      </c>
      <c r="N3">
        <v>6.1239999999999997</v>
      </c>
      <c r="O3">
        <v>0.59799999999999998</v>
      </c>
      <c r="Q3">
        <v>1.62</v>
      </c>
      <c r="R3">
        <v>1</v>
      </c>
      <c r="S3">
        <v>0</v>
      </c>
      <c r="T3">
        <v>0</v>
      </c>
      <c r="V3">
        <v>0</v>
      </c>
      <c r="Y3">
        <v>44362</v>
      </c>
      <c r="Z3">
        <v>0.5085763888888889</v>
      </c>
      <c r="AB3">
        <v>1</v>
      </c>
      <c r="AD3">
        <v>6.6114066926413484</v>
      </c>
      <c r="AE3">
        <v>6.454737683708438</v>
      </c>
      <c r="AF3">
        <v>-0.15666900893291036</v>
      </c>
      <c r="AG3">
        <v>1.5915752962811918</v>
      </c>
      <c r="BH3">
        <v>2</v>
      </c>
    </row>
    <row r="4" spans="1:60" x14ac:dyDescent="0.3">
      <c r="A4">
        <v>3</v>
      </c>
      <c r="B4">
        <v>1</v>
      </c>
      <c r="C4" t="s">
        <v>26</v>
      </c>
      <c r="D4" t="s">
        <v>27</v>
      </c>
      <c r="G4">
        <v>0.5</v>
      </c>
      <c r="H4">
        <v>0.5</v>
      </c>
      <c r="I4">
        <v>6909</v>
      </c>
      <c r="J4">
        <v>6821</v>
      </c>
      <c r="L4">
        <v>16409</v>
      </c>
      <c r="M4">
        <v>5.7160000000000002</v>
      </c>
      <c r="N4">
        <v>6.0570000000000004</v>
      </c>
      <c r="O4">
        <v>0.34200000000000003</v>
      </c>
      <c r="Q4">
        <v>1.6</v>
      </c>
      <c r="R4">
        <v>1</v>
      </c>
      <c r="S4">
        <v>0</v>
      </c>
      <c r="T4">
        <v>0</v>
      </c>
      <c r="V4">
        <v>0</v>
      </c>
      <c r="Y4">
        <v>44362</v>
      </c>
      <c r="Z4">
        <v>0.51415509259259262</v>
      </c>
      <c r="AB4">
        <v>1</v>
      </c>
      <c r="AD4">
        <v>6.8583373693791634</v>
      </c>
      <c r="AE4">
        <v>6.3756742224215488</v>
      </c>
      <c r="AF4">
        <v>-0.48266314695761459</v>
      </c>
      <c r="AG4">
        <v>1.5736667127138466</v>
      </c>
      <c r="BH4">
        <v>3</v>
      </c>
    </row>
    <row r="5" spans="1:60" x14ac:dyDescent="0.3">
      <c r="A5">
        <v>4</v>
      </c>
      <c r="B5">
        <v>2</v>
      </c>
      <c r="D5" t="s">
        <v>28</v>
      </c>
      <c r="Y5">
        <v>44362</v>
      </c>
      <c r="Z5">
        <v>0.51876157407407408</v>
      </c>
      <c r="AB5">
        <v>1</v>
      </c>
      <c r="AD5" t="e">
        <v>#DIV/0!</v>
      </c>
      <c r="AE5" t="e">
        <v>#DIV/0!</v>
      </c>
      <c r="AF5" t="e">
        <v>#DIV/0!</v>
      </c>
      <c r="AG5" t="e">
        <v>#DIV/0!</v>
      </c>
      <c r="BH5">
        <v>4</v>
      </c>
    </row>
    <row r="6" spans="1:60" x14ac:dyDescent="0.3">
      <c r="A6">
        <v>5</v>
      </c>
      <c r="B6">
        <v>3</v>
      </c>
      <c r="C6" t="s">
        <v>29</v>
      </c>
      <c r="D6" t="s">
        <v>27</v>
      </c>
      <c r="G6">
        <v>0.5</v>
      </c>
      <c r="H6">
        <v>0.5</v>
      </c>
      <c r="I6">
        <v>816</v>
      </c>
      <c r="J6">
        <v>498</v>
      </c>
      <c r="L6">
        <v>0</v>
      </c>
      <c r="M6">
        <v>1.0409999999999999</v>
      </c>
      <c r="N6">
        <v>0.7</v>
      </c>
      <c r="O6">
        <v>0</v>
      </c>
      <c r="Q6">
        <v>0</v>
      </c>
      <c r="R6">
        <v>1</v>
      </c>
      <c r="S6">
        <v>0</v>
      </c>
      <c r="T6">
        <v>0</v>
      </c>
      <c r="V6">
        <v>0</v>
      </c>
      <c r="Y6">
        <v>44362</v>
      </c>
      <c r="Z6">
        <v>0.52923611111111113</v>
      </c>
      <c r="AB6">
        <v>1</v>
      </c>
      <c r="AD6">
        <v>0.74228609554377978</v>
      </c>
      <c r="AE6">
        <v>4.7594909548072363E-2</v>
      </c>
      <c r="AF6">
        <v>-0.69469118599570745</v>
      </c>
      <c r="AG6">
        <v>2.7024882416110889E-2</v>
      </c>
      <c r="BH6">
        <v>5</v>
      </c>
    </row>
    <row r="7" spans="1:60" x14ac:dyDescent="0.3">
      <c r="A7">
        <v>6</v>
      </c>
      <c r="B7">
        <v>3</v>
      </c>
      <c r="C7" t="s">
        <v>29</v>
      </c>
      <c r="D7" t="s">
        <v>27</v>
      </c>
      <c r="G7">
        <v>0.5</v>
      </c>
      <c r="H7">
        <v>0.5</v>
      </c>
      <c r="I7">
        <v>138</v>
      </c>
      <c r="J7">
        <v>474</v>
      </c>
      <c r="L7">
        <v>0</v>
      </c>
      <c r="M7">
        <v>0.52100000000000002</v>
      </c>
      <c r="N7">
        <v>0.68</v>
      </c>
      <c r="O7">
        <v>0.159</v>
      </c>
      <c r="Q7">
        <v>0</v>
      </c>
      <c r="R7">
        <v>1</v>
      </c>
      <c r="S7">
        <v>0</v>
      </c>
      <c r="T7">
        <v>0</v>
      </c>
      <c r="V7">
        <v>0</v>
      </c>
      <c r="Y7">
        <v>44362</v>
      </c>
      <c r="Z7">
        <v>0.53449074074074077</v>
      </c>
      <c r="AB7">
        <v>1</v>
      </c>
      <c r="AD7">
        <v>6.1721059656632271E-2</v>
      </c>
      <c r="AE7">
        <v>2.3575630169776731E-2</v>
      </c>
      <c r="AF7">
        <v>-3.8145429486855537E-2</v>
      </c>
      <c r="AG7">
        <v>2.7024882416110889E-2</v>
      </c>
      <c r="BH7">
        <v>6</v>
      </c>
    </row>
    <row r="8" spans="1:60" x14ac:dyDescent="0.3">
      <c r="A8">
        <v>7</v>
      </c>
      <c r="B8">
        <v>3</v>
      </c>
      <c r="C8" t="s">
        <v>29</v>
      </c>
      <c r="D8" t="s">
        <v>27</v>
      </c>
      <c r="G8">
        <v>0.5</v>
      </c>
      <c r="H8">
        <v>0.5</v>
      </c>
      <c r="I8">
        <v>83</v>
      </c>
      <c r="J8">
        <v>454</v>
      </c>
      <c r="L8">
        <v>0</v>
      </c>
      <c r="M8">
        <v>0.47899999999999998</v>
      </c>
      <c r="N8">
        <v>0.66300000000000003</v>
      </c>
      <c r="O8">
        <v>0.185</v>
      </c>
      <c r="Q8">
        <v>0</v>
      </c>
      <c r="R8">
        <v>1</v>
      </c>
      <c r="S8">
        <v>0</v>
      </c>
      <c r="T8">
        <v>0</v>
      </c>
      <c r="V8">
        <v>0</v>
      </c>
      <c r="Y8">
        <v>44362</v>
      </c>
      <c r="Z8">
        <v>0.54002314814814811</v>
      </c>
      <c r="AB8">
        <v>1</v>
      </c>
      <c r="AD8">
        <v>6.5129815241940555E-3</v>
      </c>
      <c r="AE8">
        <v>3.5595640211970271E-3</v>
      </c>
      <c r="AF8">
        <v>-2.9534175029970284E-3</v>
      </c>
      <c r="AG8">
        <v>2.7024882416110889E-2</v>
      </c>
      <c r="BH8">
        <v>7</v>
      </c>
    </row>
    <row r="9" spans="1:60" x14ac:dyDescent="0.3">
      <c r="A9">
        <v>8</v>
      </c>
      <c r="B9">
        <v>4</v>
      </c>
      <c r="C9" t="s">
        <v>65</v>
      </c>
      <c r="D9" t="s">
        <v>27</v>
      </c>
      <c r="G9">
        <v>0.2</v>
      </c>
      <c r="H9">
        <v>0.2</v>
      </c>
      <c r="I9">
        <v>412</v>
      </c>
      <c r="J9">
        <v>2576</v>
      </c>
      <c r="L9">
        <v>690</v>
      </c>
      <c r="M9">
        <v>1.827</v>
      </c>
      <c r="N9">
        <v>6.1529999999999996</v>
      </c>
      <c r="O9">
        <v>4.3259999999999996</v>
      </c>
      <c r="Q9">
        <v>0</v>
      </c>
      <c r="R9">
        <v>1</v>
      </c>
      <c r="S9">
        <v>0</v>
      </c>
      <c r="T9">
        <v>0</v>
      </c>
      <c r="V9">
        <v>0</v>
      </c>
      <c r="Y9">
        <v>44362</v>
      </c>
      <c r="Z9">
        <v>0.55057870370370365</v>
      </c>
      <c r="AB9">
        <v>1</v>
      </c>
      <c r="AD9">
        <v>0.84189416770012937</v>
      </c>
      <c r="AE9">
        <v>5.3181604559637607</v>
      </c>
      <c r="AF9">
        <v>4.4762662882636315</v>
      </c>
      <c r="AG9">
        <v>0.23015329369117574</v>
      </c>
      <c r="AI9">
        <v>71.936861076662353</v>
      </c>
      <c r="AN9">
        <v>11.363992400603989</v>
      </c>
      <c r="AS9">
        <v>49.208876275454379</v>
      </c>
      <c r="AX9">
        <v>23.28223543627475</v>
      </c>
      <c r="BH9">
        <v>8</v>
      </c>
    </row>
    <row r="10" spans="1:60" x14ac:dyDescent="0.3">
      <c r="A10">
        <v>9</v>
      </c>
      <c r="B10">
        <v>4</v>
      </c>
      <c r="C10" t="s">
        <v>65</v>
      </c>
      <c r="D10" t="s">
        <v>27</v>
      </c>
      <c r="G10">
        <v>0.2</v>
      </c>
      <c r="H10">
        <v>0.2</v>
      </c>
      <c r="I10">
        <v>1141</v>
      </c>
      <c r="J10">
        <v>2546</v>
      </c>
      <c r="L10">
        <v>750</v>
      </c>
      <c r="M10">
        <v>3.226</v>
      </c>
      <c r="N10">
        <v>6.0890000000000004</v>
      </c>
      <c r="O10">
        <v>2.8639999999999999</v>
      </c>
      <c r="Q10">
        <v>0</v>
      </c>
      <c r="R10">
        <v>1</v>
      </c>
      <c r="S10">
        <v>0</v>
      </c>
      <c r="T10">
        <v>0</v>
      </c>
      <c r="V10">
        <v>0</v>
      </c>
      <c r="Y10">
        <v>44362</v>
      </c>
      <c r="Z10">
        <v>0.55598379629629624</v>
      </c>
      <c r="AB10">
        <v>1</v>
      </c>
      <c r="AD10">
        <v>2.671289120361378</v>
      </c>
      <c r="AE10">
        <v>5.2431002079065863</v>
      </c>
      <c r="AF10">
        <v>2.5718110875452083</v>
      </c>
      <c r="AG10">
        <v>0.24429164913907994</v>
      </c>
      <c r="AI10">
        <v>10.957029321287401</v>
      </c>
      <c r="AN10">
        <v>12.61499653489023</v>
      </c>
      <c r="AS10">
        <v>14.272963748493057</v>
      </c>
      <c r="AX10">
        <v>18.56945028697335</v>
      </c>
      <c r="BH10">
        <v>9</v>
      </c>
    </row>
    <row r="11" spans="1:60" x14ac:dyDescent="0.3">
      <c r="A11">
        <v>10</v>
      </c>
      <c r="B11">
        <v>4</v>
      </c>
      <c r="C11" t="s">
        <v>65</v>
      </c>
      <c r="D11" t="s">
        <v>27</v>
      </c>
      <c r="G11">
        <v>0.2</v>
      </c>
      <c r="H11">
        <v>0.2</v>
      </c>
      <c r="I11">
        <v>1170</v>
      </c>
      <c r="J11">
        <v>2642</v>
      </c>
      <c r="L11">
        <v>695</v>
      </c>
      <c r="M11">
        <v>3.28</v>
      </c>
      <c r="N11">
        <v>6.2919999999999998</v>
      </c>
      <c r="O11">
        <v>3.012</v>
      </c>
      <c r="Q11">
        <v>0</v>
      </c>
      <c r="R11">
        <v>1</v>
      </c>
      <c r="S11">
        <v>0</v>
      </c>
      <c r="T11">
        <v>0</v>
      </c>
      <c r="V11">
        <v>0</v>
      </c>
      <c r="Y11">
        <v>44362</v>
      </c>
      <c r="Z11">
        <v>0.56174768518518514</v>
      </c>
      <c r="AB11">
        <v>1</v>
      </c>
      <c r="AD11">
        <v>2.7440634051723189</v>
      </c>
      <c r="AE11">
        <v>5.4832930016895425</v>
      </c>
      <c r="AF11">
        <v>2.7392295965172235</v>
      </c>
      <c r="AG11">
        <v>0.23133148997850109</v>
      </c>
      <c r="AI11">
        <v>8.5312198275893678</v>
      </c>
      <c r="AN11">
        <v>8.611783305174292</v>
      </c>
      <c r="AS11">
        <v>8.6923467827592162</v>
      </c>
      <c r="AX11">
        <v>22.889503340499637</v>
      </c>
      <c r="BH11">
        <v>10</v>
      </c>
    </row>
    <row r="12" spans="1:60" x14ac:dyDescent="0.3">
      <c r="A12">
        <v>11</v>
      </c>
      <c r="B12">
        <v>5</v>
      </c>
      <c r="C12" t="s">
        <v>65</v>
      </c>
      <c r="D12" t="s">
        <v>27</v>
      </c>
      <c r="G12">
        <v>0.6</v>
      </c>
      <c r="H12">
        <v>0.6</v>
      </c>
      <c r="I12">
        <v>3828</v>
      </c>
      <c r="J12">
        <v>8388</v>
      </c>
      <c r="L12">
        <v>3974</v>
      </c>
      <c r="M12">
        <v>2.7930000000000001</v>
      </c>
      <c r="N12">
        <v>6.1539999999999999</v>
      </c>
      <c r="O12">
        <v>3.3610000000000002</v>
      </c>
      <c r="Q12">
        <v>0.25</v>
      </c>
      <c r="R12">
        <v>1</v>
      </c>
      <c r="S12">
        <v>0</v>
      </c>
      <c r="T12">
        <v>0</v>
      </c>
      <c r="V12">
        <v>0</v>
      </c>
      <c r="Y12">
        <v>44362</v>
      </c>
      <c r="Z12">
        <v>0.57284722222222217</v>
      </c>
      <c r="AB12">
        <v>1</v>
      </c>
      <c r="AD12">
        <v>3.1380676756032093</v>
      </c>
      <c r="AE12">
        <v>6.6199441709689735</v>
      </c>
      <c r="AF12">
        <v>3.4818764953657642</v>
      </c>
      <c r="AG12">
        <v>0.33466420506882222</v>
      </c>
      <c r="AI12">
        <v>4.6022558534403109</v>
      </c>
      <c r="AN12">
        <v>10.332402849482891</v>
      </c>
      <c r="AS12">
        <v>16.062549845525471</v>
      </c>
      <c r="AX12">
        <v>11.554735022940744</v>
      </c>
      <c r="BH12">
        <v>11</v>
      </c>
    </row>
    <row r="13" spans="1:60" x14ac:dyDescent="0.3">
      <c r="A13">
        <v>12</v>
      </c>
      <c r="B13">
        <v>5</v>
      </c>
      <c r="C13" t="s">
        <v>65</v>
      </c>
      <c r="D13" t="s">
        <v>27</v>
      </c>
      <c r="G13">
        <v>0.6</v>
      </c>
      <c r="H13">
        <v>0.6</v>
      </c>
      <c r="I13">
        <v>3821</v>
      </c>
      <c r="J13">
        <v>8287</v>
      </c>
      <c r="L13">
        <v>3906</v>
      </c>
      <c r="M13">
        <v>2.7879999999999998</v>
      </c>
      <c r="N13">
        <v>6.0830000000000002</v>
      </c>
      <c r="O13">
        <v>3.294</v>
      </c>
      <c r="Q13">
        <v>0.24399999999999999</v>
      </c>
      <c r="R13">
        <v>1</v>
      </c>
      <c r="S13">
        <v>0</v>
      </c>
      <c r="T13">
        <v>0</v>
      </c>
      <c r="V13">
        <v>0</v>
      </c>
      <c r="Y13">
        <v>44362</v>
      </c>
      <c r="Z13">
        <v>0.57866898148148149</v>
      </c>
      <c r="AB13">
        <v>1</v>
      </c>
      <c r="AD13">
        <v>3.1322122733770419</v>
      </c>
      <c r="AE13">
        <v>6.5357098925937009</v>
      </c>
      <c r="AF13">
        <v>3.4034976192166591</v>
      </c>
      <c r="AG13">
        <v>0.32932304856628064</v>
      </c>
      <c r="AI13">
        <v>4.4070757792347299</v>
      </c>
      <c r="AN13">
        <v>8.9284982098950163</v>
      </c>
      <c r="AS13">
        <v>13.4499206405553</v>
      </c>
      <c r="AX13">
        <v>9.7743495220935515</v>
      </c>
      <c r="BH13">
        <v>12</v>
      </c>
    </row>
    <row r="14" spans="1:60" x14ac:dyDescent="0.3">
      <c r="A14">
        <v>13</v>
      </c>
      <c r="B14">
        <v>5</v>
      </c>
      <c r="C14" t="s">
        <v>65</v>
      </c>
      <c r="D14" t="s">
        <v>27</v>
      </c>
      <c r="G14">
        <v>0.6</v>
      </c>
      <c r="H14">
        <v>0.6</v>
      </c>
      <c r="I14">
        <v>3850</v>
      </c>
      <c r="J14">
        <v>8233</v>
      </c>
      <c r="L14">
        <v>3812</v>
      </c>
      <c r="M14">
        <v>2.8069999999999999</v>
      </c>
      <c r="N14">
        <v>6.0439999999999996</v>
      </c>
      <c r="O14">
        <v>3.2370000000000001</v>
      </c>
      <c r="Q14">
        <v>0.23599999999999999</v>
      </c>
      <c r="R14">
        <v>1</v>
      </c>
      <c r="S14">
        <v>0</v>
      </c>
      <c r="T14">
        <v>0</v>
      </c>
      <c r="V14">
        <v>0</v>
      </c>
      <c r="Y14">
        <v>44362</v>
      </c>
      <c r="Z14">
        <v>0.58489583333333328</v>
      </c>
      <c r="AB14">
        <v>1</v>
      </c>
      <c r="AD14">
        <v>3.1564703683140221</v>
      </c>
      <c r="AE14">
        <v>6.4906737437593964</v>
      </c>
      <c r="AF14">
        <v>3.3342033754453744</v>
      </c>
      <c r="AG14">
        <v>0.32193968516570848</v>
      </c>
      <c r="AI14">
        <v>5.2156789438007349</v>
      </c>
      <c r="AN14">
        <v>8.1778957293232732</v>
      </c>
      <c r="AS14">
        <v>11.140112514845812</v>
      </c>
      <c r="AX14">
        <v>7.3132283885694971</v>
      </c>
      <c r="BH14">
        <v>13</v>
      </c>
    </row>
    <row r="15" spans="1:60" x14ac:dyDescent="0.3">
      <c r="A15">
        <v>14</v>
      </c>
      <c r="B15">
        <v>6</v>
      </c>
      <c r="C15" t="s">
        <v>69</v>
      </c>
      <c r="D15" t="s">
        <v>27</v>
      </c>
      <c r="G15">
        <v>0.33300000000000002</v>
      </c>
      <c r="H15">
        <v>0.33300000000000002</v>
      </c>
      <c r="I15">
        <v>4395</v>
      </c>
      <c r="J15">
        <v>11746</v>
      </c>
      <c r="L15">
        <v>5538</v>
      </c>
      <c r="M15">
        <v>5.6859999999999999</v>
      </c>
      <c r="N15">
        <v>15.36</v>
      </c>
      <c r="O15">
        <v>9.6739999999999995</v>
      </c>
      <c r="Q15">
        <v>0.69499999999999995</v>
      </c>
      <c r="R15">
        <v>1</v>
      </c>
      <c r="S15">
        <v>0</v>
      </c>
      <c r="T15">
        <v>0</v>
      </c>
      <c r="V15">
        <v>0</v>
      </c>
      <c r="Y15">
        <v>44362</v>
      </c>
      <c r="Z15">
        <v>0.59615740740740741</v>
      </c>
      <c r="AB15">
        <v>1</v>
      </c>
      <c r="AD15">
        <v>6.5087482088698954</v>
      </c>
      <c r="AE15">
        <v>16.973919686950907</v>
      </c>
      <c r="AF15">
        <v>10.465171478081011</v>
      </c>
      <c r="AG15">
        <v>0.82434379212122322</v>
      </c>
      <c r="AI15">
        <v>27.680575457001162</v>
      </c>
      <c r="AN15">
        <v>5.7004461836060711</v>
      </c>
      <c r="AS15">
        <v>16.27968308978901</v>
      </c>
      <c r="AX15">
        <v>8.4062453198640892</v>
      </c>
      <c r="BH15">
        <v>14</v>
      </c>
    </row>
    <row r="16" spans="1:60" x14ac:dyDescent="0.3">
      <c r="A16">
        <v>15</v>
      </c>
      <c r="B16">
        <v>6</v>
      </c>
      <c r="C16" t="s">
        <v>69</v>
      </c>
      <c r="D16" t="s">
        <v>27</v>
      </c>
      <c r="G16">
        <v>0.33300000000000002</v>
      </c>
      <c r="H16">
        <v>0.33300000000000002</v>
      </c>
      <c r="I16">
        <v>5885</v>
      </c>
      <c r="J16">
        <v>12023</v>
      </c>
      <c r="L16">
        <v>5724</v>
      </c>
      <c r="M16">
        <v>7.4020000000000001</v>
      </c>
      <c r="N16">
        <v>15.712</v>
      </c>
      <c r="O16">
        <v>8.31</v>
      </c>
      <c r="Q16">
        <v>0.72499999999999998</v>
      </c>
      <c r="R16">
        <v>1</v>
      </c>
      <c r="S16">
        <v>0</v>
      </c>
      <c r="T16">
        <v>0</v>
      </c>
      <c r="V16">
        <v>0</v>
      </c>
      <c r="Y16">
        <v>44362</v>
      </c>
      <c r="Z16">
        <v>0.60185185185185186</v>
      </c>
      <c r="AB16">
        <v>1</v>
      </c>
      <c r="AD16">
        <v>8.7544494487643245</v>
      </c>
      <c r="AE16">
        <v>17.390169711211907</v>
      </c>
      <c r="AF16">
        <v>8.6357202624475828</v>
      </c>
      <c r="AG16">
        <v>0.85066745691912293</v>
      </c>
      <c r="AI16">
        <v>2.728339458174172</v>
      </c>
      <c r="AN16">
        <v>3.3879460488227369</v>
      </c>
      <c r="AS16">
        <v>4.0475526394713022</v>
      </c>
      <c r="AX16">
        <v>5.4813936756530097</v>
      </c>
      <c r="BH16">
        <v>15</v>
      </c>
    </row>
    <row r="17" spans="1:60" x14ac:dyDescent="0.3">
      <c r="A17">
        <v>16</v>
      </c>
      <c r="B17">
        <v>6</v>
      </c>
      <c r="C17" t="s">
        <v>69</v>
      </c>
      <c r="D17" t="s">
        <v>27</v>
      </c>
      <c r="G17">
        <v>0.33300000000000002</v>
      </c>
      <c r="H17">
        <v>0.33300000000000002</v>
      </c>
      <c r="I17">
        <v>6001</v>
      </c>
      <c r="J17">
        <v>11968</v>
      </c>
      <c r="L17">
        <v>5561</v>
      </c>
      <c r="M17">
        <v>7.5359999999999996</v>
      </c>
      <c r="N17">
        <v>15.641999999999999</v>
      </c>
      <c r="O17">
        <v>8.1069999999999993</v>
      </c>
      <c r="Q17">
        <v>0.69899999999999995</v>
      </c>
      <c r="R17">
        <v>1</v>
      </c>
      <c r="S17">
        <v>0</v>
      </c>
      <c r="T17">
        <v>0</v>
      </c>
      <c r="V17">
        <v>0</v>
      </c>
      <c r="Y17">
        <v>44362</v>
      </c>
      <c r="Z17">
        <v>0.60803240740740738</v>
      </c>
      <c r="AB17">
        <v>1</v>
      </c>
      <c r="AD17">
        <v>8.929282565427247</v>
      </c>
      <c r="AE17">
        <v>17.307520789427233</v>
      </c>
      <c r="AF17">
        <v>8.3782382239999862</v>
      </c>
      <c r="AG17">
        <v>0.82759886895107104</v>
      </c>
      <c r="AI17">
        <v>0.78574927303058928</v>
      </c>
      <c r="AN17">
        <v>3.8471067254042604</v>
      </c>
      <c r="AS17">
        <v>6.9084641777779314</v>
      </c>
      <c r="AX17">
        <v>8.0445701165476642</v>
      </c>
      <c r="BH17">
        <v>16</v>
      </c>
    </row>
    <row r="18" spans="1:60" x14ac:dyDescent="0.3">
      <c r="A18">
        <v>17</v>
      </c>
      <c r="B18">
        <v>7</v>
      </c>
      <c r="C18" t="s">
        <v>69</v>
      </c>
      <c r="D18" t="s">
        <v>27</v>
      </c>
      <c r="G18">
        <v>0.46700000000000003</v>
      </c>
      <c r="H18">
        <v>0.46700000000000003</v>
      </c>
      <c r="I18">
        <v>8531</v>
      </c>
      <c r="J18">
        <v>17276</v>
      </c>
      <c r="L18">
        <v>8416</v>
      </c>
      <c r="M18">
        <v>7.452</v>
      </c>
      <c r="N18">
        <v>15.968</v>
      </c>
      <c r="O18">
        <v>8.516</v>
      </c>
      <c r="Q18">
        <v>0.81799999999999995</v>
      </c>
      <c r="R18">
        <v>1</v>
      </c>
      <c r="S18">
        <v>0</v>
      </c>
      <c r="T18">
        <v>0</v>
      </c>
      <c r="V18">
        <v>0</v>
      </c>
      <c r="Y18">
        <v>44362</v>
      </c>
      <c r="Z18">
        <v>0.61956018518518519</v>
      </c>
      <c r="AB18">
        <v>1</v>
      </c>
      <c r="AD18">
        <v>9.0861603668808399</v>
      </c>
      <c r="AE18">
        <v>18.028985868941746</v>
      </c>
      <c r="AF18">
        <v>8.9428255020609058</v>
      </c>
      <c r="AG18">
        <v>0.87824505219113869</v>
      </c>
      <c r="AI18">
        <v>0.95733740978711046</v>
      </c>
      <c r="AN18">
        <v>0.16103260523192059</v>
      </c>
      <c r="AS18">
        <v>0.63527219932326928</v>
      </c>
      <c r="AX18">
        <v>2.4172164232068152</v>
      </c>
      <c r="BH18">
        <v>17</v>
      </c>
    </row>
    <row r="19" spans="1:60" x14ac:dyDescent="0.3">
      <c r="A19">
        <v>18</v>
      </c>
      <c r="B19">
        <v>7</v>
      </c>
      <c r="C19" t="s">
        <v>69</v>
      </c>
      <c r="D19" t="s">
        <v>27</v>
      </c>
      <c r="G19">
        <v>0.46700000000000003</v>
      </c>
      <c r="H19">
        <v>0.46700000000000003</v>
      </c>
      <c r="I19">
        <v>8458</v>
      </c>
      <c r="J19">
        <v>17400</v>
      </c>
      <c r="L19">
        <v>8500</v>
      </c>
      <c r="M19">
        <v>7.3920000000000003</v>
      </c>
      <c r="N19">
        <v>16.081</v>
      </c>
      <c r="O19">
        <v>8.69</v>
      </c>
      <c r="Q19">
        <v>0.82799999999999996</v>
      </c>
      <c r="R19">
        <v>1</v>
      </c>
      <c r="S19">
        <v>0</v>
      </c>
      <c r="T19">
        <v>0</v>
      </c>
      <c r="V19">
        <v>0</v>
      </c>
      <c r="Y19">
        <v>44362</v>
      </c>
      <c r="Z19">
        <v>0.62550925925925926</v>
      </c>
      <c r="AB19">
        <v>1</v>
      </c>
      <c r="AD19">
        <v>9.0077062165271702</v>
      </c>
      <c r="AE19">
        <v>18.161854830527609</v>
      </c>
      <c r="AF19">
        <v>9.1541486140004391</v>
      </c>
      <c r="AG19">
        <v>0.88672201048966803</v>
      </c>
      <c r="AI19">
        <v>8.562462807966871E-2</v>
      </c>
      <c r="AN19">
        <v>0.89919350293116274</v>
      </c>
      <c r="AS19">
        <v>1.7127623777826568</v>
      </c>
      <c r="AX19">
        <v>1.4753321678146654</v>
      </c>
      <c r="BH19">
        <v>18</v>
      </c>
    </row>
    <row r="20" spans="1:60" x14ac:dyDescent="0.3">
      <c r="A20">
        <v>19</v>
      </c>
      <c r="B20">
        <v>7</v>
      </c>
      <c r="C20" t="s">
        <v>69</v>
      </c>
      <c r="D20" t="s">
        <v>27</v>
      </c>
      <c r="G20">
        <v>0.46700000000000003</v>
      </c>
      <c r="H20">
        <v>0.46700000000000003</v>
      </c>
      <c r="I20">
        <v>8502</v>
      </c>
      <c r="J20">
        <v>17326</v>
      </c>
      <c r="L20">
        <v>8465</v>
      </c>
      <c r="M20">
        <v>7.4279999999999999</v>
      </c>
      <c r="N20">
        <v>16.013999999999999</v>
      </c>
      <c r="O20">
        <v>8.5860000000000003</v>
      </c>
      <c r="Q20">
        <v>0.82399999999999995</v>
      </c>
      <c r="R20">
        <v>1</v>
      </c>
      <c r="S20">
        <v>0</v>
      </c>
      <c r="T20">
        <v>0</v>
      </c>
      <c r="V20">
        <v>0</v>
      </c>
      <c r="Y20">
        <v>44362</v>
      </c>
      <c r="Z20">
        <v>0.63195601851851857</v>
      </c>
      <c r="AB20">
        <v>1</v>
      </c>
      <c r="AD20">
        <v>9.0549936496170531</v>
      </c>
      <c r="AE20">
        <v>18.082562063129597</v>
      </c>
      <c r="AF20">
        <v>9.0275684135125438</v>
      </c>
      <c r="AG20">
        <v>0.88318994453194744</v>
      </c>
      <c r="AI20">
        <v>0.6110405513005901</v>
      </c>
      <c r="AN20">
        <v>0.45867812849776057</v>
      </c>
      <c r="AS20">
        <v>0.30631570569493111</v>
      </c>
      <c r="AX20">
        <v>1.8677839408947319</v>
      </c>
      <c r="BH20">
        <v>19</v>
      </c>
    </row>
    <row r="21" spans="1:60" x14ac:dyDescent="0.3">
      <c r="A21">
        <v>20</v>
      </c>
      <c r="B21">
        <v>8</v>
      </c>
      <c r="C21" t="s">
        <v>69</v>
      </c>
      <c r="D21" t="s">
        <v>27</v>
      </c>
      <c r="G21">
        <v>0.6</v>
      </c>
      <c r="H21">
        <v>0.6</v>
      </c>
      <c r="I21">
        <v>10966</v>
      </c>
      <c r="J21">
        <v>22070</v>
      </c>
      <c r="L21">
        <v>11500</v>
      </c>
      <c r="M21">
        <v>7.3570000000000002</v>
      </c>
      <c r="N21">
        <v>15.813000000000001</v>
      </c>
      <c r="O21">
        <v>8.4570000000000007</v>
      </c>
      <c r="Q21">
        <v>0.90600000000000003</v>
      </c>
      <c r="R21">
        <v>1</v>
      </c>
      <c r="S21">
        <v>0</v>
      </c>
      <c r="T21">
        <v>0</v>
      </c>
      <c r="V21">
        <v>0</v>
      </c>
      <c r="Y21">
        <v>44362</v>
      </c>
      <c r="Z21">
        <v>0.64373842592592589</v>
      </c>
      <c r="AB21">
        <v>1</v>
      </c>
      <c r="AD21">
        <v>9.1089049742296329</v>
      </c>
      <c r="AE21">
        <v>18.030769881171793</v>
      </c>
      <c r="AF21">
        <v>8.9218649069421598</v>
      </c>
      <c r="AG21">
        <v>0.92580455562952879</v>
      </c>
      <c r="AI21">
        <v>1.2100552692181428</v>
      </c>
      <c r="AN21">
        <v>0.17094378428773715</v>
      </c>
      <c r="AS21">
        <v>0.86816770064266846</v>
      </c>
      <c r="AX21">
        <v>2.8671728477254188</v>
      </c>
      <c r="BH21">
        <v>20</v>
      </c>
    </row>
    <row r="22" spans="1:60" x14ac:dyDescent="0.3">
      <c r="A22">
        <v>21</v>
      </c>
      <c r="B22">
        <v>8</v>
      </c>
      <c r="C22" t="s">
        <v>69</v>
      </c>
      <c r="D22" t="s">
        <v>27</v>
      </c>
      <c r="G22">
        <v>0.6</v>
      </c>
      <c r="H22">
        <v>0.6</v>
      </c>
      <c r="I22">
        <v>10829</v>
      </c>
      <c r="J22">
        <v>22019</v>
      </c>
      <c r="L22">
        <v>11477</v>
      </c>
      <c r="M22">
        <v>7.2690000000000001</v>
      </c>
      <c r="N22">
        <v>15.776999999999999</v>
      </c>
      <c r="O22">
        <v>8.5079999999999991</v>
      </c>
      <c r="Q22">
        <v>0.90400000000000003</v>
      </c>
      <c r="R22">
        <v>1</v>
      </c>
      <c r="S22">
        <v>0</v>
      </c>
      <c r="T22">
        <v>0</v>
      </c>
      <c r="V22">
        <v>0</v>
      </c>
      <c r="Y22">
        <v>44362</v>
      </c>
      <c r="Z22">
        <v>0.64967592592592593</v>
      </c>
      <c r="AB22">
        <v>1</v>
      </c>
      <c r="AD22">
        <v>8.9943063878032081</v>
      </c>
      <c r="AE22">
        <v>17.988235740606061</v>
      </c>
      <c r="AF22">
        <v>8.9939293528028532</v>
      </c>
      <c r="AG22">
        <v>0.92399798798896315</v>
      </c>
      <c r="AI22">
        <v>6.3262357742131944E-2</v>
      </c>
      <c r="AN22">
        <v>6.5356996632992548E-2</v>
      </c>
      <c r="AS22">
        <v>6.7451635523853151E-2</v>
      </c>
      <c r="AX22">
        <v>2.6664431098847925</v>
      </c>
      <c r="BH22">
        <v>21</v>
      </c>
    </row>
    <row r="23" spans="1:60" x14ac:dyDescent="0.3">
      <c r="A23">
        <v>22</v>
      </c>
      <c r="B23">
        <v>8</v>
      </c>
      <c r="C23" t="s">
        <v>69</v>
      </c>
      <c r="D23" t="s">
        <v>27</v>
      </c>
      <c r="G23">
        <v>0.6</v>
      </c>
      <c r="H23">
        <v>0.6</v>
      </c>
      <c r="I23">
        <v>10814</v>
      </c>
      <c r="J23">
        <v>21937</v>
      </c>
      <c r="L23">
        <v>11326</v>
      </c>
      <c r="M23">
        <v>7.2590000000000003</v>
      </c>
      <c r="N23">
        <v>15.72</v>
      </c>
      <c r="O23">
        <v>8.4600000000000009</v>
      </c>
      <c r="Q23">
        <v>0.89</v>
      </c>
      <c r="R23">
        <v>1</v>
      </c>
      <c r="S23">
        <v>0</v>
      </c>
      <c r="T23">
        <v>0</v>
      </c>
      <c r="V23">
        <v>0</v>
      </c>
      <c r="Y23">
        <v>44362</v>
      </c>
      <c r="Z23">
        <v>0.65613425925925928</v>
      </c>
      <c r="AB23">
        <v>1</v>
      </c>
      <c r="AD23">
        <v>8.9817590973185641</v>
      </c>
      <c r="AE23">
        <v>17.919847514598413</v>
      </c>
      <c r="AF23">
        <v>8.9380884172798485</v>
      </c>
      <c r="AG23">
        <v>0.91213747869655459</v>
      </c>
      <c r="AI23">
        <v>0.2026766964603984</v>
      </c>
      <c r="AN23">
        <v>0.44529158556437426</v>
      </c>
      <c r="AS23">
        <v>0.6879064746683502</v>
      </c>
      <c r="AX23">
        <v>1.348608744061619</v>
      </c>
      <c r="BH23">
        <v>22</v>
      </c>
    </row>
    <row r="24" spans="1:60" x14ac:dyDescent="0.3">
      <c r="A24">
        <v>23</v>
      </c>
      <c r="B24">
        <v>1</v>
      </c>
      <c r="C24" t="s">
        <v>30</v>
      </c>
      <c r="D24" t="s">
        <v>27</v>
      </c>
      <c r="G24">
        <v>0.5</v>
      </c>
      <c r="H24">
        <v>0.5</v>
      </c>
      <c r="I24">
        <v>11457</v>
      </c>
      <c r="J24">
        <v>13719</v>
      </c>
      <c r="L24">
        <v>17038</v>
      </c>
      <c r="M24">
        <v>9.2040000000000006</v>
      </c>
      <c r="N24">
        <v>11.901</v>
      </c>
      <c r="O24">
        <v>2.6970000000000001</v>
      </c>
      <c r="Q24">
        <v>1.6659999999999999</v>
      </c>
      <c r="R24">
        <v>1</v>
      </c>
      <c r="S24">
        <v>0</v>
      </c>
      <c r="T24">
        <v>0</v>
      </c>
      <c r="V24">
        <v>0</v>
      </c>
      <c r="Y24">
        <v>44362</v>
      </c>
      <c r="Z24">
        <v>0.66749999999999998</v>
      </c>
      <c r="AB24">
        <v>1</v>
      </c>
      <c r="AD24">
        <v>11.423543539312419</v>
      </c>
      <c r="AE24">
        <v>13.279215437066691</v>
      </c>
      <c r="AF24">
        <v>1.8556718977542719</v>
      </c>
      <c r="AG24">
        <v>1.6329535498920582</v>
      </c>
      <c r="BH24">
        <v>23</v>
      </c>
    </row>
    <row r="25" spans="1:60" x14ac:dyDescent="0.3">
      <c r="A25">
        <v>24</v>
      </c>
      <c r="B25">
        <v>1</v>
      </c>
      <c r="C25" t="s">
        <v>30</v>
      </c>
      <c r="D25" t="s">
        <v>27</v>
      </c>
      <c r="G25">
        <v>0.5</v>
      </c>
      <c r="H25">
        <v>0.5</v>
      </c>
      <c r="I25">
        <v>12394</v>
      </c>
      <c r="J25">
        <v>13603</v>
      </c>
      <c r="L25">
        <v>17085</v>
      </c>
      <c r="M25">
        <v>9.9239999999999995</v>
      </c>
      <c r="N25">
        <v>11.803000000000001</v>
      </c>
      <c r="O25">
        <v>1.879</v>
      </c>
      <c r="Q25">
        <v>1.671</v>
      </c>
      <c r="R25">
        <v>1</v>
      </c>
      <c r="S25">
        <v>0</v>
      </c>
      <c r="T25">
        <v>0</v>
      </c>
      <c r="V25">
        <v>0</v>
      </c>
      <c r="Y25">
        <v>44362</v>
      </c>
      <c r="Z25">
        <v>0.67336805555555557</v>
      </c>
      <c r="AB25">
        <v>1</v>
      </c>
      <c r="AD25">
        <v>12.364088434041411</v>
      </c>
      <c r="AE25">
        <v>13.163122253404929</v>
      </c>
      <c r="AF25">
        <v>0.79903381936351714</v>
      </c>
      <c r="AG25">
        <v>1.6373835679324016</v>
      </c>
      <c r="AJ25">
        <v>1.8101384501728073</v>
      </c>
      <c r="AO25">
        <v>0.13676193782286111</v>
      </c>
      <c r="AT25">
        <v>29.899604985621252</v>
      </c>
      <c r="AY25">
        <v>0.35626617138861522</v>
      </c>
      <c r="BC25">
        <v>12.477014048403216</v>
      </c>
      <c r="BD25">
        <v>13.172129483171791</v>
      </c>
      <c r="BE25">
        <v>0.69511543476857351</v>
      </c>
      <c r="BF25">
        <v>1.6403054947249684</v>
      </c>
      <c r="BH25">
        <v>24</v>
      </c>
    </row>
    <row r="26" spans="1:60" x14ac:dyDescent="0.3">
      <c r="A26">
        <v>25</v>
      </c>
      <c r="B26">
        <v>1</v>
      </c>
      <c r="C26" t="s">
        <v>30</v>
      </c>
      <c r="D26" t="s">
        <v>27</v>
      </c>
      <c r="G26">
        <v>0.5</v>
      </c>
      <c r="H26">
        <v>0.5</v>
      </c>
      <c r="I26">
        <v>12619</v>
      </c>
      <c r="J26">
        <v>13621</v>
      </c>
      <c r="L26">
        <v>17147</v>
      </c>
      <c r="M26">
        <v>10.096</v>
      </c>
      <c r="N26">
        <v>11.818</v>
      </c>
      <c r="O26">
        <v>1.722</v>
      </c>
      <c r="Q26">
        <v>1.677</v>
      </c>
      <c r="R26">
        <v>1</v>
      </c>
      <c r="S26">
        <v>0</v>
      </c>
      <c r="T26">
        <v>0</v>
      </c>
      <c r="V26">
        <v>0</v>
      </c>
      <c r="Y26">
        <v>44362</v>
      </c>
      <c r="Z26">
        <v>0.67980324074074072</v>
      </c>
      <c r="AB26">
        <v>1</v>
      </c>
      <c r="AD26">
        <v>12.589939662765021</v>
      </c>
      <c r="AE26">
        <v>13.181136712938651</v>
      </c>
      <c r="AF26">
        <v>0.59119705017362989</v>
      </c>
      <c r="AG26">
        <v>1.6432274215175353</v>
      </c>
      <c r="BH26">
        <v>25</v>
      </c>
    </row>
    <row r="27" spans="1:60" x14ac:dyDescent="0.3">
      <c r="A27">
        <v>26</v>
      </c>
      <c r="B27">
        <v>2</v>
      </c>
      <c r="D27" t="s">
        <v>28</v>
      </c>
      <c r="Y27">
        <v>44362</v>
      </c>
      <c r="Z27">
        <v>0.68442129629629633</v>
      </c>
      <c r="AB27">
        <v>1</v>
      </c>
      <c r="AD27" t="e">
        <v>#DIV/0!</v>
      </c>
      <c r="AE27" t="e">
        <v>#DIV/0!</v>
      </c>
      <c r="AF27" t="e">
        <v>#DIV/0!</v>
      </c>
      <c r="AG27" t="e">
        <v>#DIV/0!</v>
      </c>
      <c r="BH27">
        <v>26</v>
      </c>
    </row>
    <row r="28" spans="1:60" x14ac:dyDescent="0.3">
      <c r="A28">
        <v>27</v>
      </c>
      <c r="B28">
        <v>9</v>
      </c>
      <c r="C28" t="s">
        <v>71</v>
      </c>
      <c r="D28" t="s">
        <v>27</v>
      </c>
      <c r="G28">
        <v>0.5</v>
      </c>
      <c r="H28">
        <v>0.5</v>
      </c>
      <c r="I28">
        <v>3068</v>
      </c>
      <c r="J28">
        <v>5924</v>
      </c>
      <c r="L28">
        <v>1519</v>
      </c>
      <c r="M28">
        <v>2.7690000000000001</v>
      </c>
      <c r="N28">
        <v>5.298</v>
      </c>
      <c r="O28">
        <v>2.5289999999999999</v>
      </c>
      <c r="Q28">
        <v>4.2999999999999997E-2</v>
      </c>
      <c r="R28">
        <v>1</v>
      </c>
      <c r="S28">
        <v>0</v>
      </c>
      <c r="T28">
        <v>0</v>
      </c>
      <c r="V28">
        <v>0</v>
      </c>
      <c r="Y28">
        <v>44362</v>
      </c>
      <c r="Z28">
        <v>0.69533564814814808</v>
      </c>
      <c r="AB28">
        <v>1</v>
      </c>
      <c r="AD28">
        <v>3.0028059492574322</v>
      </c>
      <c r="AE28">
        <v>5.4779536556577488</v>
      </c>
      <c r="AF28">
        <v>2.4751477064003167</v>
      </c>
      <c r="AG28">
        <v>0.17019929525188762</v>
      </c>
      <c r="BH28">
        <v>27</v>
      </c>
    </row>
    <row r="29" spans="1:60" x14ac:dyDescent="0.3">
      <c r="A29">
        <v>28</v>
      </c>
      <c r="B29">
        <v>9</v>
      </c>
      <c r="C29" t="s">
        <v>71</v>
      </c>
      <c r="D29" t="s">
        <v>27</v>
      </c>
      <c r="G29">
        <v>0.5</v>
      </c>
      <c r="H29">
        <v>0.5</v>
      </c>
      <c r="I29">
        <v>3556</v>
      </c>
      <c r="J29">
        <v>5901</v>
      </c>
      <c r="L29">
        <v>1478</v>
      </c>
      <c r="M29">
        <v>3.1429999999999998</v>
      </c>
      <c r="N29">
        <v>5.2779999999999996</v>
      </c>
      <c r="O29">
        <v>2.1349999999999998</v>
      </c>
      <c r="Q29">
        <v>3.9E-2</v>
      </c>
      <c r="R29">
        <v>1</v>
      </c>
      <c r="S29">
        <v>0</v>
      </c>
      <c r="T29">
        <v>0</v>
      </c>
      <c r="V29">
        <v>0</v>
      </c>
      <c r="Y29">
        <v>44362</v>
      </c>
      <c r="Z29">
        <v>0.70097222222222222</v>
      </c>
      <c r="AB29">
        <v>1</v>
      </c>
      <c r="AD29">
        <v>3.4926521697779749</v>
      </c>
      <c r="AE29">
        <v>5.4549351795868821</v>
      </c>
      <c r="AF29">
        <v>1.9622830098089072</v>
      </c>
      <c r="AG29">
        <v>0.16633481142946047</v>
      </c>
      <c r="AJ29">
        <v>0</v>
      </c>
      <c r="AO29">
        <v>0.51239288933874549</v>
      </c>
      <c r="AT29">
        <v>1.4179311871870033</v>
      </c>
      <c r="AY29">
        <v>1.6569356891962808</v>
      </c>
      <c r="BC29">
        <v>3.4926521697779749</v>
      </c>
      <c r="BD29">
        <v>5.4689464258908878</v>
      </c>
      <c r="BE29">
        <v>1.9762942561129124</v>
      </c>
      <c r="BF29">
        <v>0.16496810373616305</v>
      </c>
      <c r="BH29">
        <v>28</v>
      </c>
    </row>
    <row r="30" spans="1:60" x14ac:dyDescent="0.3">
      <c r="A30">
        <v>29</v>
      </c>
      <c r="B30">
        <v>9</v>
      </c>
      <c r="C30" t="s">
        <v>71</v>
      </c>
      <c r="D30" t="s">
        <v>27</v>
      </c>
      <c r="G30">
        <v>0.5</v>
      </c>
      <c r="H30">
        <v>0.5</v>
      </c>
      <c r="I30">
        <v>3556</v>
      </c>
      <c r="J30">
        <v>5929</v>
      </c>
      <c r="L30">
        <v>1449</v>
      </c>
      <c r="M30">
        <v>3.1429999999999998</v>
      </c>
      <c r="N30">
        <v>5.3010000000000002</v>
      </c>
      <c r="O30">
        <v>2.1579999999999999</v>
      </c>
      <c r="Q30">
        <v>3.5999999999999997E-2</v>
      </c>
      <c r="R30">
        <v>1</v>
      </c>
      <c r="S30">
        <v>0</v>
      </c>
      <c r="T30">
        <v>0</v>
      </c>
      <c r="V30">
        <v>0</v>
      </c>
      <c r="Y30">
        <v>44362</v>
      </c>
      <c r="Z30">
        <v>0.70710648148148147</v>
      </c>
      <c r="AB30">
        <v>1</v>
      </c>
      <c r="AD30">
        <v>3.4926521697779749</v>
      </c>
      <c r="AE30">
        <v>5.4829576721948925</v>
      </c>
      <c r="AF30">
        <v>1.9903055024169176</v>
      </c>
      <c r="AG30">
        <v>0.16360139604286564</v>
      </c>
      <c r="BH30">
        <v>29</v>
      </c>
    </row>
    <row r="31" spans="1:60" x14ac:dyDescent="0.3">
      <c r="A31">
        <v>30</v>
      </c>
      <c r="B31">
        <v>10</v>
      </c>
      <c r="C31" t="s">
        <v>72</v>
      </c>
      <c r="D31" t="s">
        <v>27</v>
      </c>
      <c r="G31">
        <v>0.5</v>
      </c>
      <c r="H31">
        <v>0.5</v>
      </c>
      <c r="I31">
        <v>2718</v>
      </c>
      <c r="J31">
        <v>4608</v>
      </c>
      <c r="L31">
        <v>1475</v>
      </c>
      <c r="M31">
        <v>2.5</v>
      </c>
      <c r="N31">
        <v>4.1820000000000004</v>
      </c>
      <c r="O31">
        <v>1.6819999999999999</v>
      </c>
      <c r="Q31">
        <v>3.7999999999999999E-2</v>
      </c>
      <c r="R31">
        <v>1</v>
      </c>
      <c r="S31">
        <v>0</v>
      </c>
      <c r="T31">
        <v>0</v>
      </c>
      <c r="V31">
        <v>0</v>
      </c>
      <c r="Y31">
        <v>44362</v>
      </c>
      <c r="Z31">
        <v>0.71770833333333339</v>
      </c>
      <c r="AB31">
        <v>1</v>
      </c>
      <c r="AD31">
        <v>2.651481815687371</v>
      </c>
      <c r="AE31">
        <v>4.1608965030812035</v>
      </c>
      <c r="AF31">
        <v>1.5094146873938326</v>
      </c>
      <c r="AG31">
        <v>0.16605204432050238</v>
      </c>
      <c r="BH31">
        <v>30</v>
      </c>
    </row>
    <row r="32" spans="1:60" x14ac:dyDescent="0.3">
      <c r="A32">
        <v>31</v>
      </c>
      <c r="B32">
        <v>10</v>
      </c>
      <c r="C32" t="s">
        <v>72</v>
      </c>
      <c r="D32" t="s">
        <v>27</v>
      </c>
      <c r="G32">
        <v>0.5</v>
      </c>
      <c r="H32">
        <v>0.5</v>
      </c>
      <c r="I32">
        <v>2435</v>
      </c>
      <c r="J32">
        <v>4529</v>
      </c>
      <c r="L32">
        <v>1387</v>
      </c>
      <c r="M32">
        <v>2.2829999999999999</v>
      </c>
      <c r="N32">
        <v>4.1150000000000002</v>
      </c>
      <c r="O32">
        <v>1.8320000000000001</v>
      </c>
      <c r="Q32">
        <v>2.9000000000000001E-2</v>
      </c>
      <c r="R32">
        <v>1</v>
      </c>
      <c r="S32">
        <v>0</v>
      </c>
      <c r="T32">
        <v>0</v>
      </c>
      <c r="V32">
        <v>0</v>
      </c>
      <c r="Y32">
        <v>44362</v>
      </c>
      <c r="Z32">
        <v>0.72324074074074074</v>
      </c>
      <c r="AB32">
        <v>1</v>
      </c>
      <c r="AD32">
        <v>2.3674111591150067</v>
      </c>
      <c r="AE32">
        <v>4.0818330417943134</v>
      </c>
      <c r="AF32">
        <v>1.7144218826793067</v>
      </c>
      <c r="AG32">
        <v>0.15775754245773191</v>
      </c>
      <c r="AJ32">
        <v>1.4950949559705142</v>
      </c>
      <c r="AO32">
        <v>1.5328255664783259</v>
      </c>
      <c r="AT32">
        <v>5.5674667447714636</v>
      </c>
      <c r="AY32">
        <v>0.41735759126570632</v>
      </c>
      <c r="BC32">
        <v>2.3498449524365039</v>
      </c>
      <c r="BD32">
        <v>4.1133583459783267</v>
      </c>
      <c r="BE32">
        <v>1.7635133935418226</v>
      </c>
      <c r="BF32">
        <v>0.15808743741818301</v>
      </c>
      <c r="BH32">
        <v>31</v>
      </c>
    </row>
    <row r="33" spans="1:60" x14ac:dyDescent="0.3">
      <c r="A33">
        <v>32</v>
      </c>
      <c r="B33">
        <v>10</v>
      </c>
      <c r="C33" t="s">
        <v>72</v>
      </c>
      <c r="D33" t="s">
        <v>27</v>
      </c>
      <c r="G33">
        <v>0.5</v>
      </c>
      <c r="H33">
        <v>0.5</v>
      </c>
      <c r="I33">
        <v>2400</v>
      </c>
      <c r="J33">
        <v>4592</v>
      </c>
      <c r="L33">
        <v>1394</v>
      </c>
      <c r="M33">
        <v>2.2559999999999998</v>
      </c>
      <c r="N33">
        <v>4.1689999999999996</v>
      </c>
      <c r="O33">
        <v>1.913</v>
      </c>
      <c r="Q33">
        <v>0.03</v>
      </c>
      <c r="R33">
        <v>1</v>
      </c>
      <c r="S33">
        <v>0</v>
      </c>
      <c r="T33">
        <v>0</v>
      </c>
      <c r="V33">
        <v>0</v>
      </c>
      <c r="Y33">
        <v>44362</v>
      </c>
      <c r="Z33">
        <v>0.72921296296296301</v>
      </c>
      <c r="AB33">
        <v>1</v>
      </c>
      <c r="AD33">
        <v>2.3322787457580008</v>
      </c>
      <c r="AE33">
        <v>4.1448836501623392</v>
      </c>
      <c r="AF33">
        <v>1.8126049044043384</v>
      </c>
      <c r="AG33">
        <v>0.15841733237863412</v>
      </c>
      <c r="BH33">
        <v>32</v>
      </c>
    </row>
    <row r="34" spans="1:60" x14ac:dyDescent="0.3">
      <c r="A34">
        <v>33</v>
      </c>
      <c r="B34">
        <v>11</v>
      </c>
      <c r="C34" t="s">
        <v>73</v>
      </c>
      <c r="D34" t="s">
        <v>27</v>
      </c>
      <c r="G34">
        <v>0.5</v>
      </c>
      <c r="H34">
        <v>0.5</v>
      </c>
      <c r="I34">
        <v>2792</v>
      </c>
      <c r="J34">
        <v>5148</v>
      </c>
      <c r="L34">
        <v>1436</v>
      </c>
      <c r="M34">
        <v>2.5569999999999999</v>
      </c>
      <c r="N34">
        <v>4.6399999999999997</v>
      </c>
      <c r="O34">
        <v>2.0830000000000002</v>
      </c>
      <c r="Q34">
        <v>3.4000000000000002E-2</v>
      </c>
      <c r="R34">
        <v>1</v>
      </c>
      <c r="S34">
        <v>0</v>
      </c>
      <c r="T34">
        <v>0</v>
      </c>
      <c r="V34">
        <v>0</v>
      </c>
      <c r="Y34">
        <v>44362</v>
      </c>
      <c r="Z34">
        <v>0.73971064814814813</v>
      </c>
      <c r="AB34">
        <v>1</v>
      </c>
      <c r="AD34">
        <v>2.7257617753564691</v>
      </c>
      <c r="AE34">
        <v>4.7013302890928559</v>
      </c>
      <c r="AF34">
        <v>1.9755685137363868</v>
      </c>
      <c r="AG34">
        <v>0.16237607190404726</v>
      </c>
      <c r="BH34">
        <v>33</v>
      </c>
    </row>
    <row r="35" spans="1:60" x14ac:dyDescent="0.3">
      <c r="A35">
        <v>34</v>
      </c>
      <c r="B35">
        <v>11</v>
      </c>
      <c r="C35" t="s">
        <v>73</v>
      </c>
      <c r="D35" t="s">
        <v>27</v>
      </c>
      <c r="G35">
        <v>0.5</v>
      </c>
      <c r="H35">
        <v>0.5</v>
      </c>
      <c r="I35">
        <v>2924</v>
      </c>
      <c r="J35">
        <v>5132</v>
      </c>
      <c r="L35">
        <v>1418</v>
      </c>
      <c r="M35">
        <v>2.6579999999999999</v>
      </c>
      <c r="N35">
        <v>4.6260000000000003</v>
      </c>
      <c r="O35">
        <v>1.968</v>
      </c>
      <c r="Q35">
        <v>3.2000000000000001E-2</v>
      </c>
      <c r="R35">
        <v>1</v>
      </c>
      <c r="S35">
        <v>0</v>
      </c>
      <c r="T35">
        <v>0</v>
      </c>
      <c r="V35">
        <v>0</v>
      </c>
      <c r="Y35">
        <v>44362</v>
      </c>
      <c r="Z35">
        <v>0.74534722222222216</v>
      </c>
      <c r="AB35">
        <v>1</v>
      </c>
      <c r="AD35">
        <v>2.8582611628743213</v>
      </c>
      <c r="AE35">
        <v>4.6853174361739915</v>
      </c>
      <c r="AF35">
        <v>1.8270562732996702</v>
      </c>
      <c r="AG35">
        <v>0.16067946925029877</v>
      </c>
      <c r="AJ35">
        <v>0.63014433331193043</v>
      </c>
      <c r="AO35">
        <v>2.135813516585339E-2</v>
      </c>
      <c r="AT35">
        <v>0.93852530335772577</v>
      </c>
      <c r="AY35">
        <v>0.11725262074185996</v>
      </c>
      <c r="BC35">
        <v>2.867295212023266</v>
      </c>
      <c r="BD35">
        <v>4.685817837827706</v>
      </c>
      <c r="BE35">
        <v>1.8185226258044402</v>
      </c>
      <c r="BF35">
        <v>0.16077372495328479</v>
      </c>
      <c r="BH35">
        <v>34</v>
      </c>
    </row>
    <row r="36" spans="1:60" x14ac:dyDescent="0.3">
      <c r="A36">
        <v>35</v>
      </c>
      <c r="B36">
        <v>11</v>
      </c>
      <c r="C36" t="s">
        <v>73</v>
      </c>
      <c r="D36" t="s">
        <v>27</v>
      </c>
      <c r="G36">
        <v>0.5</v>
      </c>
      <c r="H36">
        <v>0.5</v>
      </c>
      <c r="I36">
        <v>2942</v>
      </c>
      <c r="J36">
        <v>5133</v>
      </c>
      <c r="L36">
        <v>1420</v>
      </c>
      <c r="M36">
        <v>2.6720000000000002</v>
      </c>
      <c r="N36">
        <v>4.6269999999999998</v>
      </c>
      <c r="O36">
        <v>1.9550000000000001</v>
      </c>
      <c r="Q36">
        <v>3.2000000000000001E-2</v>
      </c>
      <c r="R36">
        <v>1</v>
      </c>
      <c r="S36">
        <v>0</v>
      </c>
      <c r="T36">
        <v>0</v>
      </c>
      <c r="V36">
        <v>0</v>
      </c>
      <c r="Y36">
        <v>44362</v>
      </c>
      <c r="Z36">
        <v>0.75146990740740749</v>
      </c>
      <c r="AB36">
        <v>1</v>
      </c>
      <c r="AD36">
        <v>2.8763292611722102</v>
      </c>
      <c r="AE36">
        <v>4.6863182394814205</v>
      </c>
      <c r="AF36">
        <v>1.8099889783092102</v>
      </c>
      <c r="AG36">
        <v>0.16086798065627081</v>
      </c>
      <c r="BH36">
        <v>35</v>
      </c>
    </row>
    <row r="37" spans="1:60" x14ac:dyDescent="0.3">
      <c r="A37">
        <v>36</v>
      </c>
      <c r="B37">
        <v>12</v>
      </c>
      <c r="C37" t="s">
        <v>74</v>
      </c>
      <c r="D37" t="s">
        <v>27</v>
      </c>
      <c r="G37">
        <v>0.5</v>
      </c>
      <c r="H37">
        <v>0.5</v>
      </c>
      <c r="I37">
        <v>2819</v>
      </c>
      <c r="J37">
        <v>4936</v>
      </c>
      <c r="L37">
        <v>1697</v>
      </c>
      <c r="M37">
        <v>2.5779999999999998</v>
      </c>
      <c r="N37">
        <v>4.46</v>
      </c>
      <c r="O37">
        <v>1.8819999999999999</v>
      </c>
      <c r="Q37">
        <v>6.0999999999999999E-2</v>
      </c>
      <c r="R37">
        <v>1</v>
      </c>
      <c r="S37">
        <v>0</v>
      </c>
      <c r="T37">
        <v>0</v>
      </c>
      <c r="V37">
        <v>0</v>
      </c>
      <c r="Y37">
        <v>44362</v>
      </c>
      <c r="Z37">
        <v>0.76193287037037039</v>
      </c>
      <c r="AB37">
        <v>1</v>
      </c>
      <c r="AD37">
        <v>2.7528639228033027</v>
      </c>
      <c r="AE37">
        <v>4.48915998791791</v>
      </c>
      <c r="AF37">
        <v>1.7362960651146073</v>
      </c>
      <c r="AG37">
        <v>0.18697681038340061</v>
      </c>
      <c r="BH37">
        <v>36</v>
      </c>
    </row>
    <row r="38" spans="1:60" x14ac:dyDescent="0.3">
      <c r="A38">
        <v>37</v>
      </c>
      <c r="B38">
        <v>12</v>
      </c>
      <c r="C38" t="s">
        <v>74</v>
      </c>
      <c r="D38" t="s">
        <v>27</v>
      </c>
      <c r="G38">
        <v>0.5</v>
      </c>
      <c r="H38">
        <v>0.5</v>
      </c>
      <c r="I38">
        <v>2754</v>
      </c>
      <c r="J38">
        <v>4890</v>
      </c>
      <c r="L38">
        <v>1624</v>
      </c>
      <c r="M38">
        <v>2.5270000000000001</v>
      </c>
      <c r="N38">
        <v>4.4210000000000003</v>
      </c>
      <c r="O38">
        <v>1.893</v>
      </c>
      <c r="Q38">
        <v>5.3999999999999999E-2</v>
      </c>
      <c r="R38">
        <v>1</v>
      </c>
      <c r="S38">
        <v>0</v>
      </c>
      <c r="T38">
        <v>0</v>
      </c>
      <c r="V38">
        <v>0</v>
      </c>
      <c r="Y38">
        <v>44362</v>
      </c>
      <c r="Z38">
        <v>0.767511574074074</v>
      </c>
      <c r="AB38">
        <v>1</v>
      </c>
      <c r="AD38">
        <v>2.6876180122831488</v>
      </c>
      <c r="AE38">
        <v>4.4431230357761775</v>
      </c>
      <c r="AF38">
        <v>1.7555050234930287</v>
      </c>
      <c r="AG38">
        <v>0.18009614406542057</v>
      </c>
      <c r="AJ38">
        <v>0.22434196847562554</v>
      </c>
      <c r="AO38">
        <v>1.8743487027803838</v>
      </c>
      <c r="AT38">
        <v>5.0034806946041064</v>
      </c>
      <c r="AY38">
        <v>1.1580661282830265</v>
      </c>
      <c r="BC38">
        <v>2.6846066625668339</v>
      </c>
      <c r="BD38">
        <v>4.4851567746881944</v>
      </c>
      <c r="BE38">
        <v>1.8005501121213612</v>
      </c>
      <c r="BF38">
        <v>0.17905933133257426</v>
      </c>
      <c r="BH38">
        <v>37</v>
      </c>
    </row>
    <row r="39" spans="1:60" x14ac:dyDescent="0.3">
      <c r="A39">
        <v>38</v>
      </c>
      <c r="B39">
        <v>12</v>
      </c>
      <c r="C39" t="s">
        <v>74</v>
      </c>
      <c r="D39" t="s">
        <v>27</v>
      </c>
      <c r="G39">
        <v>0.5</v>
      </c>
      <c r="H39">
        <v>0.5</v>
      </c>
      <c r="I39">
        <v>2748</v>
      </c>
      <c r="J39">
        <v>4974</v>
      </c>
      <c r="L39">
        <v>1602</v>
      </c>
      <c r="M39">
        <v>2.5230000000000001</v>
      </c>
      <c r="N39">
        <v>4.4930000000000003</v>
      </c>
      <c r="O39">
        <v>1.97</v>
      </c>
      <c r="Q39">
        <v>5.0999999999999997E-2</v>
      </c>
      <c r="R39">
        <v>1</v>
      </c>
      <c r="S39">
        <v>0</v>
      </c>
      <c r="T39">
        <v>0</v>
      </c>
      <c r="V39">
        <v>0</v>
      </c>
      <c r="Y39">
        <v>44362</v>
      </c>
      <c r="Z39">
        <v>0.77353009259259264</v>
      </c>
      <c r="AB39">
        <v>1</v>
      </c>
      <c r="AD39">
        <v>2.6815953128505186</v>
      </c>
      <c r="AE39">
        <v>4.5271905136002122</v>
      </c>
      <c r="AF39">
        <v>1.8455952007496936</v>
      </c>
      <c r="AG39">
        <v>0.17802251859972795</v>
      </c>
      <c r="BH39">
        <v>38</v>
      </c>
    </row>
    <row r="40" spans="1:60" x14ac:dyDescent="0.3">
      <c r="A40">
        <v>39</v>
      </c>
      <c r="B40">
        <v>13</v>
      </c>
      <c r="C40" t="s">
        <v>75</v>
      </c>
      <c r="D40" t="s">
        <v>27</v>
      </c>
      <c r="G40">
        <v>0.5</v>
      </c>
      <c r="H40">
        <v>0.5</v>
      </c>
      <c r="I40">
        <v>2406</v>
      </c>
      <c r="J40">
        <v>5065</v>
      </c>
      <c r="L40">
        <v>1993</v>
      </c>
      <c r="M40">
        <v>2.2610000000000001</v>
      </c>
      <c r="N40">
        <v>4.57</v>
      </c>
      <c r="O40">
        <v>2.3090000000000002</v>
      </c>
      <c r="Q40">
        <v>9.1999999999999998E-2</v>
      </c>
      <c r="R40">
        <v>1</v>
      </c>
      <c r="S40">
        <v>0</v>
      </c>
      <c r="T40">
        <v>0</v>
      </c>
      <c r="V40">
        <v>0</v>
      </c>
      <c r="Y40">
        <v>44362</v>
      </c>
      <c r="Z40">
        <v>0.78393518518518512</v>
      </c>
      <c r="AB40">
        <v>1</v>
      </c>
      <c r="AD40">
        <v>2.3383014451906301</v>
      </c>
      <c r="AE40">
        <v>4.6182636145762492</v>
      </c>
      <c r="AF40">
        <v>2.2799621693856191</v>
      </c>
      <c r="AG40">
        <v>0.21487649846726495</v>
      </c>
      <c r="BH40">
        <v>39</v>
      </c>
    </row>
    <row r="41" spans="1:60" x14ac:dyDescent="0.3">
      <c r="A41">
        <v>40</v>
      </c>
      <c r="B41">
        <v>13</v>
      </c>
      <c r="C41" t="s">
        <v>75</v>
      </c>
      <c r="D41" t="s">
        <v>27</v>
      </c>
      <c r="G41">
        <v>0.5</v>
      </c>
      <c r="H41">
        <v>0.5</v>
      </c>
      <c r="I41">
        <v>2284</v>
      </c>
      <c r="J41">
        <v>5059</v>
      </c>
      <c r="L41">
        <v>2001</v>
      </c>
      <c r="M41">
        <v>2.1669999999999998</v>
      </c>
      <c r="N41">
        <v>4.5640000000000001</v>
      </c>
      <c r="O41">
        <v>2.3969999999999998</v>
      </c>
      <c r="Q41">
        <v>9.2999999999999999E-2</v>
      </c>
      <c r="R41">
        <v>1</v>
      </c>
      <c r="S41">
        <v>0</v>
      </c>
      <c r="T41">
        <v>0</v>
      </c>
      <c r="V41">
        <v>0</v>
      </c>
      <c r="Y41">
        <v>44362</v>
      </c>
      <c r="Z41">
        <v>0.78956018518518523</v>
      </c>
      <c r="AB41">
        <v>1</v>
      </c>
      <c r="AD41">
        <v>2.2158398900604945</v>
      </c>
      <c r="AE41">
        <v>4.6122587947316758</v>
      </c>
      <c r="AF41">
        <v>2.3964189046711812</v>
      </c>
      <c r="AG41">
        <v>0.21563054409115318</v>
      </c>
      <c r="AJ41">
        <v>0.67720443900314331</v>
      </c>
      <c r="AO41">
        <v>0.30332202351873372</v>
      </c>
      <c r="AT41">
        <v>4.3637211739204519E-2</v>
      </c>
      <c r="AY41">
        <v>0.74034756494037779</v>
      </c>
      <c r="BC41">
        <v>2.2233682643512815</v>
      </c>
      <c r="BD41">
        <v>4.619264417883679</v>
      </c>
      <c r="BE41">
        <v>2.395896153532397</v>
      </c>
      <c r="BF41">
        <v>0.2164317175665344</v>
      </c>
      <c r="BH41">
        <v>40</v>
      </c>
    </row>
    <row r="42" spans="1:60" x14ac:dyDescent="0.3">
      <c r="A42">
        <v>41</v>
      </c>
      <c r="B42">
        <v>13</v>
      </c>
      <c r="C42" t="s">
        <v>75</v>
      </c>
      <c r="D42" t="s">
        <v>27</v>
      </c>
      <c r="G42">
        <v>0.5</v>
      </c>
      <c r="H42">
        <v>0.5</v>
      </c>
      <c r="I42">
        <v>2299</v>
      </c>
      <c r="J42">
        <v>5073</v>
      </c>
      <c r="L42">
        <v>2018</v>
      </c>
      <c r="M42">
        <v>2.1789999999999998</v>
      </c>
      <c r="N42">
        <v>4.5759999999999996</v>
      </c>
      <c r="O42">
        <v>2.3980000000000001</v>
      </c>
      <c r="Q42">
        <v>9.5000000000000001E-2</v>
      </c>
      <c r="R42">
        <v>1</v>
      </c>
      <c r="S42">
        <v>0</v>
      </c>
      <c r="T42">
        <v>0</v>
      </c>
      <c r="V42">
        <v>0</v>
      </c>
      <c r="Y42">
        <v>44362</v>
      </c>
      <c r="Z42">
        <v>0.79557870370370365</v>
      </c>
      <c r="AB42">
        <v>1</v>
      </c>
      <c r="AD42">
        <v>2.2308966386420686</v>
      </c>
      <c r="AE42">
        <v>4.6262700410356814</v>
      </c>
      <c r="AF42">
        <v>2.3953734023936128</v>
      </c>
      <c r="AG42">
        <v>0.21723289104191565</v>
      </c>
      <c r="BH42">
        <v>41</v>
      </c>
    </row>
    <row r="43" spans="1:60" x14ac:dyDescent="0.3">
      <c r="A43">
        <v>42</v>
      </c>
      <c r="B43">
        <v>14</v>
      </c>
      <c r="C43" t="s">
        <v>76</v>
      </c>
      <c r="D43" t="s">
        <v>27</v>
      </c>
      <c r="G43">
        <v>0.5</v>
      </c>
      <c r="H43">
        <v>0.5</v>
      </c>
      <c r="I43">
        <v>2696</v>
      </c>
      <c r="J43">
        <v>4829</v>
      </c>
      <c r="L43">
        <v>1668</v>
      </c>
      <c r="M43">
        <v>2.4830000000000001</v>
      </c>
      <c r="N43">
        <v>4.3689999999999998</v>
      </c>
      <c r="O43">
        <v>1.8859999999999999</v>
      </c>
      <c r="Q43">
        <v>5.8000000000000003E-2</v>
      </c>
      <c r="R43">
        <v>1</v>
      </c>
      <c r="S43">
        <v>0</v>
      </c>
      <c r="T43">
        <v>0</v>
      </c>
      <c r="V43">
        <v>0</v>
      </c>
      <c r="Y43">
        <v>44362</v>
      </c>
      <c r="Z43">
        <v>0.80613425925925919</v>
      </c>
      <c r="AB43">
        <v>1</v>
      </c>
      <c r="AD43">
        <v>2.6293985844343952</v>
      </c>
      <c r="AE43">
        <v>4.3820740340230087</v>
      </c>
      <c r="AF43">
        <v>1.7526754495886134</v>
      </c>
      <c r="AG43">
        <v>0.18424339499680581</v>
      </c>
      <c r="BH43">
        <v>42</v>
      </c>
    </row>
    <row r="44" spans="1:60" x14ac:dyDescent="0.3">
      <c r="A44">
        <v>43</v>
      </c>
      <c r="B44">
        <v>14</v>
      </c>
      <c r="C44" t="s">
        <v>76</v>
      </c>
      <c r="D44" t="s">
        <v>27</v>
      </c>
      <c r="G44">
        <v>0.5</v>
      </c>
      <c r="H44">
        <v>0.5</v>
      </c>
      <c r="I44">
        <v>2844</v>
      </c>
      <c r="J44">
        <v>4228</v>
      </c>
      <c r="L44">
        <v>1504</v>
      </c>
      <c r="M44">
        <v>2.597</v>
      </c>
      <c r="N44">
        <v>3.86</v>
      </c>
      <c r="O44">
        <v>1.2629999999999999</v>
      </c>
      <c r="Q44">
        <v>4.1000000000000002E-2</v>
      </c>
      <c r="R44">
        <v>1</v>
      </c>
      <c r="S44">
        <v>0</v>
      </c>
      <c r="T44">
        <v>0</v>
      </c>
      <c r="V44">
        <v>0</v>
      </c>
      <c r="Y44">
        <v>44362</v>
      </c>
      <c r="Z44">
        <v>0.8116782407407408</v>
      </c>
      <c r="AB44">
        <v>1</v>
      </c>
      <c r="AD44">
        <v>2.7779585037725929</v>
      </c>
      <c r="AE44">
        <v>3.7805912462581892</v>
      </c>
      <c r="AF44">
        <v>1.0026327424855963</v>
      </c>
      <c r="AG44">
        <v>0.16878545970709719</v>
      </c>
      <c r="AJ44">
        <v>0.68419442320364432</v>
      </c>
      <c r="AO44">
        <v>12.623830392314403</v>
      </c>
      <c r="AT44">
        <v>39.296082169773854</v>
      </c>
      <c r="AY44">
        <v>7.3168679263569043</v>
      </c>
      <c r="BC44">
        <v>2.7874944445409229</v>
      </c>
      <c r="BD44">
        <v>4.0352956879988664</v>
      </c>
      <c r="BE44">
        <v>1.2478012434579429</v>
      </c>
      <c r="BF44">
        <v>0.17519484751014711</v>
      </c>
      <c r="BH44">
        <v>43</v>
      </c>
    </row>
    <row r="45" spans="1:60" x14ac:dyDescent="0.3">
      <c r="A45">
        <v>44</v>
      </c>
      <c r="B45">
        <v>14</v>
      </c>
      <c r="C45" t="s">
        <v>76</v>
      </c>
      <c r="D45" t="s">
        <v>27</v>
      </c>
      <c r="G45">
        <v>0.5</v>
      </c>
      <c r="H45">
        <v>0.5</v>
      </c>
      <c r="I45">
        <v>2863</v>
      </c>
      <c r="J45">
        <v>4737</v>
      </c>
      <c r="L45">
        <v>1640</v>
      </c>
      <c r="M45">
        <v>2.6110000000000002</v>
      </c>
      <c r="N45">
        <v>4.2910000000000004</v>
      </c>
      <c r="O45">
        <v>1.68</v>
      </c>
      <c r="Q45">
        <v>5.6000000000000001E-2</v>
      </c>
      <c r="R45">
        <v>1</v>
      </c>
      <c r="S45">
        <v>0</v>
      </c>
      <c r="T45">
        <v>0</v>
      </c>
      <c r="V45">
        <v>0</v>
      </c>
      <c r="Y45">
        <v>44362</v>
      </c>
      <c r="Z45">
        <v>0.81770833333333337</v>
      </c>
      <c r="AB45">
        <v>1</v>
      </c>
      <c r="AD45">
        <v>2.7970303853092533</v>
      </c>
      <c r="AE45">
        <v>4.2900001297395427</v>
      </c>
      <c r="AF45">
        <v>1.4929697444302894</v>
      </c>
      <c r="AG45">
        <v>0.18160423531319703</v>
      </c>
      <c r="BH45">
        <v>44</v>
      </c>
    </row>
    <row r="46" spans="1:60" x14ac:dyDescent="0.3">
      <c r="A46">
        <v>45</v>
      </c>
      <c r="B46">
        <v>15</v>
      </c>
      <c r="C46" t="s">
        <v>77</v>
      </c>
      <c r="D46" t="s">
        <v>27</v>
      </c>
      <c r="G46">
        <v>0.5</v>
      </c>
      <c r="H46">
        <v>0.5</v>
      </c>
      <c r="I46">
        <v>2767</v>
      </c>
      <c r="J46">
        <v>4756</v>
      </c>
      <c r="L46">
        <v>1228</v>
      </c>
      <c r="M46">
        <v>2.5379999999999998</v>
      </c>
      <c r="N46">
        <v>4.3079999999999998</v>
      </c>
      <c r="O46">
        <v>1.77</v>
      </c>
      <c r="Q46">
        <v>1.2E-2</v>
      </c>
      <c r="R46">
        <v>1</v>
      </c>
      <c r="S46">
        <v>0</v>
      </c>
      <c r="T46">
        <v>0</v>
      </c>
      <c r="V46">
        <v>0</v>
      </c>
      <c r="Y46">
        <v>44362</v>
      </c>
      <c r="Z46">
        <v>0.82836805555555559</v>
      </c>
      <c r="AB46">
        <v>1</v>
      </c>
      <c r="AD46">
        <v>2.7006671943871794</v>
      </c>
      <c r="AE46">
        <v>4.3090153925806929</v>
      </c>
      <c r="AF46">
        <v>1.6083481981935135</v>
      </c>
      <c r="AG46">
        <v>0.14277088568295343</v>
      </c>
      <c r="BH46">
        <v>45</v>
      </c>
    </row>
    <row r="47" spans="1:60" x14ac:dyDescent="0.3">
      <c r="A47">
        <v>46</v>
      </c>
      <c r="B47">
        <v>15</v>
      </c>
      <c r="C47" t="s">
        <v>77</v>
      </c>
      <c r="D47" t="s">
        <v>27</v>
      </c>
      <c r="G47">
        <v>0.5</v>
      </c>
      <c r="H47">
        <v>0.5</v>
      </c>
      <c r="I47">
        <v>2737</v>
      </c>
      <c r="J47">
        <v>4730</v>
      </c>
      <c r="L47">
        <v>1250</v>
      </c>
      <c r="M47">
        <v>2.5150000000000001</v>
      </c>
      <c r="N47">
        <v>4.2850000000000001</v>
      </c>
      <c r="O47">
        <v>1.7709999999999999</v>
      </c>
      <c r="Q47">
        <v>1.4999999999999999E-2</v>
      </c>
      <c r="R47">
        <v>1</v>
      </c>
      <c r="S47">
        <v>0</v>
      </c>
      <c r="T47">
        <v>0</v>
      </c>
      <c r="V47">
        <v>0</v>
      </c>
      <c r="Y47">
        <v>44362</v>
      </c>
      <c r="Z47">
        <v>0.83396990740740751</v>
      </c>
      <c r="AB47">
        <v>1</v>
      </c>
      <c r="AD47">
        <v>2.6705536972240309</v>
      </c>
      <c r="AE47">
        <v>4.2829945065875394</v>
      </c>
      <c r="AF47">
        <v>1.6124408093635085</v>
      </c>
      <c r="AG47">
        <v>0.14484451114864605</v>
      </c>
      <c r="AJ47">
        <v>0.83034897287286091</v>
      </c>
      <c r="AO47">
        <v>9.3423964082054542E-2</v>
      </c>
      <c r="AT47">
        <v>1.6048416333524436</v>
      </c>
      <c r="AY47">
        <v>3.5768250261124268</v>
      </c>
      <c r="BC47">
        <v>2.6595120815975433</v>
      </c>
      <c r="BD47">
        <v>4.2849961132023973</v>
      </c>
      <c r="BE47">
        <v>1.6254840316048538</v>
      </c>
      <c r="BF47">
        <v>0.14229960716802328</v>
      </c>
      <c r="BH47">
        <v>46</v>
      </c>
    </row>
    <row r="48" spans="1:60" x14ac:dyDescent="0.3">
      <c r="A48">
        <v>47</v>
      </c>
      <c r="B48">
        <v>15</v>
      </c>
      <c r="C48" t="s">
        <v>77</v>
      </c>
      <c r="D48" t="s">
        <v>27</v>
      </c>
      <c r="G48">
        <v>0.5</v>
      </c>
      <c r="H48">
        <v>0.5</v>
      </c>
      <c r="I48">
        <v>2715</v>
      </c>
      <c r="J48">
        <v>4734</v>
      </c>
      <c r="L48">
        <v>1196</v>
      </c>
      <c r="M48">
        <v>2.4980000000000002</v>
      </c>
      <c r="N48">
        <v>4.29</v>
      </c>
      <c r="O48">
        <v>1.792</v>
      </c>
      <c r="Q48">
        <v>8.9999999999999993E-3</v>
      </c>
      <c r="R48">
        <v>1</v>
      </c>
      <c r="S48">
        <v>0</v>
      </c>
      <c r="T48">
        <v>0</v>
      </c>
      <c r="V48">
        <v>0</v>
      </c>
      <c r="Y48">
        <v>44362</v>
      </c>
      <c r="Z48">
        <v>0.8400347222222222</v>
      </c>
      <c r="AB48">
        <v>1</v>
      </c>
      <c r="AD48">
        <v>2.6484704659710561</v>
      </c>
      <c r="AE48">
        <v>4.2869977198172551</v>
      </c>
      <c r="AF48">
        <v>1.638527253846199</v>
      </c>
      <c r="AG48">
        <v>0.13975470318740052</v>
      </c>
      <c r="BH48">
        <v>47</v>
      </c>
    </row>
    <row r="49" spans="1:60" x14ac:dyDescent="0.3">
      <c r="A49">
        <v>48</v>
      </c>
      <c r="B49">
        <v>16</v>
      </c>
      <c r="C49" t="s">
        <v>78</v>
      </c>
      <c r="D49" t="s">
        <v>27</v>
      </c>
      <c r="G49">
        <v>0.5</v>
      </c>
      <c r="H49">
        <v>0.5</v>
      </c>
      <c r="I49">
        <v>3108</v>
      </c>
      <c r="J49">
        <v>4385</v>
      </c>
      <c r="L49">
        <v>1164</v>
      </c>
      <c r="M49">
        <v>2.7989999999999999</v>
      </c>
      <c r="N49">
        <v>3.9940000000000002</v>
      </c>
      <c r="O49">
        <v>1.1950000000000001</v>
      </c>
      <c r="Q49">
        <v>6.0000000000000001E-3</v>
      </c>
      <c r="R49">
        <v>1</v>
      </c>
      <c r="S49">
        <v>0</v>
      </c>
      <c r="T49">
        <v>0</v>
      </c>
      <c r="V49">
        <v>0</v>
      </c>
      <c r="Y49">
        <v>44362</v>
      </c>
      <c r="Z49">
        <v>0.85043981481481479</v>
      </c>
      <c r="AB49">
        <v>1</v>
      </c>
      <c r="AD49">
        <v>3.0429572788082959</v>
      </c>
      <c r="AE49">
        <v>3.9377173655245397</v>
      </c>
      <c r="AF49">
        <v>0.89476008671624374</v>
      </c>
      <c r="AG49">
        <v>0.13673852069184761</v>
      </c>
      <c r="BH49">
        <v>48</v>
      </c>
    </row>
    <row r="50" spans="1:60" x14ac:dyDescent="0.3">
      <c r="A50">
        <v>49</v>
      </c>
      <c r="B50">
        <v>16</v>
      </c>
      <c r="C50" t="s">
        <v>78</v>
      </c>
      <c r="D50" t="s">
        <v>27</v>
      </c>
      <c r="G50">
        <v>0.5</v>
      </c>
      <c r="H50">
        <v>0.5</v>
      </c>
      <c r="I50">
        <v>3203</v>
      </c>
      <c r="J50">
        <v>4906</v>
      </c>
      <c r="L50">
        <v>1260</v>
      </c>
      <c r="M50">
        <v>2.8719999999999999</v>
      </c>
      <c r="N50">
        <v>4.4340000000000002</v>
      </c>
      <c r="O50">
        <v>1.5620000000000001</v>
      </c>
      <c r="Q50">
        <v>1.6E-2</v>
      </c>
      <c r="R50">
        <v>1</v>
      </c>
      <c r="S50">
        <v>0</v>
      </c>
      <c r="T50">
        <v>0</v>
      </c>
      <c r="V50">
        <v>0</v>
      </c>
      <c r="Y50">
        <v>44362</v>
      </c>
      <c r="Z50">
        <v>0.85611111111111116</v>
      </c>
      <c r="AB50">
        <v>1</v>
      </c>
      <c r="AD50">
        <v>3.1383166864915988</v>
      </c>
      <c r="AE50">
        <v>4.459135888695041</v>
      </c>
      <c r="AF50">
        <v>1.3208192022034422</v>
      </c>
      <c r="AG50">
        <v>0.14578706817850634</v>
      </c>
      <c r="AJ50">
        <v>2.4640747113965134</v>
      </c>
      <c r="AO50">
        <v>1.0151009331786374</v>
      </c>
      <c r="AT50">
        <v>9.7947735107972456</v>
      </c>
      <c r="AY50">
        <v>2.7528008368279862</v>
      </c>
      <c r="BC50">
        <v>3.1774642328036915</v>
      </c>
      <c r="BD50">
        <v>4.4366178142778887</v>
      </c>
      <c r="BE50">
        <v>1.2591535814741974</v>
      </c>
      <c r="BF50">
        <v>0.14380769841579974</v>
      </c>
      <c r="BH50">
        <v>49</v>
      </c>
    </row>
    <row r="51" spans="1:60" x14ac:dyDescent="0.3">
      <c r="A51">
        <v>50</v>
      </c>
      <c r="B51">
        <v>16</v>
      </c>
      <c r="C51" t="s">
        <v>78</v>
      </c>
      <c r="D51" t="s">
        <v>27</v>
      </c>
      <c r="G51">
        <v>0.5</v>
      </c>
      <c r="H51">
        <v>0.5</v>
      </c>
      <c r="I51">
        <v>3281</v>
      </c>
      <c r="J51">
        <v>4861</v>
      </c>
      <c r="L51">
        <v>1218</v>
      </c>
      <c r="M51">
        <v>2.9319999999999999</v>
      </c>
      <c r="N51">
        <v>4.3970000000000002</v>
      </c>
      <c r="O51">
        <v>1.464</v>
      </c>
      <c r="Q51">
        <v>1.0999999999999999E-2</v>
      </c>
      <c r="R51">
        <v>1</v>
      </c>
      <c r="S51">
        <v>0</v>
      </c>
      <c r="T51">
        <v>0</v>
      </c>
      <c r="V51">
        <v>0</v>
      </c>
      <c r="Y51">
        <v>44362</v>
      </c>
      <c r="Z51">
        <v>0.86217592592592596</v>
      </c>
      <c r="AB51">
        <v>1</v>
      </c>
      <c r="AD51">
        <v>3.2166117791157838</v>
      </c>
      <c r="AE51">
        <v>4.4140997398607364</v>
      </c>
      <c r="AF51">
        <v>1.1974879607449527</v>
      </c>
      <c r="AG51">
        <v>0.14182832865309314</v>
      </c>
      <c r="BH51">
        <v>50</v>
      </c>
    </row>
    <row r="52" spans="1:60" x14ac:dyDescent="0.3">
      <c r="A52">
        <v>51</v>
      </c>
      <c r="B52">
        <v>17</v>
      </c>
      <c r="C52" t="s">
        <v>79</v>
      </c>
      <c r="D52" t="s">
        <v>27</v>
      </c>
      <c r="G52">
        <v>0.5</v>
      </c>
      <c r="H52">
        <v>0.5</v>
      </c>
      <c r="I52">
        <v>4049</v>
      </c>
      <c r="J52">
        <v>5590</v>
      </c>
      <c r="L52">
        <v>1552</v>
      </c>
      <c r="M52">
        <v>3.5209999999999999</v>
      </c>
      <c r="N52">
        <v>5.0140000000000002</v>
      </c>
      <c r="O52">
        <v>1.4930000000000001</v>
      </c>
      <c r="Q52">
        <v>4.5999999999999999E-2</v>
      </c>
      <c r="R52">
        <v>1</v>
      </c>
      <c r="S52">
        <v>0</v>
      </c>
      <c r="T52">
        <v>0</v>
      </c>
      <c r="V52">
        <v>0</v>
      </c>
      <c r="Y52">
        <v>44362</v>
      </c>
      <c r="Z52">
        <v>0.87271990740740746</v>
      </c>
      <c r="AB52">
        <v>1</v>
      </c>
      <c r="AD52">
        <v>3.987517306492375</v>
      </c>
      <c r="AE52">
        <v>5.1436853509764671</v>
      </c>
      <c r="AF52">
        <v>1.1561680444840921</v>
      </c>
      <c r="AG52">
        <v>0.17330973345042655</v>
      </c>
      <c r="BH52">
        <v>51</v>
      </c>
    </row>
    <row r="53" spans="1:60" x14ac:dyDescent="0.3">
      <c r="A53">
        <v>52</v>
      </c>
      <c r="B53">
        <v>17</v>
      </c>
      <c r="C53" t="s">
        <v>79</v>
      </c>
      <c r="D53" t="s">
        <v>27</v>
      </c>
      <c r="G53">
        <v>0.5</v>
      </c>
      <c r="H53">
        <v>0.5</v>
      </c>
      <c r="I53">
        <v>4371</v>
      </c>
      <c r="J53">
        <v>6302</v>
      </c>
      <c r="L53">
        <v>1668</v>
      </c>
      <c r="M53">
        <v>3.7679999999999998</v>
      </c>
      <c r="N53">
        <v>5.6180000000000003</v>
      </c>
      <c r="O53">
        <v>1.85</v>
      </c>
      <c r="Q53">
        <v>5.8000000000000003E-2</v>
      </c>
      <c r="R53">
        <v>1</v>
      </c>
      <c r="S53">
        <v>0</v>
      </c>
      <c r="T53">
        <v>0</v>
      </c>
      <c r="V53">
        <v>0</v>
      </c>
      <c r="Y53">
        <v>44362</v>
      </c>
      <c r="Z53">
        <v>0.87851851851851848</v>
      </c>
      <c r="AB53">
        <v>1</v>
      </c>
      <c r="AD53">
        <v>4.3107355093768316</v>
      </c>
      <c r="AE53">
        <v>5.8562573058659044</v>
      </c>
      <c r="AF53">
        <v>1.5455217964890728</v>
      </c>
      <c r="AG53">
        <v>0.18424339499680581</v>
      </c>
      <c r="AJ53">
        <v>1.6855274750464417</v>
      </c>
      <c r="AO53">
        <v>0.13680927609595178</v>
      </c>
      <c r="AT53">
        <v>5.4012662904088149</v>
      </c>
      <c r="AY53">
        <v>1.1836032028118506</v>
      </c>
      <c r="BC53">
        <v>4.3473735975919956</v>
      </c>
      <c r="BD53">
        <v>5.8522540926361888</v>
      </c>
      <c r="BE53">
        <v>1.5048804950441932</v>
      </c>
      <c r="BF53">
        <v>0.18315945441246648</v>
      </c>
      <c r="BH53">
        <v>52</v>
      </c>
    </row>
    <row r="54" spans="1:60" x14ac:dyDescent="0.3">
      <c r="A54">
        <v>53</v>
      </c>
      <c r="B54">
        <v>17</v>
      </c>
      <c r="C54" t="s">
        <v>79</v>
      </c>
      <c r="D54" t="s">
        <v>27</v>
      </c>
      <c r="G54">
        <v>0.5</v>
      </c>
      <c r="H54">
        <v>0.5</v>
      </c>
      <c r="I54">
        <v>4444</v>
      </c>
      <c r="J54">
        <v>6294</v>
      </c>
      <c r="L54">
        <v>1645</v>
      </c>
      <c r="M54">
        <v>3.8239999999999998</v>
      </c>
      <c r="N54">
        <v>5.6109999999999998</v>
      </c>
      <c r="O54">
        <v>1.786</v>
      </c>
      <c r="Q54">
        <v>5.6000000000000001E-2</v>
      </c>
      <c r="R54">
        <v>1</v>
      </c>
      <c r="S54">
        <v>0</v>
      </c>
      <c r="T54">
        <v>0</v>
      </c>
      <c r="V54">
        <v>0</v>
      </c>
      <c r="Y54">
        <v>44362</v>
      </c>
      <c r="Z54">
        <v>0.88471064814814815</v>
      </c>
      <c r="AB54">
        <v>1</v>
      </c>
      <c r="AD54">
        <v>4.3840116858071596</v>
      </c>
      <c r="AE54">
        <v>5.8482508794064731</v>
      </c>
      <c r="AF54">
        <v>1.4642391935993135</v>
      </c>
      <c r="AG54">
        <v>0.18207551382812714</v>
      </c>
      <c r="BH54">
        <v>53</v>
      </c>
    </row>
    <row r="55" spans="1:60" x14ac:dyDescent="0.3">
      <c r="A55">
        <v>54</v>
      </c>
      <c r="B55">
        <v>18</v>
      </c>
      <c r="C55" t="s">
        <v>80</v>
      </c>
      <c r="D55" t="s">
        <v>27</v>
      </c>
      <c r="G55">
        <v>0.5</v>
      </c>
      <c r="H55">
        <v>0.5</v>
      </c>
      <c r="I55">
        <v>3264</v>
      </c>
      <c r="J55">
        <v>5105</v>
      </c>
      <c r="L55">
        <v>1838</v>
      </c>
      <c r="M55">
        <v>2.919</v>
      </c>
      <c r="N55">
        <v>4.6040000000000001</v>
      </c>
      <c r="O55">
        <v>1.6839999999999999</v>
      </c>
      <c r="Q55">
        <v>7.5999999999999998E-2</v>
      </c>
      <c r="R55">
        <v>1</v>
      </c>
      <c r="S55">
        <v>0</v>
      </c>
      <c r="T55">
        <v>0</v>
      </c>
      <c r="V55">
        <v>0</v>
      </c>
      <c r="Y55">
        <v>44362</v>
      </c>
      <c r="Z55">
        <v>0.89526620370370369</v>
      </c>
      <c r="AB55">
        <v>1</v>
      </c>
      <c r="AD55">
        <v>3.1995474640566663</v>
      </c>
      <c r="AE55">
        <v>4.6582957468734092</v>
      </c>
      <c r="AF55">
        <v>1.4587482828167428</v>
      </c>
      <c r="AG55">
        <v>0.20026686450443057</v>
      </c>
      <c r="BH55">
        <v>54</v>
      </c>
    </row>
    <row r="56" spans="1:60" x14ac:dyDescent="0.3">
      <c r="A56">
        <v>55</v>
      </c>
      <c r="B56">
        <v>18</v>
      </c>
      <c r="C56" t="s">
        <v>80</v>
      </c>
      <c r="D56" t="s">
        <v>27</v>
      </c>
      <c r="G56">
        <v>0.5</v>
      </c>
      <c r="H56">
        <v>0.5</v>
      </c>
      <c r="I56">
        <v>2853</v>
      </c>
      <c r="J56">
        <v>5699</v>
      </c>
      <c r="L56">
        <v>1998</v>
      </c>
      <c r="M56">
        <v>2.6040000000000001</v>
      </c>
      <c r="N56">
        <v>5.1070000000000002</v>
      </c>
      <c r="O56">
        <v>2.5030000000000001</v>
      </c>
      <c r="Q56">
        <v>9.2999999999999999E-2</v>
      </c>
      <c r="R56">
        <v>1</v>
      </c>
      <c r="S56">
        <v>0</v>
      </c>
      <c r="T56">
        <v>0</v>
      </c>
      <c r="V56">
        <v>0</v>
      </c>
      <c r="Y56">
        <v>44362</v>
      </c>
      <c r="Z56">
        <v>0.90093749999999995</v>
      </c>
      <c r="AB56">
        <v>1</v>
      </c>
      <c r="AD56">
        <v>2.7869925529215376</v>
      </c>
      <c r="AE56">
        <v>5.2527729114862263</v>
      </c>
      <c r="AF56">
        <v>2.4657803585646887</v>
      </c>
      <c r="AG56">
        <v>0.21534777698219509</v>
      </c>
      <c r="AJ56">
        <v>0.78924094284504132</v>
      </c>
      <c r="AO56">
        <v>0.60783845215509313</v>
      </c>
      <c r="AT56">
        <v>0.40240688709558675</v>
      </c>
      <c r="AY56">
        <v>0.39469896418745104</v>
      </c>
      <c r="BC56">
        <v>2.7980341685480248</v>
      </c>
      <c r="BD56">
        <v>5.2687857644050897</v>
      </c>
      <c r="BE56">
        <v>2.4707515958570649</v>
      </c>
      <c r="BF56">
        <v>0.21492362631875797</v>
      </c>
      <c r="BH56">
        <v>55</v>
      </c>
    </row>
    <row r="57" spans="1:60" x14ac:dyDescent="0.3">
      <c r="A57">
        <v>56</v>
      </c>
      <c r="B57">
        <v>18</v>
      </c>
      <c r="C57" t="s">
        <v>80</v>
      </c>
      <c r="D57" t="s">
        <v>27</v>
      </c>
      <c r="G57">
        <v>0.5</v>
      </c>
      <c r="H57">
        <v>0.5</v>
      </c>
      <c r="I57">
        <v>2875</v>
      </c>
      <c r="J57">
        <v>5731</v>
      </c>
      <c r="L57">
        <v>1989</v>
      </c>
      <c r="M57">
        <v>2.62</v>
      </c>
      <c r="N57">
        <v>5.133</v>
      </c>
      <c r="O57">
        <v>2.5129999999999999</v>
      </c>
      <c r="Q57">
        <v>9.1999999999999998E-2</v>
      </c>
      <c r="R57">
        <v>1</v>
      </c>
      <c r="S57">
        <v>0</v>
      </c>
      <c r="T57">
        <v>0</v>
      </c>
      <c r="V57">
        <v>0</v>
      </c>
      <c r="Y57">
        <v>44362</v>
      </c>
      <c r="Z57">
        <v>0.90703703703703698</v>
      </c>
      <c r="AB57">
        <v>1</v>
      </c>
      <c r="AD57">
        <v>2.8090757841745124</v>
      </c>
      <c r="AE57">
        <v>5.2847986173239541</v>
      </c>
      <c r="AF57">
        <v>2.4757228331494416</v>
      </c>
      <c r="AG57">
        <v>0.21449947565532085</v>
      </c>
      <c r="BH57">
        <v>56</v>
      </c>
    </row>
    <row r="58" spans="1:60" x14ac:dyDescent="0.3">
      <c r="A58">
        <v>57</v>
      </c>
      <c r="B58">
        <v>19</v>
      </c>
      <c r="C58" t="s">
        <v>66</v>
      </c>
      <c r="D58" t="s">
        <v>27</v>
      </c>
      <c r="G58">
        <v>0.5</v>
      </c>
      <c r="H58">
        <v>0.5</v>
      </c>
      <c r="I58">
        <v>4302</v>
      </c>
      <c r="J58">
        <v>9572</v>
      </c>
      <c r="L58">
        <v>4919</v>
      </c>
      <c r="M58">
        <v>3.7149999999999999</v>
      </c>
      <c r="N58">
        <v>8.3879999999999999</v>
      </c>
      <c r="O58">
        <v>4.673</v>
      </c>
      <c r="Q58">
        <v>0.39800000000000002</v>
      </c>
      <c r="R58">
        <v>1</v>
      </c>
      <c r="S58">
        <v>0</v>
      </c>
      <c r="T58">
        <v>0</v>
      </c>
      <c r="V58">
        <v>0</v>
      </c>
      <c r="Y58">
        <v>44362</v>
      </c>
      <c r="Z58">
        <v>0.91787037037037045</v>
      </c>
      <c r="AB58">
        <v>1</v>
      </c>
      <c r="AD58">
        <v>4.2414744659015913</v>
      </c>
      <c r="AE58">
        <v>9.1288841211586877</v>
      </c>
      <c r="AF58">
        <v>4.8874096552570965</v>
      </c>
      <c r="AG58">
        <v>0.4906686854043833</v>
      </c>
      <c r="BH58">
        <v>57</v>
      </c>
    </row>
    <row r="59" spans="1:60" x14ac:dyDescent="0.3">
      <c r="A59">
        <v>58</v>
      </c>
      <c r="B59">
        <v>19</v>
      </c>
      <c r="C59" t="s">
        <v>66</v>
      </c>
      <c r="D59" t="s">
        <v>27</v>
      </c>
      <c r="G59">
        <v>0.5</v>
      </c>
      <c r="H59">
        <v>0.5</v>
      </c>
      <c r="I59">
        <v>4872</v>
      </c>
      <c r="J59">
        <v>10694</v>
      </c>
      <c r="L59">
        <v>5689</v>
      </c>
      <c r="M59">
        <v>4.1520000000000001</v>
      </c>
      <c r="N59">
        <v>9.3390000000000004</v>
      </c>
      <c r="O59">
        <v>5.1859999999999999</v>
      </c>
      <c r="Q59">
        <v>0.47899999999999998</v>
      </c>
      <c r="R59">
        <v>1</v>
      </c>
      <c r="S59">
        <v>0</v>
      </c>
      <c r="T59">
        <v>0</v>
      </c>
      <c r="V59">
        <v>0</v>
      </c>
      <c r="Y59">
        <v>44362</v>
      </c>
      <c r="Z59">
        <v>0.92380787037037038</v>
      </c>
      <c r="AB59">
        <v>1</v>
      </c>
      <c r="AD59">
        <v>4.8136309120014058</v>
      </c>
      <c r="AE59">
        <v>10.251785432094008</v>
      </c>
      <c r="AF59">
        <v>5.4381545200926027</v>
      </c>
      <c r="AG59">
        <v>0.56324557670362496</v>
      </c>
      <c r="AJ59">
        <v>1.0578743487104867</v>
      </c>
      <c r="AL59">
        <v>87.195304007960019</v>
      </c>
      <c r="AO59">
        <v>0.20479699498723369</v>
      </c>
      <c r="AQ59">
        <v>94.050490815638895</v>
      </c>
      <c r="AT59">
        <v>0.55643934700431386</v>
      </c>
      <c r="AV59">
        <v>100.90567762331783</v>
      </c>
      <c r="AY59">
        <v>0.83323351142410973</v>
      </c>
      <c r="BA59">
        <v>116.39008390391378</v>
      </c>
      <c r="BC59">
        <v>4.8392273845900817</v>
      </c>
      <c r="BD59">
        <v>10.262293866822013</v>
      </c>
      <c r="BE59">
        <v>5.4230664822319321</v>
      </c>
      <c r="BF59">
        <v>0.56560196927827566</v>
      </c>
      <c r="BH59">
        <v>58</v>
      </c>
    </row>
    <row r="60" spans="1:60" x14ac:dyDescent="0.3">
      <c r="A60">
        <v>59</v>
      </c>
      <c r="B60">
        <v>19</v>
      </c>
      <c r="C60" t="s">
        <v>66</v>
      </c>
      <c r="D60" t="s">
        <v>27</v>
      </c>
      <c r="G60">
        <v>0.5</v>
      </c>
      <c r="H60">
        <v>0.5</v>
      </c>
      <c r="I60">
        <v>4923</v>
      </c>
      <c r="J60">
        <v>10715</v>
      </c>
      <c r="L60">
        <v>5739</v>
      </c>
      <c r="M60">
        <v>4.1920000000000002</v>
      </c>
      <c r="N60">
        <v>9.3559999999999999</v>
      </c>
      <c r="O60">
        <v>5.1639999999999997</v>
      </c>
      <c r="Q60">
        <v>0.48399999999999999</v>
      </c>
      <c r="R60">
        <v>1</v>
      </c>
      <c r="S60">
        <v>0</v>
      </c>
      <c r="T60">
        <v>0</v>
      </c>
      <c r="V60">
        <v>0</v>
      </c>
      <c r="Y60">
        <v>44362</v>
      </c>
      <c r="Z60">
        <v>0.93018518518518523</v>
      </c>
      <c r="AB60">
        <v>1</v>
      </c>
      <c r="AD60">
        <v>4.8648238571787576</v>
      </c>
      <c r="AE60">
        <v>10.272802301550019</v>
      </c>
      <c r="AF60">
        <v>5.4079784443712615</v>
      </c>
      <c r="AG60">
        <v>0.56795836185292625</v>
      </c>
      <c r="BH60">
        <v>59</v>
      </c>
    </row>
    <row r="61" spans="1:60" x14ac:dyDescent="0.3">
      <c r="A61">
        <v>60</v>
      </c>
      <c r="B61">
        <v>20</v>
      </c>
      <c r="C61" t="s">
        <v>67</v>
      </c>
      <c r="D61" t="s">
        <v>27</v>
      </c>
      <c r="G61">
        <v>0.5</v>
      </c>
      <c r="H61">
        <v>0.5</v>
      </c>
      <c r="I61">
        <v>3453</v>
      </c>
      <c r="J61">
        <v>5133</v>
      </c>
      <c r="L61">
        <v>1858</v>
      </c>
      <c r="M61">
        <v>3.0640000000000001</v>
      </c>
      <c r="N61">
        <v>4.6269999999999998</v>
      </c>
      <c r="O61">
        <v>1.5640000000000001</v>
      </c>
      <c r="Q61">
        <v>7.8E-2</v>
      </c>
      <c r="R61">
        <v>1</v>
      </c>
      <c r="S61">
        <v>0</v>
      </c>
      <c r="T61">
        <v>0</v>
      </c>
      <c r="V61">
        <v>0</v>
      </c>
      <c r="Y61">
        <v>44362</v>
      </c>
      <c r="Z61">
        <v>0.94094907407407413</v>
      </c>
      <c r="AB61">
        <v>1</v>
      </c>
      <c r="AD61">
        <v>3.3892624961844997</v>
      </c>
      <c r="AE61">
        <v>4.6863182394814205</v>
      </c>
      <c r="AF61">
        <v>1.2970557432969207</v>
      </c>
      <c r="AG61">
        <v>0.20215197856415115</v>
      </c>
      <c r="BH61">
        <v>60</v>
      </c>
    </row>
    <row r="62" spans="1:60" x14ac:dyDescent="0.3">
      <c r="A62">
        <v>61</v>
      </c>
      <c r="B62">
        <v>20</v>
      </c>
      <c r="C62" t="s">
        <v>67</v>
      </c>
      <c r="D62" t="s">
        <v>27</v>
      </c>
      <c r="G62">
        <v>0.5</v>
      </c>
      <c r="H62">
        <v>0.5</v>
      </c>
      <c r="I62">
        <v>2884</v>
      </c>
      <c r="J62">
        <v>5716</v>
      </c>
      <c r="L62">
        <v>2113</v>
      </c>
      <c r="M62">
        <v>2.6269999999999998</v>
      </c>
      <c r="N62">
        <v>5.1210000000000004</v>
      </c>
      <c r="O62">
        <v>2.4940000000000002</v>
      </c>
      <c r="Q62">
        <v>0.105</v>
      </c>
      <c r="R62">
        <v>1</v>
      </c>
      <c r="S62">
        <v>0</v>
      </c>
      <c r="T62">
        <v>0</v>
      </c>
      <c r="V62">
        <v>0</v>
      </c>
      <c r="Y62">
        <v>44362</v>
      </c>
      <c r="Z62">
        <v>0.94663194444444443</v>
      </c>
      <c r="AB62">
        <v>1</v>
      </c>
      <c r="AD62">
        <v>2.8181098333234567</v>
      </c>
      <c r="AE62">
        <v>5.2697865677125195</v>
      </c>
      <c r="AF62">
        <v>2.4516767343890629</v>
      </c>
      <c r="AG62">
        <v>0.22618718282558831</v>
      </c>
      <c r="AJ62">
        <v>3.5612682296362844E-2</v>
      </c>
      <c r="AK62">
        <v>0.73273468846113154</v>
      </c>
      <c r="AO62">
        <v>1.3955532036803386</v>
      </c>
      <c r="AP62">
        <v>0.71921249469001902</v>
      </c>
      <c r="AT62">
        <v>2.9360793937265632</v>
      </c>
      <c r="AU62">
        <v>0.70389689768740982</v>
      </c>
      <c r="AY62">
        <v>1.9354414129893085</v>
      </c>
      <c r="AZ62">
        <v>4.1443544289912371</v>
      </c>
      <c r="BC62">
        <v>2.8186117249428424</v>
      </c>
      <c r="BD62">
        <v>5.3068162900873919</v>
      </c>
      <c r="BE62">
        <v>2.4882045651445495</v>
      </c>
      <c r="BF62">
        <v>0.22401930165690967</v>
      </c>
      <c r="BH62">
        <v>61</v>
      </c>
    </row>
    <row r="63" spans="1:60" x14ac:dyDescent="0.3">
      <c r="A63">
        <v>62</v>
      </c>
      <c r="B63">
        <v>20</v>
      </c>
      <c r="C63" t="s">
        <v>67</v>
      </c>
      <c r="D63" t="s">
        <v>27</v>
      </c>
      <c r="G63">
        <v>0.5</v>
      </c>
      <c r="H63">
        <v>0.5</v>
      </c>
      <c r="I63">
        <v>2885</v>
      </c>
      <c r="J63">
        <v>5790</v>
      </c>
      <c r="L63">
        <v>2067</v>
      </c>
      <c r="M63">
        <v>2.6280000000000001</v>
      </c>
      <c r="N63">
        <v>5.1840000000000002</v>
      </c>
      <c r="O63">
        <v>2.556</v>
      </c>
      <c r="Q63">
        <v>0.1</v>
      </c>
      <c r="R63">
        <v>1</v>
      </c>
      <c r="S63">
        <v>0</v>
      </c>
      <c r="T63">
        <v>0</v>
      </c>
      <c r="V63">
        <v>0</v>
      </c>
      <c r="Y63">
        <v>44362</v>
      </c>
      <c r="Z63">
        <v>0.95280092592592591</v>
      </c>
      <c r="AB63">
        <v>1</v>
      </c>
      <c r="AD63">
        <v>2.8191136165622286</v>
      </c>
      <c r="AE63">
        <v>5.3438460124622642</v>
      </c>
      <c r="AF63">
        <v>2.5247323959000356</v>
      </c>
      <c r="AG63">
        <v>0.22185142048823103</v>
      </c>
      <c r="BH63">
        <v>62</v>
      </c>
    </row>
    <row r="64" spans="1:60" x14ac:dyDescent="0.3">
      <c r="A64">
        <v>63</v>
      </c>
      <c r="B64">
        <v>2</v>
      </c>
      <c r="D64" t="s">
        <v>28</v>
      </c>
      <c r="Y64">
        <v>44362</v>
      </c>
      <c r="Z64">
        <v>0.95702546296296298</v>
      </c>
      <c r="AB64">
        <v>1</v>
      </c>
      <c r="AD64" t="e">
        <v>#DIV/0!</v>
      </c>
      <c r="AE64" t="e">
        <v>#DIV/0!</v>
      </c>
      <c r="AF64" t="e">
        <v>#DIV/0!</v>
      </c>
      <c r="AG64" t="e">
        <v>#DIV/0!</v>
      </c>
      <c r="BH64">
        <v>63</v>
      </c>
    </row>
    <row r="65" spans="1:60" x14ac:dyDescent="0.3">
      <c r="A65">
        <v>64</v>
      </c>
      <c r="B65">
        <v>3</v>
      </c>
      <c r="C65" t="s">
        <v>29</v>
      </c>
      <c r="D65" t="s">
        <v>27</v>
      </c>
      <c r="G65">
        <v>0.5</v>
      </c>
      <c r="H65">
        <v>0.5</v>
      </c>
      <c r="I65">
        <v>156</v>
      </c>
      <c r="J65">
        <v>195</v>
      </c>
      <c r="L65">
        <v>164</v>
      </c>
      <c r="M65">
        <v>0.53400000000000003</v>
      </c>
      <c r="N65">
        <v>0.44400000000000001</v>
      </c>
      <c r="O65">
        <v>0</v>
      </c>
      <c r="Q65">
        <v>0</v>
      </c>
      <c r="R65">
        <v>1</v>
      </c>
      <c r="S65">
        <v>0</v>
      </c>
      <c r="T65">
        <v>0</v>
      </c>
      <c r="V65">
        <v>0</v>
      </c>
      <c r="Y65">
        <v>44362</v>
      </c>
      <c r="Z65">
        <v>0.96687499999999993</v>
      </c>
      <c r="AB65">
        <v>1</v>
      </c>
      <c r="AD65">
        <v>7.9789157954521156E-2</v>
      </c>
      <c r="AE65">
        <v>-0.25564849260291028</v>
      </c>
      <c r="AF65">
        <v>-0.33543765055743147</v>
      </c>
      <c r="AG65">
        <v>4.2482817705819506E-2</v>
      </c>
      <c r="BH65">
        <v>64</v>
      </c>
    </row>
    <row r="66" spans="1:60" x14ac:dyDescent="0.3">
      <c r="A66">
        <v>65</v>
      </c>
      <c r="B66">
        <v>3</v>
      </c>
      <c r="C66" t="s">
        <v>29</v>
      </c>
      <c r="D66" t="s">
        <v>27</v>
      </c>
      <c r="G66">
        <v>0.5</v>
      </c>
      <c r="H66">
        <v>0.5</v>
      </c>
      <c r="I66">
        <v>27</v>
      </c>
      <c r="J66">
        <v>212</v>
      </c>
      <c r="L66">
        <v>161</v>
      </c>
      <c r="M66">
        <v>0.435</v>
      </c>
      <c r="N66">
        <v>0.45800000000000002</v>
      </c>
      <c r="O66">
        <v>2.3E-2</v>
      </c>
      <c r="Q66">
        <v>0</v>
      </c>
      <c r="R66">
        <v>1</v>
      </c>
      <c r="S66">
        <v>0</v>
      </c>
      <c r="T66">
        <v>0</v>
      </c>
      <c r="V66">
        <v>0</v>
      </c>
      <c r="Y66">
        <v>44362</v>
      </c>
      <c r="Z66">
        <v>0.97182870370370367</v>
      </c>
      <c r="AB66">
        <v>1</v>
      </c>
      <c r="AD66">
        <v>-4.9698879847015771E-2</v>
      </c>
      <c r="AE66">
        <v>-0.2386348363766175</v>
      </c>
      <c r="AF66">
        <v>-0.18893595652960174</v>
      </c>
      <c r="AG66">
        <v>4.220005059686141E-2</v>
      </c>
      <c r="AJ66">
        <v>17.577949394495679</v>
      </c>
      <c r="AO66">
        <v>5.7039651899744674</v>
      </c>
      <c r="AT66">
        <v>11.023141920834995</v>
      </c>
      <c r="AY66">
        <v>3.1766286978744884</v>
      </c>
      <c r="BC66">
        <v>-4.5683746891929354E-2</v>
      </c>
      <c r="BD66">
        <v>-0.2456404595286204</v>
      </c>
      <c r="BE66">
        <v>-0.19995671263669107</v>
      </c>
      <c r="BF66">
        <v>4.1540260675959215E-2</v>
      </c>
      <c r="BH66">
        <v>65</v>
      </c>
    </row>
    <row r="67" spans="1:60" x14ac:dyDescent="0.3">
      <c r="A67">
        <v>66</v>
      </c>
      <c r="B67">
        <v>3</v>
      </c>
      <c r="C67" t="s">
        <v>29</v>
      </c>
      <c r="D67" t="s">
        <v>27</v>
      </c>
      <c r="G67">
        <v>0.5</v>
      </c>
      <c r="H67">
        <v>0.5</v>
      </c>
      <c r="I67">
        <v>35</v>
      </c>
      <c r="J67">
        <v>198</v>
      </c>
      <c r="L67">
        <v>147</v>
      </c>
      <c r="M67">
        <v>0.442</v>
      </c>
      <c r="N67">
        <v>0.44600000000000001</v>
      </c>
      <c r="O67">
        <v>4.0000000000000001E-3</v>
      </c>
      <c r="Q67">
        <v>0</v>
      </c>
      <c r="R67">
        <v>1</v>
      </c>
      <c r="S67">
        <v>0</v>
      </c>
      <c r="T67">
        <v>0</v>
      </c>
      <c r="V67">
        <v>0</v>
      </c>
      <c r="Y67">
        <v>44362</v>
      </c>
      <c r="Z67">
        <v>0.97719907407407414</v>
      </c>
      <c r="AB67">
        <v>1</v>
      </c>
      <c r="AD67">
        <v>-4.1668613936842937E-2</v>
      </c>
      <c r="AE67">
        <v>-0.25264608268062333</v>
      </c>
      <c r="AF67">
        <v>-0.2109774687437804</v>
      </c>
      <c r="AG67">
        <v>4.0880470755057019E-2</v>
      </c>
      <c r="BH67">
        <v>66</v>
      </c>
    </row>
    <row r="68" spans="1:60" x14ac:dyDescent="0.3">
      <c r="A68">
        <v>67</v>
      </c>
      <c r="B68">
        <v>1</v>
      </c>
      <c r="C68" t="s">
        <v>30</v>
      </c>
      <c r="D68" t="s">
        <v>27</v>
      </c>
      <c r="G68">
        <v>0.5</v>
      </c>
      <c r="H68">
        <v>0.5</v>
      </c>
      <c r="I68">
        <v>8904</v>
      </c>
      <c r="J68">
        <v>13189</v>
      </c>
      <c r="L68">
        <v>16839</v>
      </c>
      <c r="M68">
        <v>7.2460000000000004</v>
      </c>
      <c r="N68">
        <v>11.452</v>
      </c>
      <c r="O68">
        <v>4.2060000000000004</v>
      </c>
      <c r="Q68">
        <v>1.645</v>
      </c>
      <c r="R68">
        <v>1</v>
      </c>
      <c r="S68">
        <v>0</v>
      </c>
      <c r="T68">
        <v>0</v>
      </c>
      <c r="V68">
        <v>0</v>
      </c>
      <c r="Y68">
        <v>44362</v>
      </c>
      <c r="Z68">
        <v>0.98822916666666671</v>
      </c>
      <c r="AB68">
        <v>1</v>
      </c>
      <c r="AD68">
        <v>8.8608849307285134</v>
      </c>
      <c r="AE68">
        <v>12.748789684129328</v>
      </c>
      <c r="AF68">
        <v>3.8879047534008144</v>
      </c>
      <c r="AG68">
        <v>1.6141966649978385</v>
      </c>
      <c r="BH68">
        <v>67</v>
      </c>
    </row>
    <row r="69" spans="1:60" x14ac:dyDescent="0.3">
      <c r="A69">
        <v>68</v>
      </c>
      <c r="B69">
        <v>1</v>
      </c>
      <c r="C69" t="s">
        <v>30</v>
      </c>
      <c r="D69" t="s">
        <v>27</v>
      </c>
      <c r="G69">
        <v>0.5</v>
      </c>
      <c r="H69">
        <v>0.5</v>
      </c>
      <c r="I69">
        <v>12188</v>
      </c>
      <c r="J69">
        <v>13207</v>
      </c>
      <c r="L69">
        <v>16885</v>
      </c>
      <c r="M69">
        <v>9.7650000000000006</v>
      </c>
      <c r="N69">
        <v>11.468</v>
      </c>
      <c r="O69">
        <v>1.7030000000000001</v>
      </c>
      <c r="Q69">
        <v>1.65</v>
      </c>
      <c r="R69">
        <v>1</v>
      </c>
      <c r="S69">
        <v>0</v>
      </c>
      <c r="T69">
        <v>0</v>
      </c>
      <c r="V69">
        <v>0</v>
      </c>
      <c r="Y69">
        <v>44362</v>
      </c>
      <c r="Z69">
        <v>0.99414351851851857</v>
      </c>
      <c r="AB69">
        <v>1</v>
      </c>
      <c r="AD69">
        <v>12.157309086854461</v>
      </c>
      <c r="AE69">
        <v>12.76680414366305</v>
      </c>
      <c r="AF69">
        <v>0.60949505680858884</v>
      </c>
      <c r="AG69">
        <v>1.618532427335196</v>
      </c>
      <c r="AJ69">
        <v>1.2471806707369764</v>
      </c>
      <c r="AO69">
        <v>0.68433581321818115</v>
      </c>
      <c r="AT69">
        <v>48.939831737603676</v>
      </c>
      <c r="AY69">
        <v>0.74842401032407291</v>
      </c>
      <c r="BC69">
        <v>12.233596613001103</v>
      </c>
      <c r="BD69">
        <v>12.72326919978989</v>
      </c>
      <c r="BE69">
        <v>0.489672586788787</v>
      </c>
      <c r="BF69">
        <v>1.6246119201777947</v>
      </c>
      <c r="BH69">
        <v>68</v>
      </c>
    </row>
    <row r="70" spans="1:60" x14ac:dyDescent="0.3">
      <c r="A70">
        <v>69</v>
      </c>
      <c r="B70">
        <v>1</v>
      </c>
      <c r="C70" t="s">
        <v>30</v>
      </c>
      <c r="D70" t="s">
        <v>27</v>
      </c>
      <c r="G70">
        <v>0.5</v>
      </c>
      <c r="H70">
        <v>0.5</v>
      </c>
      <c r="I70">
        <v>12340</v>
      </c>
      <c r="J70">
        <v>13120</v>
      </c>
      <c r="L70">
        <v>17014</v>
      </c>
      <c r="M70">
        <v>9.8819999999999997</v>
      </c>
      <c r="N70">
        <v>11.393000000000001</v>
      </c>
      <c r="O70">
        <v>1.5109999999999999</v>
      </c>
      <c r="Q70">
        <v>1.663</v>
      </c>
      <c r="R70">
        <v>1</v>
      </c>
      <c r="S70">
        <v>0</v>
      </c>
      <c r="T70">
        <v>0</v>
      </c>
      <c r="V70">
        <v>0</v>
      </c>
      <c r="Y70">
        <v>44363</v>
      </c>
      <c r="Z70">
        <v>5.5555555555555556E-4</v>
      </c>
      <c r="AB70">
        <v>1</v>
      </c>
      <c r="AD70">
        <v>12.309884139147744</v>
      </c>
      <c r="AE70">
        <v>12.679734255916729</v>
      </c>
      <c r="AF70">
        <v>0.36985011676898516</v>
      </c>
      <c r="AG70">
        <v>1.6306914130203936</v>
      </c>
      <c r="BH70">
        <v>69</v>
      </c>
    </row>
    <row r="71" spans="1:60" x14ac:dyDescent="0.3">
      <c r="A71">
        <v>70</v>
      </c>
      <c r="B71">
        <v>4</v>
      </c>
      <c r="C71" t="s">
        <v>65</v>
      </c>
      <c r="D71" t="s">
        <v>27</v>
      </c>
      <c r="G71">
        <v>0.5</v>
      </c>
      <c r="H71">
        <v>0.5</v>
      </c>
      <c r="I71">
        <v>5757</v>
      </c>
      <c r="J71">
        <v>6692</v>
      </c>
      <c r="L71">
        <v>3454</v>
      </c>
      <c r="M71">
        <v>4.8319999999999999</v>
      </c>
      <c r="N71">
        <v>5.9480000000000004</v>
      </c>
      <c r="O71">
        <v>1.117</v>
      </c>
      <c r="Q71">
        <v>0.245</v>
      </c>
      <c r="R71">
        <v>1</v>
      </c>
      <c r="S71">
        <v>0</v>
      </c>
      <c r="T71">
        <v>0</v>
      </c>
      <c r="V71">
        <v>0</v>
      </c>
      <c r="Y71">
        <v>44363</v>
      </c>
      <c r="Z71">
        <v>1.1319444444444444E-2</v>
      </c>
      <c r="AB71">
        <v>1</v>
      </c>
      <c r="AD71">
        <v>5.7019790783142756</v>
      </c>
      <c r="AE71">
        <v>6.2465705957632096</v>
      </c>
      <c r="AF71">
        <v>0.54459151744893397</v>
      </c>
      <c r="AG71">
        <v>0.35258408052985202</v>
      </c>
      <c r="BH71">
        <v>70</v>
      </c>
    </row>
    <row r="72" spans="1:60" x14ac:dyDescent="0.3">
      <c r="A72">
        <v>71</v>
      </c>
      <c r="B72">
        <v>4</v>
      </c>
      <c r="C72" t="s">
        <v>65</v>
      </c>
      <c r="D72" t="s">
        <v>27</v>
      </c>
      <c r="G72">
        <v>0.5</v>
      </c>
      <c r="H72">
        <v>0.5</v>
      </c>
      <c r="I72">
        <v>3330</v>
      </c>
      <c r="J72">
        <v>6654</v>
      </c>
      <c r="L72">
        <v>3352</v>
      </c>
      <c r="M72">
        <v>2.97</v>
      </c>
      <c r="N72">
        <v>5.9160000000000004</v>
      </c>
      <c r="O72">
        <v>2.9460000000000002</v>
      </c>
      <c r="Q72">
        <v>0.23499999999999999</v>
      </c>
      <c r="R72">
        <v>1</v>
      </c>
      <c r="S72">
        <v>0</v>
      </c>
      <c r="T72">
        <v>0</v>
      </c>
      <c r="V72">
        <v>0</v>
      </c>
      <c r="Y72">
        <v>44363</v>
      </c>
      <c r="Z72">
        <v>1.7048611111111112E-2</v>
      </c>
      <c r="AB72">
        <v>1</v>
      </c>
      <c r="AD72">
        <v>3.2657971578155922</v>
      </c>
      <c r="AE72">
        <v>6.2085400700809075</v>
      </c>
      <c r="AF72">
        <v>2.9427429122653153</v>
      </c>
      <c r="AG72">
        <v>0.34296999882527718</v>
      </c>
      <c r="AI72">
        <v>8.8599052605197404</v>
      </c>
      <c r="AJ72">
        <v>2.3006456112986164</v>
      </c>
      <c r="AN72">
        <v>3.4756678346817913</v>
      </c>
      <c r="AO72">
        <v>0.6106814576380114</v>
      </c>
      <c r="AS72">
        <v>1.908569591156158</v>
      </c>
      <c r="AT72">
        <v>3.7450583363878778</v>
      </c>
      <c r="AX72">
        <v>14.323332941759064</v>
      </c>
      <c r="AY72">
        <v>0.24703429809077898</v>
      </c>
      <c r="BC72">
        <v>3.2286571779810429</v>
      </c>
      <c r="BD72">
        <v>6.2275553329220585</v>
      </c>
      <c r="BE72">
        <v>2.9988981549410156</v>
      </c>
      <c r="BF72">
        <v>0.34339414948871427</v>
      </c>
      <c r="BH72">
        <v>71</v>
      </c>
    </row>
    <row r="73" spans="1:60" x14ac:dyDescent="0.3">
      <c r="A73">
        <v>72</v>
      </c>
      <c r="B73">
        <v>4</v>
      </c>
      <c r="C73" t="s">
        <v>65</v>
      </c>
      <c r="D73" t="s">
        <v>27</v>
      </c>
      <c r="G73">
        <v>0.5</v>
      </c>
      <c r="H73">
        <v>0.5</v>
      </c>
      <c r="I73">
        <v>3256</v>
      </c>
      <c r="J73">
        <v>6692</v>
      </c>
      <c r="L73">
        <v>3361</v>
      </c>
      <c r="M73">
        <v>2.9129999999999998</v>
      </c>
      <c r="N73">
        <v>5.9480000000000004</v>
      </c>
      <c r="O73">
        <v>3.036</v>
      </c>
      <c r="Q73">
        <v>0.23499999999999999</v>
      </c>
      <c r="R73">
        <v>1</v>
      </c>
      <c r="S73">
        <v>0</v>
      </c>
      <c r="T73">
        <v>0</v>
      </c>
      <c r="V73">
        <v>0</v>
      </c>
      <c r="Y73">
        <v>44363</v>
      </c>
      <c r="Z73">
        <v>2.3229166666666665E-2</v>
      </c>
      <c r="AB73">
        <v>1</v>
      </c>
      <c r="AD73">
        <v>3.1915171981464936</v>
      </c>
      <c r="AE73">
        <v>6.2465705957632096</v>
      </c>
      <c r="AF73">
        <v>3.055053397616716</v>
      </c>
      <c r="AG73">
        <v>0.34381830015215142</v>
      </c>
      <c r="BH73">
        <v>72</v>
      </c>
    </row>
    <row r="74" spans="1:60" x14ac:dyDescent="0.3">
      <c r="A74">
        <v>73</v>
      </c>
      <c r="B74">
        <v>2</v>
      </c>
      <c r="D74" t="s">
        <v>28</v>
      </c>
      <c r="Y74">
        <v>44363</v>
      </c>
      <c r="Z74">
        <v>2.7604166666666666E-2</v>
      </c>
      <c r="AB74">
        <v>1</v>
      </c>
      <c r="AD74" t="e">
        <v>#DIV/0!</v>
      </c>
      <c r="AE74" t="e">
        <v>#DIV/0!</v>
      </c>
      <c r="AF74" t="e">
        <v>#DIV/0!</v>
      </c>
      <c r="AG74" t="e">
        <v>#DIV/0!</v>
      </c>
      <c r="BH74">
        <v>73</v>
      </c>
    </row>
    <row r="75" spans="1:60" x14ac:dyDescent="0.3">
      <c r="A75">
        <v>74</v>
      </c>
      <c r="B75">
        <v>21</v>
      </c>
      <c r="C75" t="s">
        <v>81</v>
      </c>
      <c r="D75" t="s">
        <v>27</v>
      </c>
      <c r="G75">
        <v>0.5</v>
      </c>
      <c r="H75">
        <v>0.5</v>
      </c>
      <c r="I75">
        <v>3109</v>
      </c>
      <c r="J75">
        <v>5877</v>
      </c>
      <c r="L75">
        <v>2929</v>
      </c>
      <c r="M75">
        <v>2.8</v>
      </c>
      <c r="N75">
        <v>5.258</v>
      </c>
      <c r="O75">
        <v>2.4580000000000002</v>
      </c>
      <c r="Q75">
        <v>0.19</v>
      </c>
      <c r="R75">
        <v>1</v>
      </c>
      <c r="S75">
        <v>0</v>
      </c>
      <c r="T75">
        <v>0</v>
      </c>
      <c r="V75">
        <v>0</v>
      </c>
      <c r="Y75">
        <v>44363</v>
      </c>
      <c r="Z75">
        <v>3.8206018518518521E-2</v>
      </c>
      <c r="AB75">
        <v>1</v>
      </c>
      <c r="AD75">
        <v>3.0439610620470678</v>
      </c>
      <c r="AE75">
        <v>5.4309159002085865</v>
      </c>
      <c r="AF75">
        <v>2.3869548381615187</v>
      </c>
      <c r="AG75">
        <v>0.30309983646218724</v>
      </c>
      <c r="BH75">
        <v>74</v>
      </c>
    </row>
    <row r="76" spans="1:60" x14ac:dyDescent="0.3">
      <c r="A76">
        <v>75</v>
      </c>
      <c r="B76">
        <v>21</v>
      </c>
      <c r="C76" t="s">
        <v>81</v>
      </c>
      <c r="D76" t="s">
        <v>27</v>
      </c>
      <c r="G76">
        <v>0.5</v>
      </c>
      <c r="H76">
        <v>0.5</v>
      </c>
      <c r="I76">
        <v>4090</v>
      </c>
      <c r="J76">
        <v>5911</v>
      </c>
      <c r="L76">
        <v>2921</v>
      </c>
      <c r="M76">
        <v>3.5529999999999999</v>
      </c>
      <c r="N76">
        <v>5.2869999999999999</v>
      </c>
      <c r="O76">
        <v>1.734</v>
      </c>
      <c r="Q76">
        <v>0.189</v>
      </c>
      <c r="R76">
        <v>1</v>
      </c>
      <c r="S76">
        <v>0</v>
      </c>
      <c r="T76">
        <v>0</v>
      </c>
      <c r="V76">
        <v>0</v>
      </c>
      <c r="Y76">
        <v>44363</v>
      </c>
      <c r="Z76">
        <v>4.3900462962962961E-2</v>
      </c>
      <c r="AB76">
        <v>1</v>
      </c>
      <c r="AD76">
        <v>4.0286724192820111</v>
      </c>
      <c r="AE76">
        <v>5.4649432126611712</v>
      </c>
      <c r="AF76">
        <v>1.4362707933791601</v>
      </c>
      <c r="AG76">
        <v>0.30234579083829904</v>
      </c>
      <c r="AJ76">
        <v>1.0903265048860076</v>
      </c>
      <c r="AO76">
        <v>0.54788949518574359</v>
      </c>
      <c r="AT76">
        <v>0.98953030541943199</v>
      </c>
      <c r="AY76">
        <v>0.80727320773632105</v>
      </c>
      <c r="BC76">
        <v>4.0507556505349864</v>
      </c>
      <c r="BD76">
        <v>5.4799552622726058</v>
      </c>
      <c r="BE76">
        <v>1.4291996117376198</v>
      </c>
      <c r="BF76">
        <v>0.30357111497711742</v>
      </c>
      <c r="BH76">
        <v>75</v>
      </c>
    </row>
    <row r="77" spans="1:60" x14ac:dyDescent="0.3">
      <c r="A77">
        <v>76</v>
      </c>
      <c r="B77">
        <v>21</v>
      </c>
      <c r="C77" t="s">
        <v>81</v>
      </c>
      <c r="D77" t="s">
        <v>27</v>
      </c>
      <c r="G77">
        <v>0.5</v>
      </c>
      <c r="H77">
        <v>0.5</v>
      </c>
      <c r="I77">
        <v>4134</v>
      </c>
      <c r="J77">
        <v>5941</v>
      </c>
      <c r="L77">
        <v>2947</v>
      </c>
      <c r="M77">
        <v>3.5859999999999999</v>
      </c>
      <c r="N77">
        <v>5.3109999999999999</v>
      </c>
      <c r="O77">
        <v>1.7250000000000001</v>
      </c>
      <c r="Q77">
        <v>0.192</v>
      </c>
      <c r="R77">
        <v>1</v>
      </c>
      <c r="S77">
        <v>0</v>
      </c>
      <c r="T77">
        <v>0</v>
      </c>
      <c r="V77">
        <v>0</v>
      </c>
      <c r="Y77">
        <v>44363</v>
      </c>
      <c r="Z77">
        <v>5.0057870370370371E-2</v>
      </c>
      <c r="AB77">
        <v>1</v>
      </c>
      <c r="AD77">
        <v>4.0728388817879617</v>
      </c>
      <c r="AE77">
        <v>5.4949673118840412</v>
      </c>
      <c r="AF77">
        <v>1.4221284300960795</v>
      </c>
      <c r="AG77">
        <v>0.30479643911593574</v>
      </c>
      <c r="BH77">
        <v>76</v>
      </c>
    </row>
    <row r="78" spans="1:60" x14ac:dyDescent="0.3">
      <c r="A78">
        <v>77</v>
      </c>
      <c r="B78">
        <v>22</v>
      </c>
      <c r="C78" t="s">
        <v>82</v>
      </c>
      <c r="D78" t="s">
        <v>27</v>
      </c>
      <c r="G78">
        <v>0.5</v>
      </c>
      <c r="H78">
        <v>0.5</v>
      </c>
      <c r="I78">
        <v>3288</v>
      </c>
      <c r="J78">
        <v>4771</v>
      </c>
      <c r="L78">
        <v>2011</v>
      </c>
      <c r="M78">
        <v>2.9369999999999998</v>
      </c>
      <c r="N78">
        <v>4.3209999999999997</v>
      </c>
      <c r="O78">
        <v>1.3839999999999999</v>
      </c>
      <c r="Q78">
        <v>9.4E-2</v>
      </c>
      <c r="R78">
        <v>1</v>
      </c>
      <c r="S78">
        <v>0</v>
      </c>
      <c r="T78">
        <v>0</v>
      </c>
      <c r="V78">
        <v>0</v>
      </c>
      <c r="Y78">
        <v>44363</v>
      </c>
      <c r="Z78">
        <v>6.0555555555555557E-2</v>
      </c>
      <c r="AB78">
        <v>1</v>
      </c>
      <c r="AD78">
        <v>3.223638261787185</v>
      </c>
      <c r="AE78">
        <v>4.3240274421921274</v>
      </c>
      <c r="AF78">
        <v>1.1003891804049424</v>
      </c>
      <c r="AG78">
        <v>0.21657310112101347</v>
      </c>
      <c r="BH78">
        <v>77</v>
      </c>
    </row>
    <row r="79" spans="1:60" x14ac:dyDescent="0.3">
      <c r="A79">
        <v>78</v>
      </c>
      <c r="B79">
        <v>22</v>
      </c>
      <c r="C79" t="s">
        <v>82</v>
      </c>
      <c r="D79" t="s">
        <v>27</v>
      </c>
      <c r="G79">
        <v>0.5</v>
      </c>
      <c r="H79">
        <v>0.5</v>
      </c>
      <c r="I79">
        <v>2948</v>
      </c>
      <c r="J79">
        <v>4768</v>
      </c>
      <c r="L79">
        <v>1989</v>
      </c>
      <c r="M79">
        <v>2.677</v>
      </c>
      <c r="N79">
        <v>4.3179999999999996</v>
      </c>
      <c r="O79">
        <v>1.641</v>
      </c>
      <c r="Q79">
        <v>9.1999999999999998E-2</v>
      </c>
      <c r="R79">
        <v>1</v>
      </c>
      <c r="S79">
        <v>0</v>
      </c>
      <c r="T79">
        <v>0</v>
      </c>
      <c r="V79">
        <v>0</v>
      </c>
      <c r="Y79">
        <v>44363</v>
      </c>
      <c r="Z79">
        <v>6.6192129629629629E-2</v>
      </c>
      <c r="AB79">
        <v>1</v>
      </c>
      <c r="AD79">
        <v>2.8823519606048396</v>
      </c>
      <c r="AE79">
        <v>4.3210250322698407</v>
      </c>
      <c r="AF79">
        <v>1.4386730716650011</v>
      </c>
      <c r="AG79">
        <v>0.21449947565532085</v>
      </c>
      <c r="AJ79">
        <v>6.9674553506358622E-2</v>
      </c>
      <c r="AO79">
        <v>1.9646564356073761</v>
      </c>
      <c r="AT79">
        <v>5.8713065164894651</v>
      </c>
      <c r="AY79">
        <v>1.3715486282658922</v>
      </c>
      <c r="BC79">
        <v>2.8813481773660676</v>
      </c>
      <c r="BD79">
        <v>4.2789912933578238</v>
      </c>
      <c r="BE79">
        <v>1.3976431159917559</v>
      </c>
      <c r="BF79">
        <v>0.21303851225903742</v>
      </c>
      <c r="BH79">
        <v>78</v>
      </c>
    </row>
    <row r="80" spans="1:60" x14ac:dyDescent="0.3">
      <c r="A80">
        <v>79</v>
      </c>
      <c r="B80">
        <v>22</v>
      </c>
      <c r="C80" t="s">
        <v>82</v>
      </c>
      <c r="D80" t="s">
        <v>27</v>
      </c>
      <c r="G80">
        <v>0.5</v>
      </c>
      <c r="H80">
        <v>0.5</v>
      </c>
      <c r="I80">
        <v>2946</v>
      </c>
      <c r="J80">
        <v>4684</v>
      </c>
      <c r="L80">
        <v>1958</v>
      </c>
      <c r="M80">
        <v>2.6749999999999998</v>
      </c>
      <c r="N80">
        <v>4.2469999999999999</v>
      </c>
      <c r="O80">
        <v>1.5720000000000001</v>
      </c>
      <c r="Q80">
        <v>8.8999999999999996E-2</v>
      </c>
      <c r="R80">
        <v>1</v>
      </c>
      <c r="S80">
        <v>0</v>
      </c>
      <c r="T80">
        <v>0</v>
      </c>
      <c r="V80">
        <v>0</v>
      </c>
      <c r="Y80">
        <v>44363</v>
      </c>
      <c r="Z80">
        <v>7.2256944444444443E-2</v>
      </c>
      <c r="AB80">
        <v>1</v>
      </c>
      <c r="AD80">
        <v>2.8803443941272961</v>
      </c>
      <c r="AE80">
        <v>4.2369575544458069</v>
      </c>
      <c r="AF80">
        <v>1.3566131603185108</v>
      </c>
      <c r="AG80">
        <v>0.21157754886275396</v>
      </c>
      <c r="BH80">
        <v>79</v>
      </c>
    </row>
    <row r="81" spans="1:60" x14ac:dyDescent="0.3">
      <c r="A81">
        <v>80</v>
      </c>
      <c r="B81">
        <v>23</v>
      </c>
      <c r="C81" t="s">
        <v>83</v>
      </c>
      <c r="D81" t="s">
        <v>27</v>
      </c>
      <c r="G81">
        <v>0.5</v>
      </c>
      <c r="H81">
        <v>0.5</v>
      </c>
      <c r="I81">
        <v>2541</v>
      </c>
      <c r="J81">
        <v>4573</v>
      </c>
      <c r="L81">
        <v>1593</v>
      </c>
      <c r="M81">
        <v>2.3639999999999999</v>
      </c>
      <c r="N81">
        <v>4.1529999999999996</v>
      </c>
      <c r="O81">
        <v>1.788</v>
      </c>
      <c r="Q81">
        <v>5.0999999999999997E-2</v>
      </c>
      <c r="R81">
        <v>1</v>
      </c>
      <c r="S81">
        <v>0</v>
      </c>
      <c r="T81">
        <v>0</v>
      </c>
      <c r="V81">
        <v>0</v>
      </c>
      <c r="Y81">
        <v>44363</v>
      </c>
      <c r="Z81">
        <v>8.2708333333333328E-2</v>
      </c>
      <c r="AB81">
        <v>1</v>
      </c>
      <c r="AD81">
        <v>2.4738121824247967</v>
      </c>
      <c r="AE81">
        <v>4.125868387321189</v>
      </c>
      <c r="AF81">
        <v>1.6520562048963923</v>
      </c>
      <c r="AG81">
        <v>0.17717421727285371</v>
      </c>
      <c r="BH81">
        <v>80</v>
      </c>
    </row>
    <row r="82" spans="1:60" x14ac:dyDescent="0.3">
      <c r="A82">
        <v>81</v>
      </c>
      <c r="B82">
        <v>23</v>
      </c>
      <c r="C82" t="s">
        <v>83</v>
      </c>
      <c r="D82" t="s">
        <v>27</v>
      </c>
      <c r="G82">
        <v>0.5</v>
      </c>
      <c r="H82">
        <v>0.5</v>
      </c>
      <c r="I82">
        <v>2382</v>
      </c>
      <c r="J82">
        <v>4546</v>
      </c>
      <c r="L82">
        <v>1559</v>
      </c>
      <c r="M82">
        <v>2.2429999999999999</v>
      </c>
      <c r="N82">
        <v>4.13</v>
      </c>
      <c r="O82">
        <v>1.8879999999999999</v>
      </c>
      <c r="Q82">
        <v>4.7E-2</v>
      </c>
      <c r="R82">
        <v>1</v>
      </c>
      <c r="S82">
        <v>0</v>
      </c>
      <c r="T82">
        <v>0</v>
      </c>
      <c r="V82">
        <v>0</v>
      </c>
      <c r="Y82">
        <v>44363</v>
      </c>
      <c r="Z82">
        <v>8.8356481481481494E-2</v>
      </c>
      <c r="AB82">
        <v>1</v>
      </c>
      <c r="AD82">
        <v>2.3142106474601118</v>
      </c>
      <c r="AE82">
        <v>4.0988466980206066</v>
      </c>
      <c r="AF82">
        <v>1.7846360505604948</v>
      </c>
      <c r="AG82">
        <v>0.17396952337132873</v>
      </c>
      <c r="AJ82">
        <v>1.121420301958697</v>
      </c>
      <c r="AO82">
        <v>1.4302833680182419</v>
      </c>
      <c r="AT82">
        <v>1.8293730297165405</v>
      </c>
      <c r="AY82">
        <v>0.64804655950224022</v>
      </c>
      <c r="BC82">
        <v>2.3272598295641425</v>
      </c>
      <c r="BD82">
        <v>4.1283703955897613</v>
      </c>
      <c r="BE82">
        <v>1.8011105660256186</v>
      </c>
      <c r="BF82">
        <v>0.17453505758924492</v>
      </c>
      <c r="BH82">
        <v>81</v>
      </c>
    </row>
    <row r="83" spans="1:60" x14ac:dyDescent="0.3">
      <c r="A83">
        <v>82</v>
      </c>
      <c r="B83">
        <v>23</v>
      </c>
      <c r="C83" t="s">
        <v>83</v>
      </c>
      <c r="D83" t="s">
        <v>27</v>
      </c>
      <c r="G83">
        <v>0.5</v>
      </c>
      <c r="H83">
        <v>0.5</v>
      </c>
      <c r="I83">
        <v>2408</v>
      </c>
      <c r="J83">
        <v>4605</v>
      </c>
      <c r="L83">
        <v>1571</v>
      </c>
      <c r="M83">
        <v>2.262</v>
      </c>
      <c r="N83">
        <v>4.18</v>
      </c>
      <c r="O83">
        <v>1.9179999999999999</v>
      </c>
      <c r="Q83">
        <v>4.8000000000000001E-2</v>
      </c>
      <c r="R83">
        <v>1</v>
      </c>
      <c r="S83">
        <v>0</v>
      </c>
      <c r="T83">
        <v>0</v>
      </c>
      <c r="V83">
        <v>0</v>
      </c>
      <c r="Y83">
        <v>44363</v>
      </c>
      <c r="Z83">
        <v>9.4421296296296295E-2</v>
      </c>
      <c r="AB83">
        <v>1</v>
      </c>
      <c r="AD83">
        <v>2.3403090116681735</v>
      </c>
      <c r="AE83">
        <v>4.1578940931589159</v>
      </c>
      <c r="AF83">
        <v>1.8175850814907424</v>
      </c>
      <c r="AG83">
        <v>0.17510059180716109</v>
      </c>
      <c r="BH83">
        <v>82</v>
      </c>
    </row>
    <row r="84" spans="1:60" x14ac:dyDescent="0.3">
      <c r="A84">
        <v>83</v>
      </c>
      <c r="B84">
        <v>24</v>
      </c>
      <c r="C84" t="s">
        <v>84</v>
      </c>
      <c r="D84" t="s">
        <v>27</v>
      </c>
      <c r="G84">
        <v>0.5</v>
      </c>
      <c r="H84">
        <v>0.5</v>
      </c>
      <c r="I84">
        <v>2801</v>
      </c>
      <c r="J84">
        <v>4932</v>
      </c>
      <c r="L84">
        <v>1323</v>
      </c>
      <c r="M84">
        <v>2.5640000000000001</v>
      </c>
      <c r="N84">
        <v>4.4569999999999999</v>
      </c>
      <c r="O84">
        <v>1.8939999999999999</v>
      </c>
      <c r="Q84">
        <v>2.1999999999999999E-2</v>
      </c>
      <c r="R84">
        <v>1</v>
      </c>
      <c r="S84">
        <v>0</v>
      </c>
      <c r="T84">
        <v>0</v>
      </c>
      <c r="V84">
        <v>0</v>
      </c>
      <c r="Y84">
        <v>44363</v>
      </c>
      <c r="Z84">
        <v>0.10489583333333334</v>
      </c>
      <c r="AB84">
        <v>1</v>
      </c>
      <c r="AD84">
        <v>2.7347958245054138</v>
      </c>
      <c r="AE84">
        <v>4.4851567746881944</v>
      </c>
      <c r="AF84">
        <v>1.7503609501827806</v>
      </c>
      <c r="AG84">
        <v>0.15172517746662609</v>
      </c>
      <c r="BH84">
        <v>83</v>
      </c>
    </row>
    <row r="85" spans="1:60" x14ac:dyDescent="0.3">
      <c r="A85">
        <v>84</v>
      </c>
      <c r="B85">
        <v>24</v>
      </c>
      <c r="C85" t="s">
        <v>84</v>
      </c>
      <c r="D85" t="s">
        <v>27</v>
      </c>
      <c r="G85">
        <v>0.5</v>
      </c>
      <c r="H85">
        <v>0.5</v>
      </c>
      <c r="I85">
        <v>2919</v>
      </c>
      <c r="J85">
        <v>4924</v>
      </c>
      <c r="L85">
        <v>1299</v>
      </c>
      <c r="M85">
        <v>2.6539999999999999</v>
      </c>
      <c r="N85">
        <v>4.45</v>
      </c>
      <c r="O85">
        <v>1.796</v>
      </c>
      <c r="Q85">
        <v>0.02</v>
      </c>
      <c r="R85">
        <v>1</v>
      </c>
      <c r="S85">
        <v>0</v>
      </c>
      <c r="T85">
        <v>0</v>
      </c>
      <c r="V85">
        <v>0</v>
      </c>
      <c r="Y85">
        <v>44363</v>
      </c>
      <c r="Z85">
        <v>0.1105324074074074</v>
      </c>
      <c r="AB85">
        <v>1</v>
      </c>
      <c r="AD85">
        <v>2.853242246680463</v>
      </c>
      <c r="AE85">
        <v>4.4771503482287631</v>
      </c>
      <c r="AF85">
        <v>1.6239081015483001</v>
      </c>
      <c r="AG85">
        <v>0.14946304059496143</v>
      </c>
      <c r="AJ85">
        <v>0.56130731168295878</v>
      </c>
      <c r="AO85">
        <v>0.80797984108950849</v>
      </c>
      <c r="AT85">
        <v>3.2599439768613747</v>
      </c>
      <c r="AY85">
        <v>0.5691811897310991</v>
      </c>
      <c r="BC85">
        <v>2.8612725125906362</v>
      </c>
      <c r="BD85">
        <v>4.459135888695041</v>
      </c>
      <c r="BE85">
        <v>1.5978633761044054</v>
      </c>
      <c r="BF85">
        <v>0.14903888993152431</v>
      </c>
      <c r="BH85">
        <v>84</v>
      </c>
    </row>
    <row r="86" spans="1:60" x14ac:dyDescent="0.3">
      <c r="A86">
        <v>85</v>
      </c>
      <c r="B86">
        <v>24</v>
      </c>
      <c r="C86" t="s">
        <v>84</v>
      </c>
      <c r="D86" t="s">
        <v>27</v>
      </c>
      <c r="G86">
        <v>0.5</v>
      </c>
      <c r="H86">
        <v>0.5</v>
      </c>
      <c r="I86">
        <v>2935</v>
      </c>
      <c r="J86">
        <v>4888</v>
      </c>
      <c r="L86">
        <v>1290</v>
      </c>
      <c r="M86">
        <v>2.6659999999999999</v>
      </c>
      <c r="N86">
        <v>4.42</v>
      </c>
      <c r="O86">
        <v>1.754</v>
      </c>
      <c r="Q86">
        <v>1.9E-2</v>
      </c>
      <c r="R86">
        <v>1</v>
      </c>
      <c r="S86">
        <v>0</v>
      </c>
      <c r="T86">
        <v>0</v>
      </c>
      <c r="V86">
        <v>0</v>
      </c>
      <c r="Y86">
        <v>44363</v>
      </c>
      <c r="Z86">
        <v>0.11664351851851852</v>
      </c>
      <c r="AB86">
        <v>1</v>
      </c>
      <c r="AD86">
        <v>2.8693027785008089</v>
      </c>
      <c r="AE86">
        <v>4.4411214291613197</v>
      </c>
      <c r="AF86">
        <v>1.5718186506605107</v>
      </c>
      <c r="AG86">
        <v>0.14861473926808716</v>
      </c>
      <c r="BH86">
        <v>85</v>
      </c>
    </row>
    <row r="87" spans="1:60" x14ac:dyDescent="0.3">
      <c r="A87">
        <v>86</v>
      </c>
      <c r="B87">
        <v>25</v>
      </c>
      <c r="C87" t="s">
        <v>85</v>
      </c>
      <c r="D87" t="s">
        <v>27</v>
      </c>
      <c r="G87">
        <v>0.5</v>
      </c>
      <c r="H87">
        <v>0.5</v>
      </c>
      <c r="I87">
        <v>2633</v>
      </c>
      <c r="J87">
        <v>4353</v>
      </c>
      <c r="L87">
        <v>1479</v>
      </c>
      <c r="M87">
        <v>2.4350000000000001</v>
      </c>
      <c r="N87">
        <v>3.9670000000000001</v>
      </c>
      <c r="O87">
        <v>1.532</v>
      </c>
      <c r="Q87">
        <v>3.9E-2</v>
      </c>
      <c r="R87">
        <v>1</v>
      </c>
      <c r="S87">
        <v>0</v>
      </c>
      <c r="T87">
        <v>0</v>
      </c>
      <c r="V87">
        <v>0</v>
      </c>
      <c r="Y87">
        <v>44363</v>
      </c>
      <c r="Z87">
        <v>0.12704861111111113</v>
      </c>
      <c r="AB87">
        <v>1</v>
      </c>
      <c r="AD87">
        <v>2.5661602403917843</v>
      </c>
      <c r="AE87">
        <v>3.9056916596868114</v>
      </c>
      <c r="AF87">
        <v>1.3395314192950272</v>
      </c>
      <c r="AG87">
        <v>0.16642906713244648</v>
      </c>
      <c r="BH87">
        <v>86</v>
      </c>
    </row>
    <row r="88" spans="1:60" x14ac:dyDescent="0.3">
      <c r="A88">
        <v>87</v>
      </c>
      <c r="B88">
        <v>25</v>
      </c>
      <c r="C88" t="s">
        <v>85</v>
      </c>
      <c r="D88" t="s">
        <v>27</v>
      </c>
      <c r="G88">
        <v>0.5</v>
      </c>
      <c r="H88">
        <v>0.5</v>
      </c>
      <c r="I88">
        <v>2545</v>
      </c>
      <c r="J88">
        <v>4325</v>
      </c>
      <c r="L88">
        <v>1440</v>
      </c>
      <c r="M88">
        <v>2.367</v>
      </c>
      <c r="N88">
        <v>3.9430000000000001</v>
      </c>
      <c r="O88">
        <v>1.575</v>
      </c>
      <c r="Q88">
        <v>3.5000000000000003E-2</v>
      </c>
      <c r="R88">
        <v>1</v>
      </c>
      <c r="S88">
        <v>0</v>
      </c>
      <c r="T88">
        <v>0</v>
      </c>
      <c r="V88">
        <v>0</v>
      </c>
      <c r="Y88">
        <v>44363</v>
      </c>
      <c r="Z88">
        <v>0.13268518518518518</v>
      </c>
      <c r="AB88">
        <v>1</v>
      </c>
      <c r="AD88">
        <v>2.4778273153798835</v>
      </c>
      <c r="AE88">
        <v>3.8776691670787997</v>
      </c>
      <c r="AF88">
        <v>1.3998418516989162</v>
      </c>
      <c r="AG88">
        <v>0.16275309471599139</v>
      </c>
      <c r="AJ88">
        <v>0.24335948677361038</v>
      </c>
      <c r="AO88">
        <v>0.95040999363037404</v>
      </c>
      <c r="AT88">
        <v>3.0289425336228328</v>
      </c>
      <c r="AY88">
        <v>0.75571781746087641</v>
      </c>
      <c r="BC88">
        <v>2.4748159656635682</v>
      </c>
      <c r="BD88">
        <v>3.8961840282662363</v>
      </c>
      <c r="BE88">
        <v>1.4213680626026677</v>
      </c>
      <c r="BF88">
        <v>0.16214043264658221</v>
      </c>
      <c r="BH88">
        <v>87</v>
      </c>
    </row>
    <row r="89" spans="1:60" x14ac:dyDescent="0.3">
      <c r="A89">
        <v>88</v>
      </c>
      <c r="B89">
        <v>25</v>
      </c>
      <c r="C89" t="s">
        <v>85</v>
      </c>
      <c r="D89" t="s">
        <v>27</v>
      </c>
      <c r="G89">
        <v>0.5</v>
      </c>
      <c r="H89">
        <v>0.5</v>
      </c>
      <c r="I89">
        <v>2539</v>
      </c>
      <c r="J89">
        <v>4362</v>
      </c>
      <c r="L89">
        <v>1427</v>
      </c>
      <c r="M89">
        <v>2.363</v>
      </c>
      <c r="N89">
        <v>3.9740000000000002</v>
      </c>
      <c r="O89">
        <v>1.611</v>
      </c>
      <c r="Q89">
        <v>3.3000000000000002E-2</v>
      </c>
      <c r="R89">
        <v>1</v>
      </c>
      <c r="S89">
        <v>0</v>
      </c>
      <c r="T89">
        <v>0</v>
      </c>
      <c r="V89">
        <v>0</v>
      </c>
      <c r="Y89">
        <v>44363</v>
      </c>
      <c r="Z89">
        <v>0.13879629629629631</v>
      </c>
      <c r="AB89">
        <v>1</v>
      </c>
      <c r="AD89">
        <v>2.4718046159472533</v>
      </c>
      <c r="AE89">
        <v>3.9146988894536725</v>
      </c>
      <c r="AF89">
        <v>1.4428942735064192</v>
      </c>
      <c r="AG89">
        <v>0.16152777057717302</v>
      </c>
      <c r="BH89">
        <v>88</v>
      </c>
    </row>
    <row r="90" spans="1:60" x14ac:dyDescent="0.3">
      <c r="A90">
        <v>89</v>
      </c>
      <c r="B90">
        <v>26</v>
      </c>
      <c r="C90" t="s">
        <v>86</v>
      </c>
      <c r="D90" t="s">
        <v>27</v>
      </c>
      <c r="G90">
        <v>0.5</v>
      </c>
      <c r="H90">
        <v>0.5</v>
      </c>
      <c r="I90">
        <v>3674</v>
      </c>
      <c r="J90">
        <v>5846</v>
      </c>
      <c r="L90">
        <v>1511</v>
      </c>
      <c r="M90">
        <v>3.2330000000000001</v>
      </c>
      <c r="N90">
        <v>5.2309999999999999</v>
      </c>
      <c r="O90">
        <v>1.998</v>
      </c>
      <c r="Q90">
        <v>4.2000000000000003E-2</v>
      </c>
      <c r="R90">
        <v>1</v>
      </c>
      <c r="S90">
        <v>0</v>
      </c>
      <c r="T90">
        <v>0</v>
      </c>
      <c r="V90">
        <v>0</v>
      </c>
      <c r="Y90">
        <v>44363</v>
      </c>
      <c r="Z90">
        <v>0.14951388888888889</v>
      </c>
      <c r="AB90">
        <v>1</v>
      </c>
      <c r="AD90">
        <v>3.6110985919530241</v>
      </c>
      <c r="AE90">
        <v>5.3998909976782876</v>
      </c>
      <c r="AF90">
        <v>1.7887924057252635</v>
      </c>
      <c r="AG90">
        <v>0.16944524962799939</v>
      </c>
      <c r="BH90">
        <v>89</v>
      </c>
    </row>
    <row r="91" spans="1:60" x14ac:dyDescent="0.3">
      <c r="A91">
        <v>90</v>
      </c>
      <c r="B91">
        <v>26</v>
      </c>
      <c r="C91" t="s">
        <v>86</v>
      </c>
      <c r="D91" t="s">
        <v>27</v>
      </c>
      <c r="G91">
        <v>0.5</v>
      </c>
      <c r="H91">
        <v>0.5</v>
      </c>
      <c r="I91">
        <v>4086</v>
      </c>
      <c r="J91">
        <v>5902</v>
      </c>
      <c r="L91">
        <v>1494</v>
      </c>
      <c r="M91">
        <v>3.55</v>
      </c>
      <c r="N91">
        <v>5.2789999999999999</v>
      </c>
      <c r="O91">
        <v>1.7290000000000001</v>
      </c>
      <c r="Q91">
        <v>0.04</v>
      </c>
      <c r="R91">
        <v>1</v>
      </c>
      <c r="S91">
        <v>0</v>
      </c>
      <c r="T91">
        <v>0</v>
      </c>
      <c r="V91">
        <v>0</v>
      </c>
      <c r="Y91">
        <v>44363</v>
      </c>
      <c r="Z91">
        <v>0.15535879629629631</v>
      </c>
      <c r="AB91">
        <v>1</v>
      </c>
      <c r="AD91">
        <v>4.0246572863269252</v>
      </c>
      <c r="AE91">
        <v>5.4559359828943101</v>
      </c>
      <c r="AF91">
        <v>1.4312786965673849</v>
      </c>
      <c r="AG91">
        <v>0.16784290267723692</v>
      </c>
      <c r="AJ91">
        <v>2.0153730468181505</v>
      </c>
      <c r="AO91">
        <v>11.594840589705452</v>
      </c>
      <c r="AT91">
        <v>41.602582532211514</v>
      </c>
      <c r="AY91">
        <v>5.8864606267414743</v>
      </c>
      <c r="BC91">
        <v>3.984505956776061</v>
      </c>
      <c r="BD91">
        <v>5.7917054925367353</v>
      </c>
      <c r="BE91">
        <v>1.8071995357606738</v>
      </c>
      <c r="BF91">
        <v>0.17293271063848242</v>
      </c>
      <c r="BH91">
        <v>90</v>
      </c>
    </row>
    <row r="92" spans="1:60" x14ac:dyDescent="0.3">
      <c r="A92">
        <v>91</v>
      </c>
      <c r="B92">
        <v>26</v>
      </c>
      <c r="C92" t="s">
        <v>86</v>
      </c>
      <c r="D92" t="s">
        <v>27</v>
      </c>
      <c r="G92">
        <v>0.5</v>
      </c>
      <c r="H92">
        <v>0.5</v>
      </c>
      <c r="I92">
        <v>4006</v>
      </c>
      <c r="J92">
        <v>6573</v>
      </c>
      <c r="L92">
        <v>1602</v>
      </c>
      <c r="M92">
        <v>3.488</v>
      </c>
      <c r="N92">
        <v>5.8470000000000004</v>
      </c>
      <c r="O92">
        <v>2.359</v>
      </c>
      <c r="Q92">
        <v>5.1999999999999998E-2</v>
      </c>
      <c r="R92">
        <v>1</v>
      </c>
      <c r="S92">
        <v>0</v>
      </c>
      <c r="T92">
        <v>0</v>
      </c>
      <c r="V92">
        <v>0</v>
      </c>
      <c r="Y92">
        <v>44363</v>
      </c>
      <c r="Z92">
        <v>0.16158564814814816</v>
      </c>
      <c r="AB92">
        <v>1</v>
      </c>
      <c r="AD92">
        <v>3.9443546272251968</v>
      </c>
      <c r="AE92">
        <v>6.1274750021791595</v>
      </c>
      <c r="AF92">
        <v>2.1831203749539627</v>
      </c>
      <c r="AG92">
        <v>0.17802251859972795</v>
      </c>
      <c r="BH92">
        <v>91</v>
      </c>
    </row>
    <row r="93" spans="1:60" x14ac:dyDescent="0.3">
      <c r="A93">
        <v>92</v>
      </c>
      <c r="B93">
        <v>27</v>
      </c>
      <c r="C93" t="s">
        <v>87</v>
      </c>
      <c r="D93" t="s">
        <v>27</v>
      </c>
      <c r="G93">
        <v>0.5</v>
      </c>
      <c r="H93">
        <v>0.5</v>
      </c>
      <c r="I93">
        <v>1872</v>
      </c>
      <c r="J93">
        <v>2194</v>
      </c>
      <c r="L93">
        <v>752</v>
      </c>
      <c r="M93">
        <v>1.851</v>
      </c>
      <c r="N93">
        <v>2.137</v>
      </c>
      <c r="O93">
        <v>0.28599999999999998</v>
      </c>
      <c r="Q93">
        <v>0</v>
      </c>
      <c r="R93">
        <v>1</v>
      </c>
      <c r="S93">
        <v>0</v>
      </c>
      <c r="T93">
        <v>0</v>
      </c>
      <c r="V93">
        <v>0</v>
      </c>
      <c r="Y93">
        <v>44363</v>
      </c>
      <c r="Z93">
        <v>0.17188657407407407</v>
      </c>
      <c r="AB93">
        <v>1</v>
      </c>
      <c r="AD93">
        <v>1.8022811956865936</v>
      </c>
      <c r="AE93">
        <v>1.744957318947632</v>
      </c>
      <c r="AF93">
        <v>-5.7323876738961665E-2</v>
      </c>
      <c r="AG93">
        <v>9.790517106160404E-2</v>
      </c>
      <c r="BH93">
        <v>92</v>
      </c>
    </row>
    <row r="94" spans="1:60" x14ac:dyDescent="0.3">
      <c r="A94">
        <v>93</v>
      </c>
      <c r="B94">
        <v>27</v>
      </c>
      <c r="C94" t="s">
        <v>87</v>
      </c>
      <c r="D94" t="s">
        <v>27</v>
      </c>
      <c r="G94">
        <v>0.5</v>
      </c>
      <c r="H94">
        <v>0.5</v>
      </c>
      <c r="I94">
        <v>987</v>
      </c>
      <c r="J94">
        <v>2167</v>
      </c>
      <c r="L94">
        <v>736</v>
      </c>
      <c r="M94">
        <v>1.1719999999999999</v>
      </c>
      <c r="N94">
        <v>2.1150000000000002</v>
      </c>
      <c r="O94">
        <v>0.94199999999999995</v>
      </c>
      <c r="Q94">
        <v>0</v>
      </c>
      <c r="R94">
        <v>1</v>
      </c>
      <c r="S94">
        <v>0</v>
      </c>
      <c r="T94">
        <v>0</v>
      </c>
      <c r="V94">
        <v>0</v>
      </c>
      <c r="Y94">
        <v>44363</v>
      </c>
      <c r="Z94">
        <v>0.17731481481481481</v>
      </c>
      <c r="AB94">
        <v>1</v>
      </c>
      <c r="AD94">
        <v>0.91393302937372423</v>
      </c>
      <c r="AE94">
        <v>1.7179356296470492</v>
      </c>
      <c r="AF94">
        <v>0.80400260027332493</v>
      </c>
      <c r="AG94">
        <v>9.6397079813827585E-2</v>
      </c>
      <c r="AJ94">
        <v>2.2801589270333147</v>
      </c>
      <c r="AO94">
        <v>16.514731961986165</v>
      </c>
      <c r="AT94">
        <v>30.394761013749719</v>
      </c>
      <c r="AY94">
        <v>4.3053186408705653</v>
      </c>
      <c r="BC94">
        <v>0.92447275338082602</v>
      </c>
      <c r="BD94">
        <v>1.8725597406448276</v>
      </c>
      <c r="BE94">
        <v>0.94808698726400142</v>
      </c>
      <c r="BF94">
        <v>9.8517833131013227E-2</v>
      </c>
      <c r="BH94">
        <v>93</v>
      </c>
    </row>
    <row r="95" spans="1:60" x14ac:dyDescent="0.3">
      <c r="A95">
        <v>94</v>
      </c>
      <c r="B95">
        <v>27</v>
      </c>
      <c r="C95" t="s">
        <v>87</v>
      </c>
      <c r="D95" t="s">
        <v>27</v>
      </c>
      <c r="G95">
        <v>0.5</v>
      </c>
      <c r="H95">
        <v>0.5</v>
      </c>
      <c r="I95">
        <v>1008</v>
      </c>
      <c r="J95">
        <v>2476</v>
      </c>
      <c r="L95">
        <v>781</v>
      </c>
      <c r="M95">
        <v>1.1890000000000001</v>
      </c>
      <c r="N95">
        <v>2.3759999999999999</v>
      </c>
      <c r="O95">
        <v>1.1879999999999999</v>
      </c>
      <c r="Q95">
        <v>0</v>
      </c>
      <c r="R95">
        <v>1</v>
      </c>
      <c r="S95">
        <v>0</v>
      </c>
      <c r="T95">
        <v>0</v>
      </c>
      <c r="V95">
        <v>0</v>
      </c>
      <c r="Y95">
        <v>44363</v>
      </c>
      <c r="Z95">
        <v>0.1832175925925926</v>
      </c>
      <c r="AB95">
        <v>1</v>
      </c>
      <c r="AD95">
        <v>0.93501247738792781</v>
      </c>
      <c r="AE95">
        <v>2.0271838516426057</v>
      </c>
      <c r="AF95">
        <v>1.0921713742546779</v>
      </c>
      <c r="AG95">
        <v>0.10063858644819886</v>
      </c>
      <c r="BH95">
        <v>94</v>
      </c>
    </row>
    <row r="96" spans="1:60" x14ac:dyDescent="0.3">
      <c r="A96">
        <v>95</v>
      </c>
      <c r="B96">
        <v>28</v>
      </c>
      <c r="C96" t="s">
        <v>88</v>
      </c>
      <c r="D96" t="s">
        <v>27</v>
      </c>
      <c r="G96">
        <v>0.5</v>
      </c>
      <c r="H96">
        <v>0.5</v>
      </c>
      <c r="I96">
        <v>2624</v>
      </c>
      <c r="J96">
        <v>4736</v>
      </c>
      <c r="L96">
        <v>1451</v>
      </c>
      <c r="M96">
        <v>2.4279999999999999</v>
      </c>
      <c r="N96">
        <v>4.29</v>
      </c>
      <c r="O96">
        <v>1.8620000000000001</v>
      </c>
      <c r="Q96">
        <v>3.5999999999999997E-2</v>
      </c>
      <c r="R96">
        <v>1</v>
      </c>
      <c r="S96">
        <v>0</v>
      </c>
      <c r="T96">
        <v>0</v>
      </c>
      <c r="V96">
        <v>0</v>
      </c>
      <c r="Y96">
        <v>44363</v>
      </c>
      <c r="Z96">
        <v>0.19364583333333332</v>
      </c>
      <c r="AB96">
        <v>1</v>
      </c>
      <c r="AD96">
        <v>2.55712619124284</v>
      </c>
      <c r="AE96">
        <v>4.2889993264321129</v>
      </c>
      <c r="AF96">
        <v>1.7318731351892729</v>
      </c>
      <c r="AG96">
        <v>0.1637899074488377</v>
      </c>
      <c r="BH96">
        <v>95</v>
      </c>
    </row>
    <row r="97" spans="1:60" x14ac:dyDescent="0.3">
      <c r="A97">
        <v>96</v>
      </c>
      <c r="B97">
        <v>28</v>
      </c>
      <c r="C97" t="s">
        <v>88</v>
      </c>
      <c r="D97" t="s">
        <v>27</v>
      </c>
      <c r="G97">
        <v>0.5</v>
      </c>
      <c r="H97">
        <v>0.5</v>
      </c>
      <c r="I97">
        <v>3125</v>
      </c>
      <c r="J97">
        <v>5401</v>
      </c>
      <c r="L97">
        <v>1602</v>
      </c>
      <c r="M97">
        <v>2.8130000000000002</v>
      </c>
      <c r="N97">
        <v>4.8540000000000001</v>
      </c>
      <c r="O97">
        <v>2.0409999999999999</v>
      </c>
      <c r="Q97">
        <v>5.1999999999999998E-2</v>
      </c>
      <c r="R97">
        <v>1</v>
      </c>
      <c r="S97">
        <v>0</v>
      </c>
      <c r="T97">
        <v>0</v>
      </c>
      <c r="V97">
        <v>0</v>
      </c>
      <c r="Y97">
        <v>44363</v>
      </c>
      <c r="Z97">
        <v>0.19939814814814816</v>
      </c>
      <c r="AB97">
        <v>1</v>
      </c>
      <c r="AD97">
        <v>3.0600215938674138</v>
      </c>
      <c r="AE97">
        <v>4.9545335258723888</v>
      </c>
      <c r="AF97">
        <v>1.894511932004975</v>
      </c>
      <c r="AG97">
        <v>0.17802251859972795</v>
      </c>
      <c r="AJ97">
        <v>2.8456048218644612</v>
      </c>
      <c r="AO97">
        <v>1.3011947165378739</v>
      </c>
      <c r="AT97">
        <v>8.3805026889506351</v>
      </c>
      <c r="AY97">
        <v>4.5486080406458882</v>
      </c>
      <c r="BC97">
        <v>3.1041880563733644</v>
      </c>
      <c r="BD97">
        <v>4.9225078200346619</v>
      </c>
      <c r="BE97">
        <v>1.8183197636612971</v>
      </c>
      <c r="BF97">
        <v>0.17406377907431475</v>
      </c>
      <c r="BH97">
        <v>96</v>
      </c>
    </row>
    <row r="98" spans="1:60" x14ac:dyDescent="0.3">
      <c r="A98">
        <v>97</v>
      </c>
      <c r="B98">
        <v>28</v>
      </c>
      <c r="C98" t="s">
        <v>88</v>
      </c>
      <c r="D98" t="s">
        <v>27</v>
      </c>
      <c r="G98">
        <v>0.5</v>
      </c>
      <c r="H98">
        <v>0.5</v>
      </c>
      <c r="I98">
        <v>3213</v>
      </c>
      <c r="J98">
        <v>5337</v>
      </c>
      <c r="L98">
        <v>1518</v>
      </c>
      <c r="M98">
        <v>2.88</v>
      </c>
      <c r="N98">
        <v>4.8</v>
      </c>
      <c r="O98">
        <v>1.921</v>
      </c>
      <c r="Q98">
        <v>4.2999999999999997E-2</v>
      </c>
      <c r="R98">
        <v>1</v>
      </c>
      <c r="S98">
        <v>0</v>
      </c>
      <c r="T98">
        <v>0</v>
      </c>
      <c r="V98">
        <v>0</v>
      </c>
      <c r="Y98">
        <v>44363</v>
      </c>
      <c r="Z98">
        <v>0.20557870370370371</v>
      </c>
      <c r="AB98">
        <v>1</v>
      </c>
      <c r="AD98">
        <v>3.1483545188793149</v>
      </c>
      <c r="AE98">
        <v>4.8904821141969341</v>
      </c>
      <c r="AF98">
        <v>1.7421275953176192</v>
      </c>
      <c r="AG98">
        <v>0.17010503954890158</v>
      </c>
      <c r="BH98">
        <v>97</v>
      </c>
    </row>
    <row r="99" spans="1:60" x14ac:dyDescent="0.3">
      <c r="A99">
        <v>98</v>
      </c>
      <c r="B99">
        <v>29</v>
      </c>
      <c r="C99" t="s">
        <v>89</v>
      </c>
      <c r="D99" t="s">
        <v>27</v>
      </c>
      <c r="G99">
        <v>0.5</v>
      </c>
      <c r="H99">
        <v>0.5</v>
      </c>
      <c r="I99">
        <v>2673</v>
      </c>
      <c r="J99">
        <v>4967</v>
      </c>
      <c r="L99">
        <v>1679</v>
      </c>
      <c r="M99">
        <v>2.4649999999999999</v>
      </c>
      <c r="N99">
        <v>4.4870000000000001</v>
      </c>
      <c r="O99">
        <v>2.0219999999999998</v>
      </c>
      <c r="Q99">
        <v>0.06</v>
      </c>
      <c r="R99">
        <v>1</v>
      </c>
      <c r="S99">
        <v>0</v>
      </c>
      <c r="T99">
        <v>0</v>
      </c>
      <c r="V99">
        <v>0</v>
      </c>
      <c r="Y99">
        <v>44363</v>
      </c>
      <c r="Z99">
        <v>0.2159837962962963</v>
      </c>
      <c r="AB99">
        <v>1</v>
      </c>
      <c r="AD99">
        <v>2.6063115699426485</v>
      </c>
      <c r="AE99">
        <v>4.5201848904482089</v>
      </c>
      <c r="AF99">
        <v>1.9138733205055605</v>
      </c>
      <c r="AG99">
        <v>0.18528020772965212</v>
      </c>
      <c r="BH99">
        <v>98</v>
      </c>
    </row>
    <row r="100" spans="1:60" x14ac:dyDescent="0.3">
      <c r="A100">
        <v>99</v>
      </c>
      <c r="B100">
        <v>29</v>
      </c>
      <c r="C100" t="s">
        <v>89</v>
      </c>
      <c r="D100" t="s">
        <v>27</v>
      </c>
      <c r="G100">
        <v>0.5</v>
      </c>
      <c r="H100">
        <v>0.5</v>
      </c>
      <c r="I100">
        <v>2508</v>
      </c>
      <c r="J100">
        <v>4942</v>
      </c>
      <c r="L100">
        <v>1651</v>
      </c>
      <c r="M100">
        <v>2.339</v>
      </c>
      <c r="N100">
        <v>4.4660000000000002</v>
      </c>
      <c r="O100">
        <v>2.1269999999999998</v>
      </c>
      <c r="Q100">
        <v>5.7000000000000002E-2</v>
      </c>
      <c r="R100">
        <v>1</v>
      </c>
      <c r="S100">
        <v>0</v>
      </c>
      <c r="T100">
        <v>0</v>
      </c>
      <c r="V100">
        <v>0</v>
      </c>
      <c r="Y100">
        <v>44363</v>
      </c>
      <c r="Z100">
        <v>0.22164351851851852</v>
      </c>
      <c r="AB100">
        <v>1</v>
      </c>
      <c r="AD100">
        <v>2.4406873355453338</v>
      </c>
      <c r="AE100">
        <v>4.4951648077624844</v>
      </c>
      <c r="AF100">
        <v>2.0544774722171506</v>
      </c>
      <c r="AG100">
        <v>0.18264104804604331</v>
      </c>
      <c r="AJ100">
        <v>4.1135530960160281E-2</v>
      </c>
      <c r="AO100">
        <v>0.9968860145530184</v>
      </c>
      <c r="AT100">
        <v>2.2161246134568731</v>
      </c>
      <c r="AY100">
        <v>0.15470147020260661</v>
      </c>
      <c r="BC100">
        <v>2.4401854439259481</v>
      </c>
      <c r="BD100">
        <v>4.5176828821796366</v>
      </c>
      <c r="BE100">
        <v>2.0774974382536886</v>
      </c>
      <c r="BF100">
        <v>0.18278243160052235</v>
      </c>
      <c r="BH100">
        <v>99</v>
      </c>
    </row>
    <row r="101" spans="1:60" x14ac:dyDescent="0.3">
      <c r="A101">
        <v>100</v>
      </c>
      <c r="B101">
        <v>29</v>
      </c>
      <c r="C101" t="s">
        <v>89</v>
      </c>
      <c r="D101" t="s">
        <v>27</v>
      </c>
      <c r="G101">
        <v>0.5</v>
      </c>
      <c r="H101">
        <v>0.5</v>
      </c>
      <c r="I101">
        <v>2507</v>
      </c>
      <c r="J101">
        <v>4987</v>
      </c>
      <c r="L101">
        <v>1654</v>
      </c>
      <c r="M101">
        <v>2.3380000000000001</v>
      </c>
      <c r="N101">
        <v>4.5039999999999996</v>
      </c>
      <c r="O101">
        <v>2.1659999999999999</v>
      </c>
      <c r="Q101">
        <v>5.7000000000000002E-2</v>
      </c>
      <c r="R101">
        <v>1</v>
      </c>
      <c r="S101">
        <v>0</v>
      </c>
      <c r="T101">
        <v>0</v>
      </c>
      <c r="V101">
        <v>0</v>
      </c>
      <c r="Y101">
        <v>44363</v>
      </c>
      <c r="Z101">
        <v>0.22771990740740741</v>
      </c>
      <c r="AB101">
        <v>1</v>
      </c>
      <c r="AD101">
        <v>2.4396835523065623</v>
      </c>
      <c r="AE101">
        <v>4.5402009565967889</v>
      </c>
      <c r="AF101">
        <v>2.1005174042902266</v>
      </c>
      <c r="AG101">
        <v>0.18292381515500139</v>
      </c>
      <c r="BH101">
        <v>100</v>
      </c>
    </row>
    <row r="102" spans="1:60" x14ac:dyDescent="0.3">
      <c r="A102">
        <v>101</v>
      </c>
      <c r="B102">
        <v>30</v>
      </c>
      <c r="C102" t="s">
        <v>90</v>
      </c>
      <c r="D102" t="s">
        <v>27</v>
      </c>
      <c r="G102">
        <v>0.5</v>
      </c>
      <c r="H102">
        <v>0.5</v>
      </c>
      <c r="I102">
        <v>2441</v>
      </c>
      <c r="J102">
        <v>4784</v>
      </c>
      <c r="L102">
        <v>1614</v>
      </c>
      <c r="M102">
        <v>2.2879999999999998</v>
      </c>
      <c r="N102">
        <v>4.3310000000000004</v>
      </c>
      <c r="O102">
        <v>2.0430000000000001</v>
      </c>
      <c r="Q102">
        <v>5.2999999999999999E-2</v>
      </c>
      <c r="R102">
        <v>1</v>
      </c>
      <c r="S102">
        <v>0</v>
      </c>
      <c r="T102">
        <v>0</v>
      </c>
      <c r="V102">
        <v>0</v>
      </c>
      <c r="Y102">
        <v>44363</v>
      </c>
      <c r="Z102">
        <v>0.23811342592592591</v>
      </c>
      <c r="AB102">
        <v>1</v>
      </c>
      <c r="AD102">
        <v>2.3734338585476364</v>
      </c>
      <c r="AE102">
        <v>4.337037885188705</v>
      </c>
      <c r="AF102">
        <v>1.9636040266410686</v>
      </c>
      <c r="AG102">
        <v>0.17915358703556028</v>
      </c>
      <c r="BH102">
        <v>101</v>
      </c>
    </row>
    <row r="103" spans="1:60" x14ac:dyDescent="0.3">
      <c r="A103">
        <v>102</v>
      </c>
      <c r="B103">
        <v>30</v>
      </c>
      <c r="C103" t="s">
        <v>90</v>
      </c>
      <c r="D103" t="s">
        <v>27</v>
      </c>
      <c r="G103">
        <v>0.5</v>
      </c>
      <c r="H103">
        <v>0.5</v>
      </c>
      <c r="I103">
        <v>2381</v>
      </c>
      <c r="J103">
        <v>4771</v>
      </c>
      <c r="L103">
        <v>1605</v>
      </c>
      <c r="M103">
        <v>2.2410000000000001</v>
      </c>
      <c r="N103">
        <v>4.3209999999999997</v>
      </c>
      <c r="O103">
        <v>2.08</v>
      </c>
      <c r="Q103">
        <v>5.1999999999999998E-2</v>
      </c>
      <c r="R103">
        <v>1</v>
      </c>
      <c r="S103">
        <v>0</v>
      </c>
      <c r="T103">
        <v>0</v>
      </c>
      <c r="V103">
        <v>0</v>
      </c>
      <c r="Y103">
        <v>44363</v>
      </c>
      <c r="Z103">
        <v>0.24369212962962963</v>
      </c>
      <c r="AB103">
        <v>1</v>
      </c>
      <c r="AD103">
        <v>2.3132068642213404</v>
      </c>
      <c r="AE103">
        <v>4.3240274421921274</v>
      </c>
      <c r="AF103">
        <v>2.0108205779707871</v>
      </c>
      <c r="AG103">
        <v>0.17830528570868603</v>
      </c>
      <c r="AJ103">
        <v>0.47847130660720449</v>
      </c>
      <c r="AO103">
        <v>0.95347579798854287</v>
      </c>
      <c r="AT103">
        <v>1.5027029529438078</v>
      </c>
      <c r="AY103">
        <v>3.9898231390347356</v>
      </c>
      <c r="BC103">
        <v>2.3076860564080963</v>
      </c>
      <c r="BD103">
        <v>4.3035109743898339</v>
      </c>
      <c r="BE103">
        <v>1.9958249179817371</v>
      </c>
      <c r="BF103">
        <v>0.17481782469820301</v>
      </c>
      <c r="BH103">
        <v>102</v>
      </c>
    </row>
    <row r="104" spans="1:60" x14ac:dyDescent="0.3">
      <c r="A104">
        <v>103</v>
      </c>
      <c r="B104">
        <v>30</v>
      </c>
      <c r="C104" t="s">
        <v>90</v>
      </c>
      <c r="D104" t="s">
        <v>27</v>
      </c>
      <c r="G104">
        <v>0.5</v>
      </c>
      <c r="H104">
        <v>0.5</v>
      </c>
      <c r="I104">
        <v>2370</v>
      </c>
      <c r="J104">
        <v>4730</v>
      </c>
      <c r="L104">
        <v>1531</v>
      </c>
      <c r="M104">
        <v>2.2330000000000001</v>
      </c>
      <c r="N104">
        <v>4.2859999999999996</v>
      </c>
      <c r="O104">
        <v>2.0529999999999999</v>
      </c>
      <c r="Q104">
        <v>4.3999999999999997E-2</v>
      </c>
      <c r="R104">
        <v>1</v>
      </c>
      <c r="S104">
        <v>0</v>
      </c>
      <c r="T104">
        <v>0</v>
      </c>
      <c r="V104">
        <v>0</v>
      </c>
      <c r="Y104">
        <v>44363</v>
      </c>
      <c r="Z104">
        <v>0.24976851851851853</v>
      </c>
      <c r="AB104">
        <v>1</v>
      </c>
      <c r="AD104">
        <v>2.3021652485948523</v>
      </c>
      <c r="AE104">
        <v>4.2829945065875394</v>
      </c>
      <c r="AF104">
        <v>1.9808292579926872</v>
      </c>
      <c r="AG104">
        <v>0.17133036368771995</v>
      </c>
      <c r="BH104">
        <v>103</v>
      </c>
    </row>
    <row r="105" spans="1:60" x14ac:dyDescent="0.3">
      <c r="A105">
        <v>104</v>
      </c>
      <c r="B105">
        <v>31</v>
      </c>
      <c r="C105" t="s">
        <v>66</v>
      </c>
      <c r="D105" t="s">
        <v>27</v>
      </c>
      <c r="G105">
        <v>0.5</v>
      </c>
      <c r="H105">
        <v>0.5</v>
      </c>
      <c r="I105">
        <v>4373</v>
      </c>
      <c r="J105">
        <v>10564</v>
      </c>
      <c r="L105">
        <v>5330</v>
      </c>
      <c r="M105">
        <v>3.77</v>
      </c>
      <c r="N105">
        <v>9.2279999999999998</v>
      </c>
      <c r="O105">
        <v>5.4589999999999996</v>
      </c>
      <c r="Q105">
        <v>0.441</v>
      </c>
      <c r="R105">
        <v>1</v>
      </c>
      <c r="S105">
        <v>0</v>
      </c>
      <c r="T105">
        <v>0</v>
      </c>
      <c r="V105">
        <v>0</v>
      </c>
      <c r="Y105">
        <v>44363</v>
      </c>
      <c r="Z105">
        <v>0.26056712962962963</v>
      </c>
      <c r="AB105">
        <v>1</v>
      </c>
      <c r="AD105">
        <v>4.3127430758543754</v>
      </c>
      <c r="AE105">
        <v>10.121681002128241</v>
      </c>
      <c r="AF105">
        <v>5.8089379262738658</v>
      </c>
      <c r="AG105">
        <v>0.52940777933164085</v>
      </c>
      <c r="BH105">
        <v>104</v>
      </c>
    </row>
    <row r="106" spans="1:60" x14ac:dyDescent="0.3">
      <c r="A106">
        <v>105</v>
      </c>
      <c r="B106">
        <v>31</v>
      </c>
      <c r="C106" t="s">
        <v>66</v>
      </c>
      <c r="D106" t="s">
        <v>27</v>
      </c>
      <c r="G106">
        <v>0.5</v>
      </c>
      <c r="H106">
        <v>0.5</v>
      </c>
      <c r="I106">
        <v>5148</v>
      </c>
      <c r="J106">
        <v>10515</v>
      </c>
      <c r="L106">
        <v>5420</v>
      </c>
      <c r="M106">
        <v>4.3650000000000002</v>
      </c>
      <c r="N106">
        <v>9.1869999999999994</v>
      </c>
      <c r="O106">
        <v>4.8220000000000001</v>
      </c>
      <c r="Q106">
        <v>0.45100000000000001</v>
      </c>
      <c r="R106">
        <v>1</v>
      </c>
      <c r="S106">
        <v>0</v>
      </c>
      <c r="T106">
        <v>0</v>
      </c>
      <c r="V106">
        <v>0</v>
      </c>
      <c r="Y106">
        <v>44363</v>
      </c>
      <c r="Z106">
        <v>0.2664583333333333</v>
      </c>
      <c r="AB106">
        <v>1</v>
      </c>
      <c r="AD106">
        <v>5.0906750859023688</v>
      </c>
      <c r="AE106">
        <v>10.072641640064221</v>
      </c>
      <c r="AF106">
        <v>4.9819665541618523</v>
      </c>
      <c r="AG106">
        <v>0.53789079260038342</v>
      </c>
      <c r="AJ106">
        <v>0.66817485073356653</v>
      </c>
      <c r="AL106">
        <v>87.764114509930593</v>
      </c>
      <c r="AO106">
        <v>8.9382752148378736E-2</v>
      </c>
      <c r="AQ106">
        <v>103.01602044469026</v>
      </c>
      <c r="AT106">
        <v>0.50552120493883768</v>
      </c>
      <c r="AV106">
        <v>118.26792637944995</v>
      </c>
      <c r="AY106">
        <v>0.56231912176642795</v>
      </c>
      <c r="BA106">
        <v>124.74742290200824</v>
      </c>
      <c r="BC106">
        <v>5.1077394009614858</v>
      </c>
      <c r="BD106">
        <v>10.077145254947652</v>
      </c>
      <c r="BE106">
        <v>4.9694058539861663</v>
      </c>
      <c r="BF106">
        <v>0.53638270135260691</v>
      </c>
      <c r="BH106">
        <v>105</v>
      </c>
    </row>
    <row r="107" spans="1:60" x14ac:dyDescent="0.3">
      <c r="A107">
        <v>106</v>
      </c>
      <c r="B107">
        <v>31</v>
      </c>
      <c r="C107" t="s">
        <v>66</v>
      </c>
      <c r="D107" t="s">
        <v>27</v>
      </c>
      <c r="G107">
        <v>0.5</v>
      </c>
      <c r="H107">
        <v>0.5</v>
      </c>
      <c r="I107">
        <v>5182</v>
      </c>
      <c r="J107">
        <v>10524</v>
      </c>
      <c r="L107">
        <v>5388</v>
      </c>
      <c r="M107">
        <v>4.391</v>
      </c>
      <c r="N107">
        <v>9.1950000000000003</v>
      </c>
      <c r="O107">
        <v>4.8040000000000003</v>
      </c>
      <c r="Q107">
        <v>0.44700000000000001</v>
      </c>
      <c r="R107">
        <v>1</v>
      </c>
      <c r="S107">
        <v>0</v>
      </c>
      <c r="T107">
        <v>0</v>
      </c>
      <c r="V107">
        <v>0</v>
      </c>
      <c r="Y107">
        <v>44363</v>
      </c>
      <c r="Z107">
        <v>0.27282407407407411</v>
      </c>
      <c r="AB107">
        <v>1</v>
      </c>
      <c r="AD107">
        <v>5.1248037160206028</v>
      </c>
      <c r="AE107">
        <v>10.081648869831083</v>
      </c>
      <c r="AF107">
        <v>4.9568451538104803</v>
      </c>
      <c r="AG107">
        <v>0.53487461010483039</v>
      </c>
      <c r="BH107">
        <v>106</v>
      </c>
    </row>
    <row r="108" spans="1:60" x14ac:dyDescent="0.3">
      <c r="A108">
        <v>107</v>
      </c>
      <c r="B108">
        <v>32</v>
      </c>
      <c r="C108" t="s">
        <v>67</v>
      </c>
      <c r="D108" t="s">
        <v>27</v>
      </c>
      <c r="G108">
        <v>0.5</v>
      </c>
      <c r="H108">
        <v>0.5</v>
      </c>
      <c r="I108">
        <v>3166</v>
      </c>
      <c r="J108">
        <v>4274</v>
      </c>
      <c r="L108">
        <v>1357</v>
      </c>
      <c r="M108">
        <v>2.8439999999999999</v>
      </c>
      <c r="N108">
        <v>3.899</v>
      </c>
      <c r="O108">
        <v>1.056</v>
      </c>
      <c r="Q108">
        <v>2.5999999999999999E-2</v>
      </c>
      <c r="R108">
        <v>1</v>
      </c>
      <c r="S108">
        <v>0</v>
      </c>
      <c r="T108">
        <v>0</v>
      </c>
      <c r="V108">
        <v>0</v>
      </c>
      <c r="Y108">
        <v>44363</v>
      </c>
      <c r="Z108">
        <v>0.28325231481481478</v>
      </c>
      <c r="AB108">
        <v>1</v>
      </c>
      <c r="AD108">
        <v>3.1011767066570495</v>
      </c>
      <c r="AE108">
        <v>3.8266281983999217</v>
      </c>
      <c r="AF108">
        <v>0.72545149174287227</v>
      </c>
      <c r="AG108">
        <v>0.15492987136815106</v>
      </c>
      <c r="BH108">
        <v>107</v>
      </c>
    </row>
    <row r="109" spans="1:60" x14ac:dyDescent="0.3">
      <c r="A109">
        <v>108</v>
      </c>
      <c r="B109">
        <v>32</v>
      </c>
      <c r="C109" t="s">
        <v>67</v>
      </c>
      <c r="D109" t="s">
        <v>27</v>
      </c>
      <c r="G109">
        <v>0.5</v>
      </c>
      <c r="H109">
        <v>0.5</v>
      </c>
      <c r="I109">
        <v>2414</v>
      </c>
      <c r="J109">
        <v>4278</v>
      </c>
      <c r="L109">
        <v>1292</v>
      </c>
      <c r="M109">
        <v>2.2669999999999999</v>
      </c>
      <c r="N109">
        <v>3.903</v>
      </c>
      <c r="O109">
        <v>1.637</v>
      </c>
      <c r="Q109">
        <v>1.9E-2</v>
      </c>
      <c r="R109">
        <v>1</v>
      </c>
      <c r="S109">
        <v>0</v>
      </c>
      <c r="T109">
        <v>0</v>
      </c>
      <c r="V109">
        <v>0</v>
      </c>
      <c r="Y109">
        <v>44363</v>
      </c>
      <c r="Z109">
        <v>0.28899305555555554</v>
      </c>
      <c r="AB109">
        <v>1</v>
      </c>
      <c r="AD109">
        <v>2.3463317111008029</v>
      </c>
      <c r="AE109">
        <v>3.8306314116296378</v>
      </c>
      <c r="AF109">
        <v>1.484299700528835</v>
      </c>
      <c r="AG109">
        <v>0.14880325067405922</v>
      </c>
      <c r="AJ109">
        <v>1.1185256771833381</v>
      </c>
      <c r="AK109">
        <v>1.1030659707188231</v>
      </c>
      <c r="AO109">
        <v>0.41714935334549114</v>
      </c>
      <c r="AP109">
        <v>11.41892999028182</v>
      </c>
      <c r="AT109">
        <v>2.7974270839963933</v>
      </c>
      <c r="AU109">
        <v>28.017387114020625</v>
      </c>
      <c r="AY109">
        <v>0.12676530159371527</v>
      </c>
      <c r="AZ109">
        <v>16.140133144954987</v>
      </c>
      <c r="BC109">
        <v>2.3332825289967722</v>
      </c>
      <c r="BD109">
        <v>3.8386378380890696</v>
      </c>
      <c r="BE109">
        <v>1.5053553090922978</v>
      </c>
      <c r="BF109">
        <v>0.14870899497107321</v>
      </c>
      <c r="BH109">
        <v>108</v>
      </c>
    </row>
    <row r="110" spans="1:60" x14ac:dyDescent="0.3">
      <c r="A110">
        <v>109</v>
      </c>
      <c r="B110">
        <v>32</v>
      </c>
      <c r="C110" t="s">
        <v>67</v>
      </c>
      <c r="D110" t="s">
        <v>27</v>
      </c>
      <c r="G110">
        <v>0.5</v>
      </c>
      <c r="H110">
        <v>0.5</v>
      </c>
      <c r="I110">
        <v>2388</v>
      </c>
      <c r="J110">
        <v>4294</v>
      </c>
      <c r="L110">
        <v>1290</v>
      </c>
      <c r="M110">
        <v>2.2469999999999999</v>
      </c>
      <c r="N110">
        <v>3.9159999999999999</v>
      </c>
      <c r="O110">
        <v>1.669</v>
      </c>
      <c r="Q110">
        <v>1.9E-2</v>
      </c>
      <c r="R110">
        <v>1</v>
      </c>
      <c r="S110">
        <v>0</v>
      </c>
      <c r="T110">
        <v>0</v>
      </c>
      <c r="V110">
        <v>0</v>
      </c>
      <c r="Y110">
        <v>44363</v>
      </c>
      <c r="Z110">
        <v>0.29503472222222221</v>
      </c>
      <c r="AB110">
        <v>1</v>
      </c>
      <c r="AD110">
        <v>2.3202333468927412</v>
      </c>
      <c r="AE110">
        <v>3.8466442645485017</v>
      </c>
      <c r="AF110">
        <v>1.5264109176557605</v>
      </c>
      <c r="AG110">
        <v>0.14861473926808716</v>
      </c>
      <c r="BH110">
        <v>109</v>
      </c>
    </row>
    <row r="111" spans="1:60" x14ac:dyDescent="0.3">
      <c r="A111">
        <v>110</v>
      </c>
      <c r="B111">
        <v>2</v>
      </c>
      <c r="D111" t="s">
        <v>28</v>
      </c>
      <c r="Y111">
        <v>44363</v>
      </c>
      <c r="Z111">
        <v>0.29916666666666664</v>
      </c>
      <c r="AB111">
        <v>1</v>
      </c>
      <c r="AD111" t="e">
        <v>#DIV/0!</v>
      </c>
      <c r="AE111" t="e">
        <v>#DIV/0!</v>
      </c>
      <c r="AF111" t="e">
        <v>#DIV/0!</v>
      </c>
      <c r="AG111" t="e">
        <v>#DIV/0!</v>
      </c>
      <c r="BH111">
        <v>110</v>
      </c>
    </row>
    <row r="112" spans="1:60" x14ac:dyDescent="0.3">
      <c r="A112">
        <v>111</v>
      </c>
      <c r="B112">
        <v>3</v>
      </c>
      <c r="C112" t="s">
        <v>29</v>
      </c>
      <c r="D112" t="s">
        <v>27</v>
      </c>
      <c r="G112">
        <v>0.5</v>
      </c>
      <c r="H112">
        <v>0.5</v>
      </c>
      <c r="I112">
        <v>111</v>
      </c>
      <c r="J112">
        <v>196</v>
      </c>
      <c r="L112">
        <v>196</v>
      </c>
      <c r="M112">
        <v>0.5</v>
      </c>
      <c r="N112">
        <v>0.44500000000000001</v>
      </c>
      <c r="O112">
        <v>0</v>
      </c>
      <c r="Q112">
        <v>0</v>
      </c>
      <c r="R112">
        <v>1</v>
      </c>
      <c r="S112">
        <v>0</v>
      </c>
      <c r="T112">
        <v>0</v>
      </c>
      <c r="V112">
        <v>0</v>
      </c>
      <c r="Y112">
        <v>44363</v>
      </c>
      <c r="Z112">
        <v>0.30880787037037039</v>
      </c>
      <c r="AB112">
        <v>1</v>
      </c>
      <c r="AD112">
        <v>3.4618912209798965E-2</v>
      </c>
      <c r="AE112">
        <v>-0.25464768929548126</v>
      </c>
      <c r="AF112">
        <v>-0.28926660150528022</v>
      </c>
      <c r="AG112">
        <v>4.5499000201372403E-2</v>
      </c>
      <c r="BH112">
        <v>111</v>
      </c>
    </row>
    <row r="113" spans="1:60" x14ac:dyDescent="0.3">
      <c r="A113">
        <v>112</v>
      </c>
      <c r="B113">
        <v>3</v>
      </c>
      <c r="C113" t="s">
        <v>29</v>
      </c>
      <c r="D113" t="s">
        <v>27</v>
      </c>
      <c r="G113">
        <v>0.5</v>
      </c>
      <c r="H113">
        <v>0.5</v>
      </c>
      <c r="I113">
        <v>20</v>
      </c>
      <c r="J113">
        <v>154</v>
      </c>
      <c r="L113">
        <v>163</v>
      </c>
      <c r="M113">
        <v>0.43</v>
      </c>
      <c r="N113">
        <v>0.40899999999999997</v>
      </c>
      <c r="O113">
        <v>0</v>
      </c>
      <c r="Q113">
        <v>0</v>
      </c>
      <c r="R113">
        <v>1</v>
      </c>
      <c r="S113">
        <v>0</v>
      </c>
      <c r="T113">
        <v>0</v>
      </c>
      <c r="V113">
        <v>0</v>
      </c>
      <c r="Y113">
        <v>44363</v>
      </c>
      <c r="Z113">
        <v>0.31375000000000003</v>
      </c>
      <c r="AB113">
        <v>1</v>
      </c>
      <c r="AD113">
        <v>-5.6725362518416998E-2</v>
      </c>
      <c r="AE113">
        <v>-0.29668142820749865</v>
      </c>
      <c r="AF113">
        <v>-0.23995606568908165</v>
      </c>
      <c r="AG113">
        <v>4.2388562002833474E-2</v>
      </c>
      <c r="AJ113">
        <v>25.993987189548335</v>
      </c>
      <c r="AO113">
        <v>0</v>
      </c>
      <c r="AT113">
        <v>5.2942012880701226</v>
      </c>
      <c r="AY113">
        <v>10.041595467898205</v>
      </c>
      <c r="BC113">
        <v>-5.0200771466401568E-2</v>
      </c>
      <c r="BD113">
        <v>-0.29668142820749865</v>
      </c>
      <c r="BE113">
        <v>-0.24648065674109709</v>
      </c>
      <c r="BF113">
        <v>4.0362064388633864E-2</v>
      </c>
      <c r="BH113">
        <v>112</v>
      </c>
    </row>
    <row r="114" spans="1:60" x14ac:dyDescent="0.3">
      <c r="A114">
        <v>113</v>
      </c>
      <c r="B114">
        <v>3</v>
      </c>
      <c r="C114" t="s">
        <v>29</v>
      </c>
      <c r="D114" t="s">
        <v>27</v>
      </c>
      <c r="G114">
        <v>0.5</v>
      </c>
      <c r="H114">
        <v>0.5</v>
      </c>
      <c r="I114">
        <v>33</v>
      </c>
      <c r="J114">
        <v>154</v>
      </c>
      <c r="L114">
        <v>120</v>
      </c>
      <c r="M114">
        <v>0.44</v>
      </c>
      <c r="N114">
        <v>0.40899999999999997</v>
      </c>
      <c r="O114">
        <v>0</v>
      </c>
      <c r="Q114">
        <v>0</v>
      </c>
      <c r="R114">
        <v>1</v>
      </c>
      <c r="S114">
        <v>0</v>
      </c>
      <c r="T114">
        <v>0</v>
      </c>
      <c r="V114">
        <v>0</v>
      </c>
      <c r="Y114">
        <v>44363</v>
      </c>
      <c r="Z114">
        <v>0.31915509259259262</v>
      </c>
      <c r="AB114">
        <v>1</v>
      </c>
      <c r="AD114">
        <v>-4.3676180414386138E-2</v>
      </c>
      <c r="AE114">
        <v>-0.29668142820749865</v>
      </c>
      <c r="AF114">
        <v>-0.25300524779311251</v>
      </c>
      <c r="AG114">
        <v>3.8335566774434261E-2</v>
      </c>
      <c r="BH114">
        <v>113</v>
      </c>
    </row>
    <row r="115" spans="1:60" x14ac:dyDescent="0.3">
      <c r="A115">
        <v>114</v>
      </c>
      <c r="B115">
        <v>1</v>
      </c>
      <c r="C115" t="s">
        <v>30</v>
      </c>
      <c r="D115" t="s">
        <v>27</v>
      </c>
      <c r="G115">
        <v>0.5</v>
      </c>
      <c r="H115">
        <v>0.5</v>
      </c>
      <c r="I115">
        <v>9008</v>
      </c>
      <c r="J115">
        <v>11477</v>
      </c>
      <c r="L115">
        <v>14208</v>
      </c>
      <c r="M115">
        <v>7.3259999999999996</v>
      </c>
      <c r="N115">
        <v>10.002000000000001</v>
      </c>
      <c r="O115">
        <v>2.6760000000000002</v>
      </c>
      <c r="Q115">
        <v>1.37</v>
      </c>
      <c r="R115">
        <v>1</v>
      </c>
      <c r="S115">
        <v>0</v>
      </c>
      <c r="T115">
        <v>0</v>
      </c>
      <c r="V115">
        <v>0</v>
      </c>
      <c r="Y115">
        <v>44363</v>
      </c>
      <c r="Z115">
        <v>0.32998842592592592</v>
      </c>
      <c r="AB115">
        <v>1</v>
      </c>
      <c r="AD115">
        <v>8.96527838756076</v>
      </c>
      <c r="AE115">
        <v>11.035414421810906</v>
      </c>
      <c r="AF115">
        <v>2.0701360342501456</v>
      </c>
      <c r="AG115">
        <v>1.3662099104415986</v>
      </c>
      <c r="BH115">
        <v>114</v>
      </c>
    </row>
    <row r="116" spans="1:60" x14ac:dyDescent="0.3">
      <c r="A116">
        <v>115</v>
      </c>
      <c r="B116">
        <v>1</v>
      </c>
      <c r="C116" t="s">
        <v>30</v>
      </c>
      <c r="D116" t="s">
        <v>27</v>
      </c>
      <c r="G116">
        <v>0.5</v>
      </c>
      <c r="H116">
        <v>0.5</v>
      </c>
      <c r="I116">
        <v>12309</v>
      </c>
      <c r="J116">
        <v>11410</v>
      </c>
      <c r="L116">
        <v>14297</v>
      </c>
      <c r="M116">
        <v>9.8580000000000005</v>
      </c>
      <c r="N116">
        <v>9.9450000000000003</v>
      </c>
      <c r="O116">
        <v>8.5999999999999993E-2</v>
      </c>
      <c r="Q116">
        <v>1.379</v>
      </c>
      <c r="R116">
        <v>1</v>
      </c>
      <c r="S116">
        <v>0</v>
      </c>
      <c r="T116">
        <v>0</v>
      </c>
      <c r="V116">
        <v>0</v>
      </c>
      <c r="Y116">
        <v>44363</v>
      </c>
      <c r="Z116">
        <v>0.33606481481481482</v>
      </c>
      <c r="AB116">
        <v>1</v>
      </c>
      <c r="AD116">
        <v>12.278766858745824</v>
      </c>
      <c r="AE116">
        <v>10.968360600213163</v>
      </c>
      <c r="AF116">
        <v>-1.3104062585326606</v>
      </c>
      <c r="AG116">
        <v>1.374598668007355</v>
      </c>
      <c r="AJ116">
        <v>2.3269928423599673</v>
      </c>
      <c r="AO116">
        <v>0.91734314081031754</v>
      </c>
      <c r="AT116">
        <v>13.387000572530487</v>
      </c>
      <c r="AY116">
        <v>2.0227088018685691</v>
      </c>
      <c r="BC116">
        <v>12.423311645128935</v>
      </c>
      <c r="BD116">
        <v>11.018901167238328</v>
      </c>
      <c r="BE116">
        <v>-1.4044104778906075</v>
      </c>
      <c r="BF116">
        <v>1.3886427677522732</v>
      </c>
      <c r="BH116">
        <v>115</v>
      </c>
    </row>
    <row r="117" spans="1:60" x14ac:dyDescent="0.3">
      <c r="A117">
        <v>116</v>
      </c>
      <c r="B117">
        <v>1</v>
      </c>
      <c r="C117" t="s">
        <v>30</v>
      </c>
      <c r="D117" t="s">
        <v>27</v>
      </c>
      <c r="G117">
        <v>0.5</v>
      </c>
      <c r="H117">
        <v>0.5</v>
      </c>
      <c r="I117">
        <v>12597</v>
      </c>
      <c r="J117">
        <v>11511</v>
      </c>
      <c r="L117">
        <v>14595</v>
      </c>
      <c r="M117">
        <v>10.079000000000001</v>
      </c>
      <c r="N117">
        <v>10.031000000000001</v>
      </c>
      <c r="O117">
        <v>0</v>
      </c>
      <c r="Q117">
        <v>1.411</v>
      </c>
      <c r="R117">
        <v>1</v>
      </c>
      <c r="S117">
        <v>0</v>
      </c>
      <c r="T117">
        <v>0</v>
      </c>
      <c r="V117">
        <v>0</v>
      </c>
      <c r="Y117">
        <v>44363</v>
      </c>
      <c r="Z117">
        <v>0.34261574074074069</v>
      </c>
      <c r="AB117">
        <v>1</v>
      </c>
      <c r="AD117">
        <v>12.567856431512046</v>
      </c>
      <c r="AE117">
        <v>11.069441734263492</v>
      </c>
      <c r="AF117">
        <v>-1.4984146972485544</v>
      </c>
      <c r="AG117">
        <v>1.4026868674971915</v>
      </c>
      <c r="BH117">
        <v>116</v>
      </c>
    </row>
    <row r="118" spans="1:60" x14ac:dyDescent="0.3">
      <c r="A118">
        <v>117</v>
      </c>
      <c r="B118">
        <v>4</v>
      </c>
      <c r="C118" t="s">
        <v>65</v>
      </c>
      <c r="D118" t="s">
        <v>27</v>
      </c>
      <c r="G118">
        <v>0.5</v>
      </c>
      <c r="H118">
        <v>0.5</v>
      </c>
      <c r="I118">
        <v>5851</v>
      </c>
      <c r="J118">
        <v>5897</v>
      </c>
      <c r="L118">
        <v>2906</v>
      </c>
      <c r="M118">
        <v>4.9029999999999996</v>
      </c>
      <c r="N118">
        <v>5.274</v>
      </c>
      <c r="O118">
        <v>0.371</v>
      </c>
      <c r="Q118">
        <v>0.188</v>
      </c>
      <c r="R118">
        <v>1</v>
      </c>
      <c r="S118">
        <v>0</v>
      </c>
      <c r="T118">
        <v>0</v>
      </c>
      <c r="V118">
        <v>0</v>
      </c>
      <c r="Y118">
        <v>44363</v>
      </c>
      <c r="Z118">
        <v>0.35363425925925923</v>
      </c>
      <c r="AB118">
        <v>1</v>
      </c>
      <c r="AD118">
        <v>5.7963347027588066</v>
      </c>
      <c r="AE118">
        <v>5.4509319663571656</v>
      </c>
      <c r="AF118">
        <v>-0.34540273640164099</v>
      </c>
      <c r="AG118">
        <v>0.30093195529350864</v>
      </c>
      <c r="BH118">
        <v>117</v>
      </c>
    </row>
    <row r="119" spans="1:60" x14ac:dyDescent="0.3">
      <c r="A119">
        <v>118</v>
      </c>
      <c r="B119">
        <v>4</v>
      </c>
      <c r="C119" t="s">
        <v>65</v>
      </c>
      <c r="D119" t="s">
        <v>27</v>
      </c>
      <c r="G119">
        <v>0.5</v>
      </c>
      <c r="H119">
        <v>0.5</v>
      </c>
      <c r="I119">
        <v>3325</v>
      </c>
      <c r="J119">
        <v>5955</v>
      </c>
      <c r="L119">
        <v>2894</v>
      </c>
      <c r="M119">
        <v>2.9660000000000002</v>
      </c>
      <c r="N119">
        <v>5.3239999999999998</v>
      </c>
      <c r="O119">
        <v>2.3580000000000001</v>
      </c>
      <c r="Q119">
        <v>0.187</v>
      </c>
      <c r="R119">
        <v>1</v>
      </c>
      <c r="S119">
        <v>0</v>
      </c>
      <c r="T119">
        <v>0</v>
      </c>
      <c r="V119">
        <v>0</v>
      </c>
      <c r="Y119">
        <v>44363</v>
      </c>
      <c r="Z119">
        <v>0.35938657407407404</v>
      </c>
      <c r="AB119">
        <v>1</v>
      </c>
      <c r="AD119">
        <v>3.2607782416217339</v>
      </c>
      <c r="AE119">
        <v>5.5089785581880468</v>
      </c>
      <c r="AF119">
        <v>2.2482003165663129</v>
      </c>
      <c r="AG119">
        <v>0.29980088685767631</v>
      </c>
      <c r="AI119">
        <v>8.6926080540577981</v>
      </c>
      <c r="AJ119">
        <v>1.8328739355705279</v>
      </c>
      <c r="AN119">
        <v>8.1836906968658862</v>
      </c>
      <c r="AO119">
        <v>12.00466517294176</v>
      </c>
      <c r="AS119">
        <v>25.059989447789572</v>
      </c>
      <c r="AT119">
        <v>29.007818455364145</v>
      </c>
      <c r="AX119">
        <v>6.6371047441227127E-2</v>
      </c>
      <c r="AY119">
        <v>13.158208527926767</v>
      </c>
      <c r="BC119">
        <v>3.2311666360779716</v>
      </c>
      <c r="BD119">
        <v>5.8607609207493354</v>
      </c>
      <c r="BE119">
        <v>2.6295942846713629</v>
      </c>
      <c r="BF119">
        <v>0.32091416432654662</v>
      </c>
      <c r="BH119">
        <v>118</v>
      </c>
    </row>
    <row r="120" spans="1:60" x14ac:dyDescent="0.3">
      <c r="A120">
        <v>119</v>
      </c>
      <c r="B120">
        <v>4</v>
      </c>
      <c r="C120" t="s">
        <v>65</v>
      </c>
      <c r="D120" t="s">
        <v>27</v>
      </c>
      <c r="G120">
        <v>0.5</v>
      </c>
      <c r="H120">
        <v>0.5</v>
      </c>
      <c r="I120">
        <v>3266</v>
      </c>
      <c r="J120">
        <v>6658</v>
      </c>
      <c r="L120">
        <v>3342</v>
      </c>
      <c r="M120">
        <v>2.92</v>
      </c>
      <c r="N120">
        <v>5.9189999999999996</v>
      </c>
      <c r="O120">
        <v>2.9990000000000001</v>
      </c>
      <c r="Q120">
        <v>0.23400000000000001</v>
      </c>
      <c r="R120">
        <v>1</v>
      </c>
      <c r="S120">
        <v>0</v>
      </c>
      <c r="T120">
        <v>0</v>
      </c>
      <c r="V120">
        <v>0</v>
      </c>
      <c r="Y120">
        <v>44363</v>
      </c>
      <c r="Z120">
        <v>0.36563657407407407</v>
      </c>
      <c r="AB120">
        <v>1</v>
      </c>
      <c r="AD120">
        <v>3.2015550305342098</v>
      </c>
      <c r="AE120">
        <v>6.2125432833106231</v>
      </c>
      <c r="AF120">
        <v>3.0109882527764134</v>
      </c>
      <c r="AG120">
        <v>0.34202744179541689</v>
      </c>
      <c r="BH120">
        <v>119</v>
      </c>
    </row>
    <row r="121" spans="1:60" x14ac:dyDescent="0.3">
      <c r="A121">
        <v>120</v>
      </c>
      <c r="B121">
        <v>2</v>
      </c>
      <c r="D121" t="s">
        <v>28</v>
      </c>
      <c r="Y121">
        <v>44363</v>
      </c>
      <c r="Z121">
        <v>0.36979166666666669</v>
      </c>
      <c r="AB121">
        <v>1</v>
      </c>
      <c r="AD121" t="e">
        <v>#DIV/0!</v>
      </c>
      <c r="AE121" t="e">
        <v>#DIV/0!</v>
      </c>
      <c r="AF121" t="e">
        <v>#DIV/0!</v>
      </c>
      <c r="AG121" t="e">
        <v>#DIV/0!</v>
      </c>
      <c r="BH121">
        <v>120</v>
      </c>
    </row>
    <row r="122" spans="1:60" x14ac:dyDescent="0.3">
      <c r="A122">
        <v>121</v>
      </c>
      <c r="B122">
        <v>8</v>
      </c>
      <c r="R122">
        <v>1</v>
      </c>
      <c r="BH122">
        <v>121</v>
      </c>
    </row>
    <row r="123" spans="1:60" x14ac:dyDescent="0.3">
      <c r="A123">
        <v>1</v>
      </c>
      <c r="B123">
        <v>1</v>
      </c>
      <c r="C123" t="s">
        <v>26</v>
      </c>
      <c r="D123" t="s">
        <v>27</v>
      </c>
      <c r="G123">
        <v>0.5</v>
      </c>
      <c r="H123">
        <v>0.5</v>
      </c>
      <c r="I123">
        <v>8419</v>
      </c>
      <c r="J123">
        <v>11915</v>
      </c>
      <c r="L123">
        <v>14121</v>
      </c>
      <c r="M123">
        <v>6.8739999999999997</v>
      </c>
      <c r="N123">
        <v>10.372999999999999</v>
      </c>
      <c r="O123">
        <v>3.4980000000000002</v>
      </c>
      <c r="Q123">
        <v>1.361</v>
      </c>
      <c r="R123">
        <v>1</v>
      </c>
      <c r="S123">
        <v>0</v>
      </c>
      <c r="T123">
        <v>0</v>
      </c>
      <c r="V123">
        <v>0</v>
      </c>
      <c r="Y123">
        <v>44364</v>
      </c>
      <c r="Z123">
        <v>0.55116898148148141</v>
      </c>
      <c r="AB123">
        <v>1</v>
      </c>
      <c r="AD123">
        <v>8.4362614480743066</v>
      </c>
      <c r="AE123">
        <v>11.727483121713329</v>
      </c>
      <c r="AF123">
        <v>3.2912216736390221</v>
      </c>
      <c r="AG123">
        <v>1.5349941079506459</v>
      </c>
      <c r="BH123">
        <v>122</v>
      </c>
    </row>
    <row r="124" spans="1:60" x14ac:dyDescent="0.3">
      <c r="A124">
        <v>2</v>
      </c>
      <c r="B124">
        <v>1</v>
      </c>
      <c r="C124" t="s">
        <v>26</v>
      </c>
      <c r="D124" t="s">
        <v>27</v>
      </c>
      <c r="G124">
        <v>0.5</v>
      </c>
      <c r="H124">
        <v>0.5</v>
      </c>
      <c r="I124">
        <v>10982</v>
      </c>
      <c r="J124">
        <v>11919</v>
      </c>
      <c r="L124">
        <v>14456</v>
      </c>
      <c r="M124">
        <v>8.84</v>
      </c>
      <c r="N124">
        <v>10.377000000000001</v>
      </c>
      <c r="O124">
        <v>1.536</v>
      </c>
      <c r="Q124">
        <v>1.3959999999999999</v>
      </c>
      <c r="R124">
        <v>1</v>
      </c>
      <c r="S124">
        <v>0</v>
      </c>
      <c r="T124">
        <v>0</v>
      </c>
      <c r="V124">
        <v>0</v>
      </c>
      <c r="Y124">
        <v>44364</v>
      </c>
      <c r="Z124">
        <v>0.55644675925925924</v>
      </c>
      <c r="AB124">
        <v>1</v>
      </c>
      <c r="AD124">
        <v>10.970325062349792</v>
      </c>
      <c r="AE124">
        <v>11.731437869166099</v>
      </c>
      <c r="AF124">
        <v>0.76111280681630689</v>
      </c>
      <c r="AG124">
        <v>1.5715936832003496</v>
      </c>
      <c r="BH124">
        <v>123</v>
      </c>
    </row>
    <row r="125" spans="1:60" x14ac:dyDescent="0.3">
      <c r="A125">
        <v>3</v>
      </c>
      <c r="B125">
        <v>1</v>
      </c>
      <c r="C125" t="s">
        <v>26</v>
      </c>
      <c r="D125" t="s">
        <v>27</v>
      </c>
      <c r="G125">
        <v>0.5</v>
      </c>
      <c r="H125">
        <v>0.5</v>
      </c>
      <c r="I125">
        <v>11298</v>
      </c>
      <c r="J125">
        <v>12001</v>
      </c>
      <c r="L125">
        <v>14543</v>
      </c>
      <c r="M125">
        <v>9.0830000000000002</v>
      </c>
      <c r="N125">
        <v>10.445</v>
      </c>
      <c r="O125">
        <v>1.363</v>
      </c>
      <c r="Q125">
        <v>1.405</v>
      </c>
      <c r="R125">
        <v>1</v>
      </c>
      <c r="S125">
        <v>0</v>
      </c>
      <c r="T125">
        <v>0</v>
      </c>
      <c r="V125">
        <v>0</v>
      </c>
      <c r="Y125">
        <v>44364</v>
      </c>
      <c r="Z125">
        <v>0.56221064814814814</v>
      </c>
      <c r="AB125">
        <v>1</v>
      </c>
      <c r="AD125">
        <v>11.282757408081768</v>
      </c>
      <c r="AE125">
        <v>11.812510191947895</v>
      </c>
      <c r="AF125">
        <v>0.52975278386612779</v>
      </c>
      <c r="AG125">
        <v>1.5810986475189295</v>
      </c>
      <c r="BH125">
        <v>124</v>
      </c>
    </row>
    <row r="126" spans="1:60" x14ac:dyDescent="0.3">
      <c r="A126">
        <v>4</v>
      </c>
      <c r="B126">
        <v>2</v>
      </c>
      <c r="D126" t="s">
        <v>28</v>
      </c>
      <c r="Y126">
        <v>44364</v>
      </c>
      <c r="Z126">
        <v>0.56638888888888894</v>
      </c>
      <c r="AB126">
        <v>1</v>
      </c>
      <c r="AD126" t="e">
        <v>#DIV/0!</v>
      </c>
      <c r="AE126" t="e">
        <v>#DIV/0!</v>
      </c>
      <c r="AF126" t="e">
        <v>#DIV/0!</v>
      </c>
      <c r="AG126" t="e">
        <v>#DIV/0!</v>
      </c>
      <c r="BH126">
        <v>125</v>
      </c>
    </row>
    <row r="127" spans="1:60" x14ac:dyDescent="0.3">
      <c r="A127">
        <v>5</v>
      </c>
      <c r="B127">
        <v>3</v>
      </c>
      <c r="C127" t="s">
        <v>29</v>
      </c>
      <c r="D127" t="s">
        <v>27</v>
      </c>
      <c r="G127">
        <v>0.5</v>
      </c>
      <c r="H127">
        <v>0.5</v>
      </c>
      <c r="I127">
        <v>563</v>
      </c>
      <c r="J127">
        <v>226</v>
      </c>
      <c r="L127">
        <v>141</v>
      </c>
      <c r="M127">
        <v>0.84599999999999997</v>
      </c>
      <c r="N127">
        <v>0.47</v>
      </c>
      <c r="O127">
        <v>0</v>
      </c>
      <c r="Q127">
        <v>0</v>
      </c>
      <c r="R127">
        <v>1</v>
      </c>
      <c r="S127">
        <v>0</v>
      </c>
      <c r="T127">
        <v>0</v>
      </c>
      <c r="V127">
        <v>0</v>
      </c>
      <c r="Y127">
        <v>44364</v>
      </c>
      <c r="Z127">
        <v>0.57626157407407408</v>
      </c>
      <c r="AB127">
        <v>1</v>
      </c>
      <c r="AD127">
        <v>0.66895604278823229</v>
      </c>
      <c r="AE127">
        <v>0.17072237785464056</v>
      </c>
      <c r="AF127">
        <v>-0.49823366493359172</v>
      </c>
      <c r="AG127">
        <v>7.644669171955271E-3</v>
      </c>
      <c r="BH127">
        <v>126</v>
      </c>
    </row>
    <row r="128" spans="1:60" x14ac:dyDescent="0.3">
      <c r="A128">
        <v>6</v>
      </c>
      <c r="B128">
        <v>3</v>
      </c>
      <c r="C128" t="s">
        <v>29</v>
      </c>
      <c r="D128" t="s">
        <v>27</v>
      </c>
      <c r="G128">
        <v>0.5</v>
      </c>
      <c r="H128">
        <v>0.5</v>
      </c>
      <c r="I128">
        <v>51</v>
      </c>
      <c r="J128">
        <v>191</v>
      </c>
      <c r="L128">
        <v>155</v>
      </c>
      <c r="M128">
        <v>0.45400000000000001</v>
      </c>
      <c r="N128">
        <v>0.44</v>
      </c>
      <c r="O128">
        <v>0</v>
      </c>
      <c r="Q128">
        <v>0</v>
      </c>
      <c r="R128">
        <v>1</v>
      </c>
      <c r="S128">
        <v>0</v>
      </c>
      <c r="T128">
        <v>0</v>
      </c>
      <c r="V128">
        <v>0</v>
      </c>
      <c r="Y128">
        <v>44364</v>
      </c>
      <c r="Z128">
        <v>0.58121527777777782</v>
      </c>
      <c r="AB128">
        <v>1</v>
      </c>
      <c r="AD128">
        <v>0.16273654590604422</v>
      </c>
      <c r="AE128">
        <v>0.13611833764289838</v>
      </c>
      <c r="AF128">
        <v>-2.6618208263145843E-2</v>
      </c>
      <c r="AG128">
        <v>9.1742036600026E-3</v>
      </c>
      <c r="BH128">
        <v>127</v>
      </c>
    </row>
    <row r="129" spans="1:60" x14ac:dyDescent="0.3">
      <c r="A129">
        <v>7</v>
      </c>
      <c r="B129">
        <v>3</v>
      </c>
      <c r="C129" t="s">
        <v>29</v>
      </c>
      <c r="D129" t="s">
        <v>27</v>
      </c>
      <c r="G129">
        <v>0.5</v>
      </c>
      <c r="H129">
        <v>0.5</v>
      </c>
      <c r="I129">
        <v>43</v>
      </c>
      <c r="J129">
        <v>175</v>
      </c>
      <c r="L129">
        <v>165</v>
      </c>
      <c r="M129">
        <v>0.44800000000000001</v>
      </c>
      <c r="N129">
        <v>0.42699999999999999</v>
      </c>
      <c r="O129">
        <v>0</v>
      </c>
      <c r="Q129">
        <v>0</v>
      </c>
      <c r="R129">
        <v>1</v>
      </c>
      <c r="S129">
        <v>0</v>
      </c>
      <c r="T129">
        <v>0</v>
      </c>
      <c r="V129">
        <v>0</v>
      </c>
      <c r="Y129">
        <v>44364</v>
      </c>
      <c r="Z129">
        <v>0.5866203703703704</v>
      </c>
      <c r="AB129">
        <v>1</v>
      </c>
      <c r="AD129">
        <v>0.15482686626726003</v>
      </c>
      <c r="AE129">
        <v>0.12029934783181626</v>
      </c>
      <c r="AF129">
        <v>-3.4527518435443771E-2</v>
      </c>
      <c r="AG129">
        <v>1.026672829432212E-2</v>
      </c>
      <c r="BH129">
        <v>128</v>
      </c>
    </row>
    <row r="130" spans="1:60" x14ac:dyDescent="0.3">
      <c r="A130">
        <v>8</v>
      </c>
      <c r="B130">
        <v>4</v>
      </c>
      <c r="C130" t="s">
        <v>65</v>
      </c>
      <c r="D130" t="s">
        <v>27</v>
      </c>
      <c r="G130">
        <v>0.2</v>
      </c>
      <c r="H130">
        <v>0.2</v>
      </c>
      <c r="I130">
        <v>413</v>
      </c>
      <c r="J130">
        <v>2374</v>
      </c>
      <c r="L130">
        <v>1051</v>
      </c>
      <c r="M130">
        <v>1.829</v>
      </c>
      <c r="N130">
        <v>5.7240000000000002</v>
      </c>
      <c r="O130">
        <v>3.895</v>
      </c>
      <c r="Q130">
        <v>0</v>
      </c>
      <c r="R130">
        <v>1</v>
      </c>
      <c r="S130">
        <v>0</v>
      </c>
      <c r="T130">
        <v>0</v>
      </c>
      <c r="V130">
        <v>0</v>
      </c>
      <c r="Y130">
        <v>44364</v>
      </c>
      <c r="Z130">
        <v>0.59641203703703705</v>
      </c>
      <c r="AB130">
        <v>1</v>
      </c>
      <c r="AD130">
        <v>1.3016238739025721</v>
      </c>
      <c r="AE130">
        <v>5.7360543999810414</v>
      </c>
      <c r="AF130">
        <v>4.4344305260784695</v>
      </c>
      <c r="AG130">
        <v>0.26766102723757917</v>
      </c>
      <c r="AI130">
        <v>56.61253753658093</v>
      </c>
      <c r="AN130">
        <v>4.3990933336493105</v>
      </c>
      <c r="AS130">
        <v>47.814350869282322</v>
      </c>
      <c r="AX130">
        <v>10.779657587473606</v>
      </c>
      <c r="BH130">
        <v>129</v>
      </c>
    </row>
    <row r="131" spans="1:60" x14ac:dyDescent="0.3">
      <c r="A131">
        <v>9</v>
      </c>
      <c r="B131">
        <v>4</v>
      </c>
      <c r="C131" t="s">
        <v>65</v>
      </c>
      <c r="D131" t="s">
        <v>27</v>
      </c>
      <c r="G131">
        <v>0.2</v>
      </c>
      <c r="H131">
        <v>0.2</v>
      </c>
      <c r="I131">
        <v>1026</v>
      </c>
      <c r="J131">
        <v>2375</v>
      </c>
      <c r="L131">
        <v>1110</v>
      </c>
      <c r="M131">
        <v>3.0049999999999999</v>
      </c>
      <c r="N131">
        <v>5.7270000000000003</v>
      </c>
      <c r="O131">
        <v>2.722</v>
      </c>
      <c r="Q131">
        <v>0</v>
      </c>
      <c r="R131">
        <v>1</v>
      </c>
      <c r="S131">
        <v>0</v>
      </c>
      <c r="T131">
        <v>0</v>
      </c>
      <c r="V131">
        <v>0</v>
      </c>
      <c r="Y131">
        <v>44364</v>
      </c>
      <c r="Z131">
        <v>0.60155092592592596</v>
      </c>
      <c r="AB131">
        <v>1</v>
      </c>
      <c r="AD131">
        <v>2.816821879707168</v>
      </c>
      <c r="AE131">
        <v>5.7385261171390232</v>
      </c>
      <c r="AF131">
        <v>2.9217042374318551</v>
      </c>
      <c r="AG131">
        <v>0.28377576559379214</v>
      </c>
      <c r="AI131">
        <v>6.1059373430943991</v>
      </c>
      <c r="AN131">
        <v>4.357898047682947</v>
      </c>
      <c r="AS131">
        <v>2.6098587522714953</v>
      </c>
      <c r="AX131">
        <v>5.4080781354026168</v>
      </c>
      <c r="BH131">
        <v>130</v>
      </c>
    </row>
    <row r="132" spans="1:60" x14ac:dyDescent="0.3">
      <c r="A132">
        <v>10</v>
      </c>
      <c r="B132">
        <v>4</v>
      </c>
      <c r="C132" t="s">
        <v>65</v>
      </c>
      <c r="D132" t="s">
        <v>27</v>
      </c>
      <c r="G132">
        <v>0.2</v>
      </c>
      <c r="H132">
        <v>0.2</v>
      </c>
      <c r="I132">
        <v>1050</v>
      </c>
      <c r="J132">
        <v>2356</v>
      </c>
      <c r="L132">
        <v>1106</v>
      </c>
      <c r="M132">
        <v>3.0510000000000002</v>
      </c>
      <c r="N132">
        <v>5.6870000000000003</v>
      </c>
      <c r="O132">
        <v>2.6360000000000001</v>
      </c>
      <c r="Q132">
        <v>0</v>
      </c>
      <c r="R132">
        <v>1</v>
      </c>
      <c r="S132">
        <v>0</v>
      </c>
      <c r="T132">
        <v>0</v>
      </c>
      <c r="V132">
        <v>0</v>
      </c>
      <c r="Y132">
        <v>44364</v>
      </c>
      <c r="Z132">
        <v>0.60719907407407414</v>
      </c>
      <c r="AB132">
        <v>1</v>
      </c>
      <c r="AD132">
        <v>2.8761444769980495</v>
      </c>
      <c r="AE132">
        <v>5.691563491137372</v>
      </c>
      <c r="AF132">
        <v>2.8154190141393225</v>
      </c>
      <c r="AG132">
        <v>0.28268324095947261</v>
      </c>
      <c r="AI132">
        <v>4.1285174333983488</v>
      </c>
      <c r="AN132">
        <v>5.1406084810437997</v>
      </c>
      <c r="AS132">
        <v>6.1526995286892499</v>
      </c>
      <c r="AX132">
        <v>5.7722530135091246</v>
      </c>
      <c r="BH132">
        <v>131</v>
      </c>
    </row>
    <row r="133" spans="1:60" x14ac:dyDescent="0.3">
      <c r="A133">
        <v>11</v>
      </c>
      <c r="B133">
        <v>5</v>
      </c>
      <c r="C133" t="s">
        <v>65</v>
      </c>
      <c r="D133" t="s">
        <v>27</v>
      </c>
      <c r="G133">
        <v>0.6</v>
      </c>
      <c r="H133">
        <v>0.6</v>
      </c>
      <c r="I133">
        <v>3369</v>
      </c>
      <c r="J133">
        <v>7479</v>
      </c>
      <c r="L133">
        <v>3451</v>
      </c>
      <c r="M133">
        <v>2.5</v>
      </c>
      <c r="N133">
        <v>5.5119999999999996</v>
      </c>
      <c r="O133">
        <v>3.0129999999999999</v>
      </c>
      <c r="Q133">
        <v>0.20399999999999999</v>
      </c>
      <c r="R133">
        <v>1</v>
      </c>
      <c r="S133">
        <v>0</v>
      </c>
      <c r="T133">
        <v>0</v>
      </c>
      <c r="V133">
        <v>0</v>
      </c>
      <c r="Y133">
        <v>44364</v>
      </c>
      <c r="Z133">
        <v>0.61789351851851848</v>
      </c>
      <c r="AB133">
        <v>1</v>
      </c>
      <c r="AD133">
        <v>2.8693968134098222</v>
      </c>
      <c r="AE133">
        <v>6.1180568304923408</v>
      </c>
      <c r="AF133">
        <v>3.2486600170825186</v>
      </c>
      <c r="AG133">
        <v>0.30772526927643062</v>
      </c>
      <c r="AI133">
        <v>4.3534395530059262</v>
      </c>
      <c r="AN133">
        <v>1.9676138415390139</v>
      </c>
      <c r="AS133">
        <v>8.2886672360839544</v>
      </c>
      <c r="AX133">
        <v>2.5750897588102117</v>
      </c>
      <c r="BH133">
        <v>132</v>
      </c>
    </row>
    <row r="134" spans="1:60" x14ac:dyDescent="0.3">
      <c r="A134">
        <v>12</v>
      </c>
      <c r="B134">
        <v>5</v>
      </c>
      <c r="C134" t="s">
        <v>65</v>
      </c>
      <c r="D134" t="s">
        <v>27</v>
      </c>
      <c r="G134">
        <v>0.6</v>
      </c>
      <c r="H134">
        <v>0.6</v>
      </c>
      <c r="I134">
        <v>3381</v>
      </c>
      <c r="J134">
        <v>7411</v>
      </c>
      <c r="L134">
        <v>3497</v>
      </c>
      <c r="M134">
        <v>2.5070000000000001</v>
      </c>
      <c r="N134">
        <v>5.4640000000000004</v>
      </c>
      <c r="O134">
        <v>2.956</v>
      </c>
      <c r="Q134">
        <v>0.20799999999999999</v>
      </c>
      <c r="R134">
        <v>1</v>
      </c>
      <c r="S134">
        <v>0</v>
      </c>
      <c r="T134">
        <v>0</v>
      </c>
      <c r="V134">
        <v>0</v>
      </c>
      <c r="Y134">
        <v>44364</v>
      </c>
      <c r="Z134">
        <v>0.62372685185185184</v>
      </c>
      <c r="AB134">
        <v>1</v>
      </c>
      <c r="AD134">
        <v>2.8792839129583028</v>
      </c>
      <c r="AE134">
        <v>6.062031241578091</v>
      </c>
      <c r="AF134">
        <v>3.1827473286197883</v>
      </c>
      <c r="AG134">
        <v>0.31191328037465543</v>
      </c>
      <c r="AI134">
        <v>4.0238695680565746</v>
      </c>
      <c r="AN134">
        <v>1.0338540263015172</v>
      </c>
      <c r="AS134">
        <v>6.0915776206596091</v>
      </c>
      <c r="AX134">
        <v>3.9710934582184816</v>
      </c>
      <c r="BH134">
        <v>133</v>
      </c>
    </row>
    <row r="135" spans="1:60" x14ac:dyDescent="0.3">
      <c r="A135">
        <v>13</v>
      </c>
      <c r="B135">
        <v>5</v>
      </c>
      <c r="C135" t="s">
        <v>65</v>
      </c>
      <c r="D135" t="s">
        <v>27</v>
      </c>
      <c r="G135">
        <v>0.6</v>
      </c>
      <c r="H135">
        <v>0.6</v>
      </c>
      <c r="I135">
        <v>3384</v>
      </c>
      <c r="J135">
        <v>7466</v>
      </c>
      <c r="L135">
        <v>3476</v>
      </c>
      <c r="M135">
        <v>2.5089999999999999</v>
      </c>
      <c r="N135">
        <v>5.5030000000000001</v>
      </c>
      <c r="O135">
        <v>2.9940000000000002</v>
      </c>
      <c r="Q135">
        <v>0.20599999999999999</v>
      </c>
      <c r="R135">
        <v>1</v>
      </c>
      <c r="S135">
        <v>0</v>
      </c>
      <c r="T135">
        <v>0</v>
      </c>
      <c r="V135">
        <v>0</v>
      </c>
      <c r="Y135">
        <v>44364</v>
      </c>
      <c r="Z135">
        <v>0.63003472222222223</v>
      </c>
      <c r="AB135">
        <v>1</v>
      </c>
      <c r="AD135">
        <v>2.8817556878454225</v>
      </c>
      <c r="AE135">
        <v>6.1073460561410871</v>
      </c>
      <c r="AF135">
        <v>3.2255903682956646</v>
      </c>
      <c r="AG135">
        <v>0.31000136226459629</v>
      </c>
      <c r="AI135">
        <v>3.9414770718192513</v>
      </c>
      <c r="AN135">
        <v>1.7891009356847842</v>
      </c>
      <c r="AS135">
        <v>7.5196789431888194</v>
      </c>
      <c r="AX135">
        <v>3.3337874215321013</v>
      </c>
      <c r="BH135">
        <v>134</v>
      </c>
    </row>
    <row r="136" spans="1:60" x14ac:dyDescent="0.3">
      <c r="A136">
        <v>14</v>
      </c>
      <c r="B136">
        <v>6</v>
      </c>
      <c r="C136" t="s">
        <v>69</v>
      </c>
      <c r="D136" t="s">
        <v>27</v>
      </c>
      <c r="G136">
        <v>0.33300000000000002</v>
      </c>
      <c r="H136">
        <v>0.33300000000000002</v>
      </c>
      <c r="I136">
        <v>4377</v>
      </c>
      <c r="J136">
        <v>11869</v>
      </c>
      <c r="L136">
        <v>5231</v>
      </c>
      <c r="M136">
        <v>5.665</v>
      </c>
      <c r="N136">
        <v>15.516</v>
      </c>
      <c r="O136">
        <v>9.8510000000000009</v>
      </c>
      <c r="Q136">
        <v>0.64700000000000002</v>
      </c>
      <c r="R136">
        <v>1</v>
      </c>
      <c r="S136">
        <v>0</v>
      </c>
      <c r="T136">
        <v>0</v>
      </c>
      <c r="V136">
        <v>0</v>
      </c>
      <c r="Y136">
        <v>44364</v>
      </c>
      <c r="Z136">
        <v>0.64094907407407409</v>
      </c>
      <c r="AB136">
        <v>1</v>
      </c>
      <c r="AD136">
        <v>6.666510226093985</v>
      </c>
      <c r="AE136">
        <v>17.540545834844544</v>
      </c>
      <c r="AF136">
        <v>10.874035608750559</v>
      </c>
      <c r="AG136">
        <v>0.84645601807896609</v>
      </c>
      <c r="AI136">
        <v>25.927664154511277</v>
      </c>
      <c r="AN136">
        <v>2.5525231397525356</v>
      </c>
      <c r="AS136">
        <v>20.822617875006205</v>
      </c>
      <c r="AX136">
        <v>5.949331324559326</v>
      </c>
      <c r="BH136">
        <v>135</v>
      </c>
    </row>
    <row r="137" spans="1:60" x14ac:dyDescent="0.3">
      <c r="A137">
        <v>15</v>
      </c>
      <c r="B137">
        <v>6</v>
      </c>
      <c r="C137" t="s">
        <v>69</v>
      </c>
      <c r="D137" t="s">
        <v>27</v>
      </c>
      <c r="G137">
        <v>0.33300000000000002</v>
      </c>
      <c r="H137">
        <v>0.33300000000000002</v>
      </c>
      <c r="I137">
        <v>5879</v>
      </c>
      <c r="J137">
        <v>11934</v>
      </c>
      <c r="L137">
        <v>5327</v>
      </c>
      <c r="M137">
        <v>7.3959999999999999</v>
      </c>
      <c r="N137">
        <v>15.599</v>
      </c>
      <c r="O137">
        <v>8.2029999999999994</v>
      </c>
      <c r="Q137">
        <v>0.66200000000000003</v>
      </c>
      <c r="R137">
        <v>1</v>
      </c>
      <c r="S137">
        <v>0</v>
      </c>
      <c r="T137">
        <v>0</v>
      </c>
      <c r="V137">
        <v>0</v>
      </c>
      <c r="Y137">
        <v>44364</v>
      </c>
      <c r="Z137">
        <v>0.64672453703703703</v>
      </c>
      <c r="AB137">
        <v>1</v>
      </c>
      <c r="AD137">
        <v>8.8963035476881753</v>
      </c>
      <c r="AE137">
        <v>17.637039297468451</v>
      </c>
      <c r="AF137">
        <v>8.740735749780276</v>
      </c>
      <c r="AG137">
        <v>0.86220412091600429</v>
      </c>
      <c r="AI137">
        <v>1.1521828034647186</v>
      </c>
      <c r="AN137">
        <v>2.0164483473974926</v>
      </c>
      <c r="AS137">
        <v>2.8807138913302666</v>
      </c>
      <c r="AX137">
        <v>4.1995421204439705</v>
      </c>
      <c r="BH137">
        <v>136</v>
      </c>
    </row>
    <row r="138" spans="1:60" x14ac:dyDescent="0.3">
      <c r="A138">
        <v>16</v>
      </c>
      <c r="B138">
        <v>6</v>
      </c>
      <c r="C138" t="s">
        <v>69</v>
      </c>
      <c r="D138" t="s">
        <v>27</v>
      </c>
      <c r="G138">
        <v>0.33300000000000002</v>
      </c>
      <c r="H138">
        <v>0.33300000000000002</v>
      </c>
      <c r="I138">
        <v>5960</v>
      </c>
      <c r="J138">
        <v>11937</v>
      </c>
      <c r="L138">
        <v>5264</v>
      </c>
      <c r="M138">
        <v>7.4889999999999999</v>
      </c>
      <c r="N138">
        <v>15.603</v>
      </c>
      <c r="O138">
        <v>8.1140000000000008</v>
      </c>
      <c r="Q138">
        <v>0.65200000000000002</v>
      </c>
      <c r="R138">
        <v>1</v>
      </c>
      <c r="S138">
        <v>0</v>
      </c>
      <c r="T138">
        <v>0</v>
      </c>
      <c r="V138">
        <v>0</v>
      </c>
      <c r="Y138">
        <v>44364</v>
      </c>
      <c r="Z138">
        <v>0.6529166666666667</v>
      </c>
      <c r="AB138">
        <v>1</v>
      </c>
      <c r="AD138">
        <v>9.0165520557102337</v>
      </c>
      <c r="AE138">
        <v>17.641492841897247</v>
      </c>
      <c r="AF138">
        <v>8.6249407861870129</v>
      </c>
      <c r="AG138">
        <v>0.85186942842919788</v>
      </c>
      <c r="AI138">
        <v>0.18391173011370732</v>
      </c>
      <c r="AN138">
        <v>1.9917064339041859</v>
      </c>
      <c r="AS138">
        <v>4.1673245979220788</v>
      </c>
      <c r="AX138">
        <v>5.3478412856446829</v>
      </c>
      <c r="BH138">
        <v>137</v>
      </c>
    </row>
    <row r="139" spans="1:60" x14ac:dyDescent="0.3">
      <c r="A139">
        <v>17</v>
      </c>
      <c r="B139">
        <v>7</v>
      </c>
      <c r="C139" t="s">
        <v>69</v>
      </c>
      <c r="D139" t="s">
        <v>27</v>
      </c>
      <c r="G139">
        <v>0.46700000000000003</v>
      </c>
      <c r="H139">
        <v>0.46700000000000003</v>
      </c>
      <c r="I139">
        <v>8387</v>
      </c>
      <c r="J139">
        <v>17164</v>
      </c>
      <c r="L139">
        <v>7806</v>
      </c>
      <c r="M139">
        <v>7.3330000000000002</v>
      </c>
      <c r="N139">
        <v>15.867000000000001</v>
      </c>
      <c r="O139">
        <v>8.5329999999999995</v>
      </c>
      <c r="Q139">
        <v>0.75</v>
      </c>
      <c r="R139">
        <v>1</v>
      </c>
      <c r="S139">
        <v>0</v>
      </c>
      <c r="T139">
        <v>0</v>
      </c>
      <c r="V139">
        <v>0</v>
      </c>
      <c r="Y139">
        <v>44364</v>
      </c>
      <c r="Z139">
        <v>0.66414351851851849</v>
      </c>
      <c r="AB139">
        <v>1</v>
      </c>
      <c r="AD139">
        <v>8.9985254063374391</v>
      </c>
      <c r="AE139">
        <v>18.112527266179296</v>
      </c>
      <c r="AF139">
        <v>9.1140018598418564</v>
      </c>
      <c r="AG139">
        <v>0.90478030126110065</v>
      </c>
      <c r="AI139">
        <v>1.6384374028454038E-2</v>
      </c>
      <c r="AN139">
        <v>0.62515147877386412</v>
      </c>
      <c r="AS139">
        <v>1.2666873315761822</v>
      </c>
      <c r="AX139">
        <v>0.53114458456673641</v>
      </c>
      <c r="BH139">
        <v>138</v>
      </c>
    </row>
    <row r="140" spans="1:60" x14ac:dyDescent="0.3">
      <c r="A140">
        <v>18</v>
      </c>
      <c r="B140">
        <v>7</v>
      </c>
      <c r="C140" t="s">
        <v>69</v>
      </c>
      <c r="D140" t="s">
        <v>27</v>
      </c>
      <c r="G140">
        <v>0.46700000000000003</v>
      </c>
      <c r="H140">
        <v>0.46700000000000003</v>
      </c>
      <c r="I140">
        <v>8458</v>
      </c>
      <c r="J140">
        <v>17098</v>
      </c>
      <c r="L140">
        <v>7780</v>
      </c>
      <c r="M140">
        <v>7.3920000000000003</v>
      </c>
      <c r="N140">
        <v>15.807</v>
      </c>
      <c r="O140">
        <v>8.4149999999999991</v>
      </c>
      <c r="Q140">
        <v>0.747</v>
      </c>
      <c r="R140">
        <v>1</v>
      </c>
      <c r="S140">
        <v>0</v>
      </c>
      <c r="T140">
        <v>0</v>
      </c>
      <c r="V140">
        <v>0</v>
      </c>
      <c r="Y140">
        <v>44364</v>
      </c>
      <c r="Z140">
        <v>0.67005787037037035</v>
      </c>
      <c r="AB140">
        <v>1</v>
      </c>
      <c r="AD140">
        <v>9.0736843001213874</v>
      </c>
      <c r="AE140">
        <v>18.042662883983667</v>
      </c>
      <c r="AF140">
        <v>8.9689785838622793</v>
      </c>
      <c r="AG140">
        <v>0.90173901212916208</v>
      </c>
      <c r="AI140">
        <v>0.81871444579319308</v>
      </c>
      <c r="AN140">
        <v>0.2370160221314816</v>
      </c>
      <c r="AS140">
        <v>0.34468240153022989</v>
      </c>
      <c r="AX140">
        <v>0.1932235699068949</v>
      </c>
      <c r="BH140">
        <v>139</v>
      </c>
    </row>
    <row r="141" spans="1:60" x14ac:dyDescent="0.3">
      <c r="A141">
        <v>19</v>
      </c>
      <c r="B141">
        <v>7</v>
      </c>
      <c r="C141" t="s">
        <v>69</v>
      </c>
      <c r="D141" t="s">
        <v>27</v>
      </c>
      <c r="G141">
        <v>0.46700000000000003</v>
      </c>
      <c r="H141">
        <v>0.46700000000000003</v>
      </c>
      <c r="I141">
        <v>8403</v>
      </c>
      <c r="J141">
        <v>17174</v>
      </c>
      <c r="L141">
        <v>7860</v>
      </c>
      <c r="M141">
        <v>7.3460000000000001</v>
      </c>
      <c r="N141">
        <v>15.875999999999999</v>
      </c>
      <c r="O141">
        <v>8.5299999999999994</v>
      </c>
      <c r="Q141">
        <v>0.75600000000000001</v>
      </c>
      <c r="R141">
        <v>1</v>
      </c>
      <c r="S141">
        <v>0</v>
      </c>
      <c r="T141">
        <v>0</v>
      </c>
      <c r="V141">
        <v>0</v>
      </c>
      <c r="Y141">
        <v>44364</v>
      </c>
      <c r="Z141">
        <v>0.67644675925925923</v>
      </c>
      <c r="AB141">
        <v>1</v>
      </c>
      <c r="AD141">
        <v>9.0154626218380489</v>
      </c>
      <c r="AE141">
        <v>18.123112778633175</v>
      </c>
      <c r="AF141">
        <v>9.1076501567951258</v>
      </c>
      <c r="AG141">
        <v>0.91109682484281962</v>
      </c>
      <c r="AI141">
        <v>0.17180690931165465</v>
      </c>
      <c r="AN141">
        <v>0.68395988129541507</v>
      </c>
      <c r="AS141">
        <v>1.1961128532791756</v>
      </c>
      <c r="AX141">
        <v>1.2329805380910663</v>
      </c>
      <c r="BH141">
        <v>140</v>
      </c>
    </row>
    <row r="142" spans="1:60" x14ac:dyDescent="0.3">
      <c r="A142">
        <v>20</v>
      </c>
      <c r="B142">
        <v>8</v>
      </c>
      <c r="C142" t="s">
        <v>69</v>
      </c>
      <c r="D142" t="s">
        <v>27</v>
      </c>
      <c r="G142">
        <v>0.6</v>
      </c>
      <c r="H142">
        <v>0.6</v>
      </c>
      <c r="I142">
        <v>10859</v>
      </c>
      <c r="J142">
        <v>22056</v>
      </c>
      <c r="L142">
        <v>9998</v>
      </c>
      <c r="M142">
        <v>7.2880000000000003</v>
      </c>
      <c r="N142">
        <v>15.804</v>
      </c>
      <c r="O142">
        <v>8.5150000000000006</v>
      </c>
      <c r="Q142">
        <v>0.77500000000000002</v>
      </c>
      <c r="R142">
        <v>1</v>
      </c>
      <c r="S142">
        <v>0</v>
      </c>
      <c r="T142">
        <v>0</v>
      </c>
      <c r="V142">
        <v>0</v>
      </c>
      <c r="Y142">
        <v>44364</v>
      </c>
      <c r="Z142">
        <v>0.68777777777777782</v>
      </c>
      <c r="AB142">
        <v>1</v>
      </c>
      <c r="AD142">
        <v>9.040594781586238</v>
      </c>
      <c r="AE142">
        <v>18.128130501124854</v>
      </c>
      <c r="AF142">
        <v>9.0875357195386162</v>
      </c>
      <c r="AG142">
        <v>0.90378850101725605</v>
      </c>
      <c r="AI142">
        <v>0.45105312873597747</v>
      </c>
      <c r="AN142">
        <v>0.71183611736030072</v>
      </c>
      <c r="AS142">
        <v>0.97261910598462409</v>
      </c>
      <c r="AX142">
        <v>0.42094455747289217</v>
      </c>
      <c r="BH142">
        <v>141</v>
      </c>
    </row>
    <row r="143" spans="1:60" x14ac:dyDescent="0.3">
      <c r="A143">
        <v>21</v>
      </c>
      <c r="B143">
        <v>8</v>
      </c>
      <c r="C143" t="s">
        <v>69</v>
      </c>
      <c r="D143" t="s">
        <v>27</v>
      </c>
      <c r="G143">
        <v>0.6</v>
      </c>
      <c r="H143">
        <v>0.6</v>
      </c>
      <c r="I143">
        <v>10871</v>
      </c>
      <c r="J143">
        <v>21896</v>
      </c>
      <c r="L143">
        <v>10049</v>
      </c>
      <c r="M143">
        <v>7.2960000000000003</v>
      </c>
      <c r="N143">
        <v>15.69</v>
      </c>
      <c r="O143">
        <v>8.3949999999999996</v>
      </c>
      <c r="Q143">
        <v>0.77900000000000003</v>
      </c>
      <c r="R143">
        <v>1</v>
      </c>
      <c r="S143">
        <v>0</v>
      </c>
      <c r="T143">
        <v>0</v>
      </c>
      <c r="V143">
        <v>0</v>
      </c>
      <c r="Y143">
        <v>44364</v>
      </c>
      <c r="Z143">
        <v>0.6937037037037036</v>
      </c>
      <c r="AB143">
        <v>1</v>
      </c>
      <c r="AD143">
        <v>9.0504818811347167</v>
      </c>
      <c r="AE143">
        <v>17.996305586032502</v>
      </c>
      <c r="AF143">
        <v>8.9458237048977853</v>
      </c>
      <c r="AG143">
        <v>0.90843173071311401</v>
      </c>
      <c r="AI143">
        <v>0.56090979038574162</v>
      </c>
      <c r="AN143">
        <v>2.0524522041655127E-2</v>
      </c>
      <c r="AS143">
        <v>0.60195883446905185</v>
      </c>
      <c r="AX143">
        <v>0.93685896812377589</v>
      </c>
      <c r="BH143">
        <v>142</v>
      </c>
    </row>
    <row r="144" spans="1:60" x14ac:dyDescent="0.3">
      <c r="A144">
        <v>22</v>
      </c>
      <c r="B144">
        <v>8</v>
      </c>
      <c r="C144" t="s">
        <v>69</v>
      </c>
      <c r="D144" t="s">
        <v>27</v>
      </c>
      <c r="G144">
        <v>0.6</v>
      </c>
      <c r="H144">
        <v>0.6</v>
      </c>
      <c r="I144">
        <v>10816</v>
      </c>
      <c r="J144">
        <v>22000</v>
      </c>
      <c r="L144">
        <v>9982</v>
      </c>
      <c r="M144">
        <v>7.2610000000000001</v>
      </c>
      <c r="N144">
        <v>15.763999999999999</v>
      </c>
      <c r="O144">
        <v>8.5030000000000001</v>
      </c>
      <c r="Q144">
        <v>0.77300000000000002</v>
      </c>
      <c r="R144">
        <v>1</v>
      </c>
      <c r="S144">
        <v>0</v>
      </c>
      <c r="T144">
        <v>0</v>
      </c>
      <c r="V144">
        <v>0</v>
      </c>
      <c r="Y144">
        <v>44364</v>
      </c>
      <c r="Z144">
        <v>0.70015046296296291</v>
      </c>
      <c r="AB144">
        <v>1</v>
      </c>
      <c r="AD144">
        <v>9.0051660082041831</v>
      </c>
      <c r="AE144">
        <v>18.081991780842529</v>
      </c>
      <c r="AF144">
        <v>9.0768257726383457</v>
      </c>
      <c r="AG144">
        <v>0.90233180150483006</v>
      </c>
      <c r="AI144">
        <v>5.7400091157590163E-2</v>
      </c>
      <c r="AN144">
        <v>0.45550989356960436</v>
      </c>
      <c r="AS144">
        <v>0.85361969598161858</v>
      </c>
      <c r="AX144">
        <v>0.25908905609222593</v>
      </c>
      <c r="BH144">
        <v>143</v>
      </c>
    </row>
    <row r="145" spans="1:60" x14ac:dyDescent="0.3">
      <c r="A145">
        <v>23</v>
      </c>
      <c r="B145">
        <v>1</v>
      </c>
      <c r="C145" t="s">
        <v>30</v>
      </c>
      <c r="D145" t="s">
        <v>27</v>
      </c>
      <c r="G145">
        <v>0.5</v>
      </c>
      <c r="H145">
        <v>0.5</v>
      </c>
      <c r="I145">
        <v>10221</v>
      </c>
      <c r="J145">
        <v>11834</v>
      </c>
      <c r="L145">
        <v>14425</v>
      </c>
      <c r="M145">
        <v>8.2560000000000002</v>
      </c>
      <c r="N145">
        <v>10.304</v>
      </c>
      <c r="O145">
        <v>2.048</v>
      </c>
      <c r="Q145">
        <v>1.393</v>
      </c>
      <c r="R145">
        <v>1</v>
      </c>
      <c r="S145">
        <v>0</v>
      </c>
      <c r="T145">
        <v>0</v>
      </c>
      <c r="V145">
        <v>0</v>
      </c>
      <c r="Y145">
        <v>44364</v>
      </c>
      <c r="Z145">
        <v>0.7109375</v>
      </c>
      <c r="AB145">
        <v>1</v>
      </c>
      <c r="AD145">
        <v>10.217916786710443</v>
      </c>
      <c r="AE145">
        <v>11.647399485794727</v>
      </c>
      <c r="AF145">
        <v>1.4294826990842839</v>
      </c>
      <c r="AG145">
        <v>1.5682068568339591</v>
      </c>
      <c r="BH145">
        <v>144</v>
      </c>
    </row>
    <row r="146" spans="1:60" x14ac:dyDescent="0.3">
      <c r="A146">
        <v>24</v>
      </c>
      <c r="B146">
        <v>1</v>
      </c>
      <c r="C146" t="s">
        <v>30</v>
      </c>
      <c r="D146" t="s">
        <v>27</v>
      </c>
      <c r="G146">
        <v>0.5</v>
      </c>
      <c r="H146">
        <v>0.5</v>
      </c>
      <c r="I146">
        <v>10833</v>
      </c>
      <c r="J146">
        <v>11690</v>
      </c>
      <c r="L146">
        <v>14441</v>
      </c>
      <c r="M146">
        <v>8.7249999999999996</v>
      </c>
      <c r="N146">
        <v>10.182</v>
      </c>
      <c r="O146">
        <v>1.4570000000000001</v>
      </c>
      <c r="Q146">
        <v>1.3939999999999999</v>
      </c>
      <c r="R146">
        <v>1</v>
      </c>
      <c r="S146">
        <v>0</v>
      </c>
      <c r="T146">
        <v>0</v>
      </c>
      <c r="V146">
        <v>0</v>
      </c>
      <c r="Y146">
        <v>44364</v>
      </c>
      <c r="Z146">
        <v>0.71679398148148143</v>
      </c>
      <c r="AB146">
        <v>1</v>
      </c>
      <c r="AD146">
        <v>10.823007279077434</v>
      </c>
      <c r="AE146">
        <v>11.505028577494986</v>
      </c>
      <c r="AF146">
        <v>0.68202129841755266</v>
      </c>
      <c r="AG146">
        <v>1.5699548962488703</v>
      </c>
      <c r="AJ146">
        <v>0.41934092113024118</v>
      </c>
      <c r="AO146">
        <v>0.29175343762056605</v>
      </c>
      <c r="AT146">
        <v>1.7549924321866159</v>
      </c>
      <c r="AY146">
        <v>0.31364409282736666</v>
      </c>
      <c r="BC146">
        <v>10.845747608038939</v>
      </c>
      <c r="BD146">
        <v>11.521836254169262</v>
      </c>
      <c r="BE146">
        <v>0.6760886461303226</v>
      </c>
      <c r="BF146">
        <v>1.5674967158216515</v>
      </c>
      <c r="BH146">
        <v>145</v>
      </c>
    </row>
    <row r="147" spans="1:60" x14ac:dyDescent="0.3">
      <c r="A147">
        <v>25</v>
      </c>
      <c r="B147">
        <v>1</v>
      </c>
      <c r="C147" t="s">
        <v>30</v>
      </c>
      <c r="D147" t="s">
        <v>27</v>
      </c>
      <c r="G147">
        <v>0.5</v>
      </c>
      <c r="H147">
        <v>0.5</v>
      </c>
      <c r="I147">
        <v>10879</v>
      </c>
      <c r="J147">
        <v>11724</v>
      </c>
      <c r="L147">
        <v>14396</v>
      </c>
      <c r="M147">
        <v>8.7609999999999992</v>
      </c>
      <c r="N147">
        <v>10.211</v>
      </c>
      <c r="O147">
        <v>1.45</v>
      </c>
      <c r="Q147">
        <v>1.39</v>
      </c>
      <c r="R147">
        <v>1</v>
      </c>
      <c r="S147">
        <v>0</v>
      </c>
      <c r="T147">
        <v>0</v>
      </c>
      <c r="V147">
        <v>0</v>
      </c>
      <c r="Y147">
        <v>44364</v>
      </c>
      <c r="Z147">
        <v>0.72317129629629628</v>
      </c>
      <c r="AB147">
        <v>1</v>
      </c>
      <c r="AD147">
        <v>10.868487937000445</v>
      </c>
      <c r="AE147">
        <v>11.538643930843538</v>
      </c>
      <c r="AF147">
        <v>0.67015599384309255</v>
      </c>
      <c r="AG147">
        <v>1.5650385353944327</v>
      </c>
      <c r="BH147">
        <v>146</v>
      </c>
    </row>
    <row r="148" spans="1:60" x14ac:dyDescent="0.3">
      <c r="A148">
        <v>26</v>
      </c>
      <c r="B148">
        <v>2</v>
      </c>
      <c r="D148" t="s">
        <v>28</v>
      </c>
      <c r="Y148">
        <v>44364</v>
      </c>
      <c r="Z148">
        <v>0.72731481481481486</v>
      </c>
      <c r="AB148">
        <v>1</v>
      </c>
      <c r="AD148" t="e">
        <v>#DIV/0!</v>
      </c>
      <c r="AE148" t="e">
        <v>#DIV/0!</v>
      </c>
      <c r="AF148" t="e">
        <v>#DIV/0!</v>
      </c>
      <c r="AG148" t="e">
        <v>#DIV/0!</v>
      </c>
      <c r="BH148">
        <v>147</v>
      </c>
    </row>
    <row r="149" spans="1:60" x14ac:dyDescent="0.3">
      <c r="A149">
        <v>27</v>
      </c>
      <c r="B149">
        <v>9</v>
      </c>
      <c r="C149" t="s">
        <v>91</v>
      </c>
      <c r="D149" t="s">
        <v>27</v>
      </c>
      <c r="G149">
        <v>0.5</v>
      </c>
      <c r="H149">
        <v>0.5</v>
      </c>
      <c r="I149">
        <v>2832</v>
      </c>
      <c r="J149">
        <v>5250</v>
      </c>
      <c r="L149">
        <v>1660</v>
      </c>
      <c r="M149">
        <v>2.5880000000000001</v>
      </c>
      <c r="N149">
        <v>4.726</v>
      </c>
      <c r="O149">
        <v>2.1379999999999999</v>
      </c>
      <c r="Q149">
        <v>5.8000000000000003E-2</v>
      </c>
      <c r="R149">
        <v>1</v>
      </c>
      <c r="S149">
        <v>0</v>
      </c>
      <c r="T149">
        <v>0</v>
      </c>
      <c r="V149">
        <v>0</v>
      </c>
      <c r="Y149">
        <v>44364</v>
      </c>
      <c r="Z149">
        <v>0.73775462962962957</v>
      </c>
      <c r="AB149">
        <v>1</v>
      </c>
      <c r="AD149">
        <v>2.912338930338398</v>
      </c>
      <c r="AE149">
        <v>5.1378851785344297</v>
      </c>
      <c r="AF149">
        <v>2.2255462481960318</v>
      </c>
      <c r="AG149">
        <v>0.17359916112509052</v>
      </c>
      <c r="BH149">
        <v>148</v>
      </c>
    </row>
    <row r="150" spans="1:60" x14ac:dyDescent="0.3">
      <c r="A150">
        <v>28</v>
      </c>
      <c r="B150">
        <v>9</v>
      </c>
      <c r="C150" t="s">
        <v>91</v>
      </c>
      <c r="D150" t="s">
        <v>27</v>
      </c>
      <c r="G150">
        <v>0.5</v>
      </c>
      <c r="H150">
        <v>0.5</v>
      </c>
      <c r="I150">
        <v>3255</v>
      </c>
      <c r="J150">
        <v>5346</v>
      </c>
      <c r="L150">
        <v>1761</v>
      </c>
      <c r="M150">
        <v>2.9119999999999999</v>
      </c>
      <c r="N150">
        <v>4.8079999999999998</v>
      </c>
      <c r="O150">
        <v>1.8959999999999999</v>
      </c>
      <c r="Q150">
        <v>6.8000000000000005E-2</v>
      </c>
      <c r="R150">
        <v>1</v>
      </c>
      <c r="S150">
        <v>0</v>
      </c>
      <c r="T150">
        <v>0</v>
      </c>
      <c r="V150">
        <v>0</v>
      </c>
      <c r="Y150">
        <v>44364</v>
      </c>
      <c r="Z150">
        <v>0.74333333333333329</v>
      </c>
      <c r="AB150">
        <v>1</v>
      </c>
      <c r="AD150">
        <v>3.330563241239112</v>
      </c>
      <c r="AE150">
        <v>5.2327991174009219</v>
      </c>
      <c r="AF150">
        <v>1.9022358761618099</v>
      </c>
      <c r="AG150">
        <v>0.18463365993171768</v>
      </c>
      <c r="AJ150">
        <v>1.4733638669343061</v>
      </c>
      <c r="AO150">
        <v>2.5448818210179622</v>
      </c>
      <c r="AT150">
        <v>9.9864113833136017</v>
      </c>
      <c r="AY150">
        <v>3.430691728644371</v>
      </c>
      <c r="BC150">
        <v>3.3552809901103124</v>
      </c>
      <c r="BD150">
        <v>5.1670514409986117</v>
      </c>
      <c r="BE150">
        <v>1.8117704508882992</v>
      </c>
      <c r="BF150">
        <v>0.18151996472390705</v>
      </c>
      <c r="BH150">
        <v>149</v>
      </c>
    </row>
    <row r="151" spans="1:60" x14ac:dyDescent="0.3">
      <c r="A151">
        <v>29</v>
      </c>
      <c r="B151">
        <v>9</v>
      </c>
      <c r="C151" t="s">
        <v>91</v>
      </c>
      <c r="D151" t="s">
        <v>27</v>
      </c>
      <c r="G151">
        <v>0.5</v>
      </c>
      <c r="H151">
        <v>0.5</v>
      </c>
      <c r="I151">
        <v>3305</v>
      </c>
      <c r="J151">
        <v>5213</v>
      </c>
      <c r="L151">
        <v>1704</v>
      </c>
      <c r="M151">
        <v>2.95</v>
      </c>
      <c r="N151">
        <v>4.6950000000000003</v>
      </c>
      <c r="O151">
        <v>1.744</v>
      </c>
      <c r="Q151">
        <v>6.2E-2</v>
      </c>
      <c r="R151">
        <v>1</v>
      </c>
      <c r="S151">
        <v>0</v>
      </c>
      <c r="T151">
        <v>0</v>
      </c>
      <c r="V151">
        <v>0</v>
      </c>
      <c r="Y151">
        <v>44364</v>
      </c>
      <c r="Z151">
        <v>0.74936342592592586</v>
      </c>
      <c r="AB151">
        <v>1</v>
      </c>
      <c r="AD151">
        <v>3.3799987389815129</v>
      </c>
      <c r="AE151">
        <v>5.1013037645963015</v>
      </c>
      <c r="AF151">
        <v>1.7213050256147886</v>
      </c>
      <c r="AG151">
        <v>0.17840626951609642</v>
      </c>
      <c r="BH151">
        <v>150</v>
      </c>
    </row>
    <row r="152" spans="1:60" x14ac:dyDescent="0.3">
      <c r="A152">
        <v>30</v>
      </c>
      <c r="B152">
        <v>10</v>
      </c>
      <c r="C152" t="s">
        <v>92</v>
      </c>
      <c r="D152" t="s">
        <v>27</v>
      </c>
      <c r="G152">
        <v>0.5</v>
      </c>
      <c r="H152">
        <v>0.5</v>
      </c>
      <c r="I152">
        <v>3098</v>
      </c>
      <c r="J152">
        <v>4486</v>
      </c>
      <c r="L152">
        <v>1386</v>
      </c>
      <c r="M152">
        <v>2.7909999999999999</v>
      </c>
      <c r="N152">
        <v>4.0789999999999997</v>
      </c>
      <c r="O152">
        <v>1.288</v>
      </c>
      <c r="Q152">
        <v>2.9000000000000001E-2</v>
      </c>
      <c r="R152">
        <v>1</v>
      </c>
      <c r="S152">
        <v>0</v>
      </c>
      <c r="T152">
        <v>0</v>
      </c>
      <c r="V152">
        <v>0</v>
      </c>
      <c r="Y152">
        <v>44364</v>
      </c>
      <c r="Z152">
        <v>0.75971064814814815</v>
      </c>
      <c r="AB152">
        <v>1</v>
      </c>
      <c r="AD152">
        <v>3.1753357783279719</v>
      </c>
      <c r="AE152">
        <v>4.3825284150552575</v>
      </c>
      <c r="AF152">
        <v>1.2071926367272856</v>
      </c>
      <c r="AG152">
        <v>0.14366398614473566</v>
      </c>
      <c r="BH152">
        <v>151</v>
      </c>
    </row>
    <row r="153" spans="1:60" x14ac:dyDescent="0.3">
      <c r="A153">
        <v>31</v>
      </c>
      <c r="B153">
        <v>10</v>
      </c>
      <c r="C153" t="s">
        <v>92</v>
      </c>
      <c r="D153" t="s">
        <v>27</v>
      </c>
      <c r="G153">
        <v>0.5</v>
      </c>
      <c r="H153">
        <v>0.5</v>
      </c>
      <c r="I153">
        <v>3114</v>
      </c>
      <c r="J153">
        <v>4486</v>
      </c>
      <c r="L153">
        <v>1321</v>
      </c>
      <c r="M153">
        <v>2.8039999999999998</v>
      </c>
      <c r="N153">
        <v>4.0789999999999997</v>
      </c>
      <c r="O153">
        <v>1.2749999999999999</v>
      </c>
      <c r="Q153">
        <v>2.1999999999999999E-2</v>
      </c>
      <c r="R153">
        <v>1</v>
      </c>
      <c r="S153">
        <v>0</v>
      </c>
      <c r="T153">
        <v>0</v>
      </c>
      <c r="V153">
        <v>0</v>
      </c>
      <c r="Y153">
        <v>44364</v>
      </c>
      <c r="Z153">
        <v>0.76541666666666675</v>
      </c>
      <c r="AB153">
        <v>1</v>
      </c>
      <c r="AD153">
        <v>3.1911551376055405</v>
      </c>
      <c r="AE153">
        <v>4.3825284150552575</v>
      </c>
      <c r="AF153">
        <v>1.191373277449717</v>
      </c>
      <c r="AG153">
        <v>0.13656257602165875</v>
      </c>
      <c r="AJ153">
        <v>0.49695694178962113</v>
      </c>
      <c r="AO153">
        <v>0.7417103945142075</v>
      </c>
      <c r="AT153">
        <v>3.9853713069267562</v>
      </c>
      <c r="AY153">
        <v>9.0876287224879349</v>
      </c>
      <c r="BC153">
        <v>3.1832454579667564</v>
      </c>
      <c r="BD153">
        <v>4.3988417482979356</v>
      </c>
      <c r="BE153">
        <v>1.2155962903311794</v>
      </c>
      <c r="BF153">
        <v>0.14306309759585989</v>
      </c>
      <c r="BH153">
        <v>152</v>
      </c>
    </row>
    <row r="154" spans="1:60" x14ac:dyDescent="0.3">
      <c r="A154">
        <v>32</v>
      </c>
      <c r="B154">
        <v>10</v>
      </c>
      <c r="C154" t="s">
        <v>92</v>
      </c>
      <c r="D154" t="s">
        <v>27</v>
      </c>
      <c r="G154">
        <v>0.5</v>
      </c>
      <c r="H154">
        <v>0.5</v>
      </c>
      <c r="I154">
        <v>3098</v>
      </c>
      <c r="J154">
        <v>4519</v>
      </c>
      <c r="L154">
        <v>1440</v>
      </c>
      <c r="M154">
        <v>2.7919999999999998</v>
      </c>
      <c r="N154">
        <v>4.1070000000000002</v>
      </c>
      <c r="O154">
        <v>1.3149999999999999</v>
      </c>
      <c r="Q154">
        <v>3.5000000000000003E-2</v>
      </c>
      <c r="R154">
        <v>1</v>
      </c>
      <c r="S154">
        <v>0</v>
      </c>
      <c r="T154">
        <v>0</v>
      </c>
      <c r="V154">
        <v>0</v>
      </c>
      <c r="Y154">
        <v>44364</v>
      </c>
      <c r="Z154">
        <v>0.77158564814814812</v>
      </c>
      <c r="AB154">
        <v>1</v>
      </c>
      <c r="AD154">
        <v>3.1753357783279719</v>
      </c>
      <c r="AE154">
        <v>4.4151550815406138</v>
      </c>
      <c r="AF154">
        <v>1.2398193032126419</v>
      </c>
      <c r="AG154">
        <v>0.14956361917006106</v>
      </c>
      <c r="BH154">
        <v>153</v>
      </c>
    </row>
    <row r="155" spans="1:60" x14ac:dyDescent="0.3">
      <c r="A155">
        <v>33</v>
      </c>
      <c r="B155">
        <v>11</v>
      </c>
      <c r="C155" t="s">
        <v>93</v>
      </c>
      <c r="D155" t="s">
        <v>27</v>
      </c>
      <c r="G155">
        <v>0.5</v>
      </c>
      <c r="H155">
        <v>0.5</v>
      </c>
      <c r="I155">
        <v>2978</v>
      </c>
      <c r="J155">
        <v>4623</v>
      </c>
      <c r="L155">
        <v>1311</v>
      </c>
      <c r="M155">
        <v>2.6989999999999998</v>
      </c>
      <c r="N155">
        <v>4.1950000000000003</v>
      </c>
      <c r="O155">
        <v>1.496</v>
      </c>
      <c r="Q155">
        <v>2.1000000000000001E-2</v>
      </c>
      <c r="R155">
        <v>1</v>
      </c>
      <c r="S155">
        <v>0</v>
      </c>
      <c r="T155">
        <v>0</v>
      </c>
      <c r="V155">
        <v>0</v>
      </c>
      <c r="Y155">
        <v>44364</v>
      </c>
      <c r="Z155">
        <v>0.78208333333333335</v>
      </c>
      <c r="AB155">
        <v>1</v>
      </c>
      <c r="AD155">
        <v>3.0566905837462093</v>
      </c>
      <c r="AE155">
        <v>4.5179785153126479</v>
      </c>
      <c r="AF155">
        <v>1.4612879315664387</v>
      </c>
      <c r="AG155">
        <v>0.13547005138733922</v>
      </c>
      <c r="BH155">
        <v>154</v>
      </c>
    </row>
    <row r="156" spans="1:60" x14ac:dyDescent="0.3">
      <c r="A156">
        <v>34</v>
      </c>
      <c r="B156">
        <v>11</v>
      </c>
      <c r="C156" t="s">
        <v>93</v>
      </c>
      <c r="D156" t="s">
        <v>27</v>
      </c>
      <c r="G156">
        <v>0.5</v>
      </c>
      <c r="H156">
        <v>0.5</v>
      </c>
      <c r="I156">
        <v>2965</v>
      </c>
      <c r="J156">
        <v>4525</v>
      </c>
      <c r="L156">
        <v>1372</v>
      </c>
      <c r="M156">
        <v>2.6890000000000001</v>
      </c>
      <c r="N156">
        <v>4.1120000000000001</v>
      </c>
      <c r="O156">
        <v>1.423</v>
      </c>
      <c r="Q156">
        <v>2.7E-2</v>
      </c>
      <c r="R156">
        <v>1</v>
      </c>
      <c r="S156">
        <v>0</v>
      </c>
      <c r="T156">
        <v>0</v>
      </c>
      <c r="V156">
        <v>0</v>
      </c>
      <c r="Y156">
        <v>44364</v>
      </c>
      <c r="Z156">
        <v>0.78771990740740738</v>
      </c>
      <c r="AB156">
        <v>1</v>
      </c>
      <c r="AD156">
        <v>3.0438373543331849</v>
      </c>
      <c r="AE156">
        <v>4.4210872027197707</v>
      </c>
      <c r="AF156">
        <v>1.3772498483865858</v>
      </c>
      <c r="AG156">
        <v>0.14213445165668831</v>
      </c>
      <c r="AJ156">
        <v>0.19470437656566222</v>
      </c>
      <c r="AO156">
        <v>1.1561526740480608</v>
      </c>
      <c r="AT156">
        <v>3.2485568396531272</v>
      </c>
      <c r="AY156">
        <v>0.23033115672227111</v>
      </c>
      <c r="BC156">
        <v>3.0468034841977287</v>
      </c>
      <c r="BD156">
        <v>4.4467930611627793</v>
      </c>
      <c r="BE156">
        <v>1.3999895769650503</v>
      </c>
      <c r="BF156">
        <v>0.14229833035183626</v>
      </c>
      <c r="BH156">
        <v>155</v>
      </c>
    </row>
    <row r="157" spans="1:60" x14ac:dyDescent="0.3">
      <c r="A157">
        <v>35</v>
      </c>
      <c r="B157">
        <v>11</v>
      </c>
      <c r="C157" t="s">
        <v>93</v>
      </c>
      <c r="D157" t="s">
        <v>27</v>
      </c>
      <c r="G157">
        <v>0.5</v>
      </c>
      <c r="H157">
        <v>0.5</v>
      </c>
      <c r="I157">
        <v>2971</v>
      </c>
      <c r="J157">
        <v>4577</v>
      </c>
      <c r="L157">
        <v>1375</v>
      </c>
      <c r="M157">
        <v>2.694</v>
      </c>
      <c r="N157">
        <v>4.1559999999999997</v>
      </c>
      <c r="O157">
        <v>1.462</v>
      </c>
      <c r="Q157">
        <v>2.8000000000000001E-2</v>
      </c>
      <c r="R157">
        <v>1</v>
      </c>
      <c r="S157">
        <v>0</v>
      </c>
      <c r="T157">
        <v>0</v>
      </c>
      <c r="V157">
        <v>0</v>
      </c>
      <c r="Y157">
        <v>44364</v>
      </c>
      <c r="Z157">
        <v>0.79391203703703705</v>
      </c>
      <c r="AB157">
        <v>1</v>
      </c>
      <c r="AD157">
        <v>3.049769614062273</v>
      </c>
      <c r="AE157">
        <v>4.4724989196057878</v>
      </c>
      <c r="AF157">
        <v>1.4227293055435148</v>
      </c>
      <c r="AG157">
        <v>0.14246220904698417</v>
      </c>
      <c r="BH157">
        <v>156</v>
      </c>
    </row>
    <row r="158" spans="1:60" x14ac:dyDescent="0.3">
      <c r="A158">
        <v>36</v>
      </c>
      <c r="B158">
        <v>12</v>
      </c>
      <c r="C158" t="s">
        <v>94</v>
      </c>
      <c r="D158" t="s">
        <v>27</v>
      </c>
      <c r="G158">
        <v>0.5</v>
      </c>
      <c r="H158">
        <v>0.5</v>
      </c>
      <c r="I158">
        <v>3205</v>
      </c>
      <c r="J158">
        <v>5884</v>
      </c>
      <c r="L158">
        <v>2041</v>
      </c>
      <c r="M158">
        <v>2.8740000000000001</v>
      </c>
      <c r="N158">
        <v>5.2629999999999999</v>
      </c>
      <c r="O158">
        <v>2.39</v>
      </c>
      <c r="Q158">
        <v>9.7000000000000003E-2</v>
      </c>
      <c r="R158">
        <v>1</v>
      </c>
      <c r="S158">
        <v>0</v>
      </c>
      <c r="T158">
        <v>0</v>
      </c>
      <c r="V158">
        <v>0</v>
      </c>
      <c r="Y158">
        <v>44364</v>
      </c>
      <c r="Z158">
        <v>0.80451388888888886</v>
      </c>
      <c r="AB158">
        <v>1</v>
      </c>
      <c r="AD158">
        <v>3.281127743496711</v>
      </c>
      <c r="AE158">
        <v>5.7647126497985584</v>
      </c>
      <c r="AF158">
        <v>2.4835849063018474</v>
      </c>
      <c r="AG158">
        <v>0.21522434969266427</v>
      </c>
      <c r="BH158">
        <v>157</v>
      </c>
    </row>
    <row r="159" spans="1:60" x14ac:dyDescent="0.3">
      <c r="A159">
        <v>37</v>
      </c>
      <c r="B159">
        <v>12</v>
      </c>
      <c r="C159" t="s">
        <v>94</v>
      </c>
      <c r="D159" t="s">
        <v>27</v>
      </c>
      <c r="G159">
        <v>0.5</v>
      </c>
      <c r="H159">
        <v>0.5</v>
      </c>
      <c r="I159">
        <v>3299</v>
      </c>
      <c r="J159">
        <v>5926</v>
      </c>
      <c r="L159">
        <v>2058</v>
      </c>
      <c r="M159">
        <v>2.9460000000000002</v>
      </c>
      <c r="N159">
        <v>5.2990000000000004</v>
      </c>
      <c r="O159">
        <v>2.3530000000000002</v>
      </c>
      <c r="Q159">
        <v>9.9000000000000005E-2</v>
      </c>
      <c r="R159">
        <v>1</v>
      </c>
      <c r="S159">
        <v>0</v>
      </c>
      <c r="T159">
        <v>0</v>
      </c>
      <c r="V159">
        <v>0</v>
      </c>
      <c r="Y159">
        <v>44364</v>
      </c>
      <c r="Z159">
        <v>0.8103703703703703</v>
      </c>
      <c r="AB159">
        <v>1</v>
      </c>
      <c r="AD159">
        <v>3.3740664792524249</v>
      </c>
      <c r="AE159">
        <v>5.8062374980526492</v>
      </c>
      <c r="AF159">
        <v>2.4321710188002243</v>
      </c>
      <c r="AG159">
        <v>0.21708164157100746</v>
      </c>
      <c r="AJ159">
        <v>2.9298922242527434E-2</v>
      </c>
      <c r="AO159">
        <v>12.409809505854788</v>
      </c>
      <c r="AT159">
        <v>27.247177381268227</v>
      </c>
      <c r="AY159">
        <v>14.86159260844852</v>
      </c>
      <c r="BC159">
        <v>3.3745608342298485</v>
      </c>
      <c r="BD159">
        <v>6.1903423444029873</v>
      </c>
      <c r="BE159">
        <v>2.8157815101731387</v>
      </c>
      <c r="BF159">
        <v>0.23450740948840382</v>
      </c>
      <c r="BH159">
        <v>158</v>
      </c>
    </row>
    <row r="160" spans="1:60" x14ac:dyDescent="0.3">
      <c r="A160">
        <v>38</v>
      </c>
      <c r="B160">
        <v>12</v>
      </c>
      <c r="C160" t="s">
        <v>94</v>
      </c>
      <c r="D160" t="s">
        <v>27</v>
      </c>
      <c r="G160">
        <v>0.5</v>
      </c>
      <c r="H160">
        <v>0.5</v>
      </c>
      <c r="I160">
        <v>3300</v>
      </c>
      <c r="J160">
        <v>6703</v>
      </c>
      <c r="L160">
        <v>2377</v>
      </c>
      <c r="M160">
        <v>2.9460000000000002</v>
      </c>
      <c r="N160">
        <v>5.9580000000000002</v>
      </c>
      <c r="O160">
        <v>3.0110000000000001</v>
      </c>
      <c r="Q160">
        <v>0.13300000000000001</v>
      </c>
      <c r="R160">
        <v>1</v>
      </c>
      <c r="S160">
        <v>0</v>
      </c>
      <c r="T160">
        <v>0</v>
      </c>
      <c r="V160">
        <v>0</v>
      </c>
      <c r="Y160">
        <v>44364</v>
      </c>
      <c r="Z160">
        <v>0.81662037037037039</v>
      </c>
      <c r="AB160">
        <v>1</v>
      </c>
      <c r="AD160">
        <v>3.3750551892072727</v>
      </c>
      <c r="AE160">
        <v>6.5744471907533253</v>
      </c>
      <c r="AF160">
        <v>3.1993920015460526</v>
      </c>
      <c r="AG160">
        <v>0.25193317740580018</v>
      </c>
      <c r="BH160">
        <v>159</v>
      </c>
    </row>
    <row r="161" spans="1:60" x14ac:dyDescent="0.3">
      <c r="A161">
        <v>39</v>
      </c>
      <c r="B161">
        <v>13</v>
      </c>
      <c r="C161" t="s">
        <v>95</v>
      </c>
      <c r="D161" t="s">
        <v>27</v>
      </c>
      <c r="G161">
        <v>0.5</v>
      </c>
      <c r="H161">
        <v>0.5</v>
      </c>
      <c r="I161">
        <v>2896</v>
      </c>
      <c r="J161">
        <v>4353</v>
      </c>
      <c r="L161">
        <v>1368</v>
      </c>
      <c r="M161">
        <v>2.6360000000000001</v>
      </c>
      <c r="N161">
        <v>3.9660000000000002</v>
      </c>
      <c r="O161">
        <v>1.33</v>
      </c>
      <c r="Q161">
        <v>2.7E-2</v>
      </c>
      <c r="R161">
        <v>1</v>
      </c>
      <c r="S161">
        <v>0</v>
      </c>
      <c r="T161">
        <v>0</v>
      </c>
      <c r="V161">
        <v>0</v>
      </c>
      <c r="Y161">
        <v>44364</v>
      </c>
      <c r="Z161">
        <v>0.82718749999999996</v>
      </c>
      <c r="AB161">
        <v>1</v>
      </c>
      <c r="AD161">
        <v>2.9756163674486711</v>
      </c>
      <c r="AE161">
        <v>4.2510330622506372</v>
      </c>
      <c r="AF161">
        <v>1.2754166948019661</v>
      </c>
      <c r="AG161">
        <v>0.14169744180296051</v>
      </c>
      <c r="BH161">
        <v>160</v>
      </c>
    </row>
    <row r="162" spans="1:60" x14ac:dyDescent="0.3">
      <c r="A162">
        <v>40</v>
      </c>
      <c r="B162">
        <v>13</v>
      </c>
      <c r="C162" t="s">
        <v>95</v>
      </c>
      <c r="D162" t="s">
        <v>27</v>
      </c>
      <c r="G162">
        <v>0.5</v>
      </c>
      <c r="H162">
        <v>0.5</v>
      </c>
      <c r="I162">
        <v>2767</v>
      </c>
      <c r="J162">
        <v>4951</v>
      </c>
      <c r="L162">
        <v>1501</v>
      </c>
      <c r="M162">
        <v>2.5379999999999998</v>
      </c>
      <c r="N162">
        <v>4.4729999999999999</v>
      </c>
      <c r="O162">
        <v>1.9350000000000001</v>
      </c>
      <c r="Q162">
        <v>4.1000000000000002E-2</v>
      </c>
      <c r="R162">
        <v>1</v>
      </c>
      <c r="S162">
        <v>0</v>
      </c>
      <c r="T162">
        <v>0</v>
      </c>
      <c r="V162">
        <v>0</v>
      </c>
      <c r="Y162">
        <v>44364</v>
      </c>
      <c r="Z162">
        <v>0.83280092592592592</v>
      </c>
      <c r="AB162">
        <v>1</v>
      </c>
      <c r="AD162">
        <v>2.8480727832732762</v>
      </c>
      <c r="AE162">
        <v>4.8422678064398328</v>
      </c>
      <c r="AF162">
        <v>1.9941950231665566</v>
      </c>
      <c r="AG162">
        <v>0.15622801943941014</v>
      </c>
      <c r="AJ162">
        <v>0.76082581763149337</v>
      </c>
      <c r="AO162">
        <v>0.38718807823688922</v>
      </c>
      <c r="AT162">
        <v>0.14887093542638916</v>
      </c>
      <c r="AY162">
        <v>2.8369347412825365</v>
      </c>
      <c r="BC162">
        <v>2.8589485927766045</v>
      </c>
      <c r="BD162">
        <v>4.8516603316401623</v>
      </c>
      <c r="BE162">
        <v>1.9927117388635578</v>
      </c>
      <c r="BF162">
        <v>0.15404297017077109</v>
      </c>
      <c r="BH162">
        <v>161</v>
      </c>
    </row>
    <row r="163" spans="1:60" x14ac:dyDescent="0.3">
      <c r="A163">
        <v>41</v>
      </c>
      <c r="B163">
        <v>13</v>
      </c>
      <c r="C163" t="s">
        <v>95</v>
      </c>
      <c r="D163" t="s">
        <v>27</v>
      </c>
      <c r="G163">
        <v>0.5</v>
      </c>
      <c r="H163">
        <v>0.5</v>
      </c>
      <c r="I163">
        <v>2789</v>
      </c>
      <c r="J163">
        <v>4970</v>
      </c>
      <c r="L163">
        <v>1461</v>
      </c>
      <c r="M163">
        <v>2.5550000000000002</v>
      </c>
      <c r="N163">
        <v>4.4889999999999999</v>
      </c>
      <c r="O163">
        <v>1.9339999999999999</v>
      </c>
      <c r="Q163">
        <v>3.6999999999999998E-2</v>
      </c>
      <c r="R163">
        <v>1</v>
      </c>
      <c r="S163">
        <v>0</v>
      </c>
      <c r="T163">
        <v>0</v>
      </c>
      <c r="V163">
        <v>0</v>
      </c>
      <c r="Y163">
        <v>44364</v>
      </c>
      <c r="Z163">
        <v>0.83898148148148144</v>
      </c>
      <c r="AB163">
        <v>1</v>
      </c>
      <c r="AD163">
        <v>2.8698244022799329</v>
      </c>
      <c r="AE163">
        <v>4.8610528568404918</v>
      </c>
      <c r="AF163">
        <v>1.991228454560559</v>
      </c>
      <c r="AG163">
        <v>0.15185792090213204</v>
      </c>
      <c r="BH163">
        <v>162</v>
      </c>
    </row>
    <row r="164" spans="1:60" x14ac:dyDescent="0.3">
      <c r="A164">
        <v>42</v>
      </c>
      <c r="B164">
        <v>14</v>
      </c>
      <c r="C164" t="s">
        <v>96</v>
      </c>
      <c r="D164" t="s">
        <v>27</v>
      </c>
      <c r="G164">
        <v>0.5</v>
      </c>
      <c r="H164">
        <v>0.5</v>
      </c>
      <c r="I164">
        <v>2987</v>
      </c>
      <c r="J164">
        <v>4401</v>
      </c>
      <c r="L164">
        <v>1523</v>
      </c>
      <c r="M164">
        <v>2.7069999999999999</v>
      </c>
      <c r="N164">
        <v>4.0069999999999997</v>
      </c>
      <c r="O164">
        <v>1.3</v>
      </c>
      <c r="Q164">
        <v>4.2999999999999997E-2</v>
      </c>
      <c r="R164">
        <v>1</v>
      </c>
      <c r="S164">
        <v>0</v>
      </c>
      <c r="T164">
        <v>0</v>
      </c>
      <c r="V164">
        <v>0</v>
      </c>
      <c r="Y164">
        <v>44364</v>
      </c>
      <c r="Z164">
        <v>0.84932870370370372</v>
      </c>
      <c r="AB164">
        <v>1</v>
      </c>
      <c r="AD164">
        <v>3.0655889733398416</v>
      </c>
      <c r="AE164">
        <v>4.2984900316838841</v>
      </c>
      <c r="AF164">
        <v>1.2329010583440425</v>
      </c>
      <c r="AG164">
        <v>0.15863157363491306</v>
      </c>
      <c r="BH164">
        <v>163</v>
      </c>
    </row>
    <row r="165" spans="1:60" x14ac:dyDescent="0.3">
      <c r="A165">
        <v>43</v>
      </c>
      <c r="B165">
        <v>14</v>
      </c>
      <c r="C165" t="s">
        <v>96</v>
      </c>
      <c r="D165" t="s">
        <v>27</v>
      </c>
      <c r="G165">
        <v>0.5</v>
      </c>
      <c r="H165">
        <v>0.5</v>
      </c>
      <c r="I165">
        <v>3126</v>
      </c>
      <c r="J165">
        <v>4392</v>
      </c>
      <c r="L165">
        <v>1553</v>
      </c>
      <c r="M165">
        <v>2.8130000000000002</v>
      </c>
      <c r="N165">
        <v>4</v>
      </c>
      <c r="O165">
        <v>1.1859999999999999</v>
      </c>
      <c r="Q165">
        <v>4.5999999999999999E-2</v>
      </c>
      <c r="R165">
        <v>1</v>
      </c>
      <c r="S165">
        <v>0</v>
      </c>
      <c r="T165">
        <v>0</v>
      </c>
      <c r="V165">
        <v>0</v>
      </c>
      <c r="Y165">
        <v>44364</v>
      </c>
      <c r="Z165">
        <v>0.85502314814814817</v>
      </c>
      <c r="AB165">
        <v>1</v>
      </c>
      <c r="AD165">
        <v>3.2030196570637171</v>
      </c>
      <c r="AE165">
        <v>4.2895918499151504</v>
      </c>
      <c r="AF165">
        <v>1.0865721928514334</v>
      </c>
      <c r="AG165">
        <v>0.16190914753787164</v>
      </c>
      <c r="AJ165">
        <v>0.21631010121717575</v>
      </c>
      <c r="AO165">
        <v>1.0546404920037531</v>
      </c>
      <c r="AT165">
        <v>4.7090098418408539</v>
      </c>
      <c r="AY165">
        <v>2.8053897489293056</v>
      </c>
      <c r="BC165">
        <v>3.1995591722217487</v>
      </c>
      <c r="BD165">
        <v>4.3123316477685805</v>
      </c>
      <c r="BE165">
        <v>1.1127724755468316</v>
      </c>
      <c r="BF165">
        <v>0.15966947203751664</v>
      </c>
      <c r="BH165">
        <v>164</v>
      </c>
    </row>
    <row r="166" spans="1:60" x14ac:dyDescent="0.3">
      <c r="A166">
        <v>44</v>
      </c>
      <c r="B166">
        <v>14</v>
      </c>
      <c r="C166" t="s">
        <v>96</v>
      </c>
      <c r="D166" t="s">
        <v>27</v>
      </c>
      <c r="G166">
        <v>0.5</v>
      </c>
      <c r="H166">
        <v>0.5</v>
      </c>
      <c r="I166">
        <v>3119</v>
      </c>
      <c r="J166">
        <v>4438</v>
      </c>
      <c r="L166">
        <v>1512</v>
      </c>
      <c r="M166">
        <v>2.8079999999999998</v>
      </c>
      <c r="N166">
        <v>4.0380000000000003</v>
      </c>
      <c r="O166">
        <v>1.23</v>
      </c>
      <c r="Q166">
        <v>4.2000000000000003E-2</v>
      </c>
      <c r="R166">
        <v>1</v>
      </c>
      <c r="S166">
        <v>0</v>
      </c>
      <c r="T166">
        <v>0</v>
      </c>
      <c r="V166">
        <v>0</v>
      </c>
      <c r="Y166">
        <v>44364</v>
      </c>
      <c r="Z166">
        <v>0.86119212962962965</v>
      </c>
      <c r="AB166">
        <v>1</v>
      </c>
      <c r="AD166">
        <v>3.1960986873797808</v>
      </c>
      <c r="AE166">
        <v>4.3350714456220105</v>
      </c>
      <c r="AF166">
        <v>1.1389727582422298</v>
      </c>
      <c r="AG166">
        <v>0.1574297965371616</v>
      </c>
      <c r="BH166">
        <v>165</v>
      </c>
    </row>
    <row r="167" spans="1:60" x14ac:dyDescent="0.3">
      <c r="A167">
        <v>45</v>
      </c>
      <c r="B167">
        <v>15</v>
      </c>
      <c r="C167" t="s">
        <v>97</v>
      </c>
      <c r="D167" t="s">
        <v>27</v>
      </c>
      <c r="G167">
        <v>0.5</v>
      </c>
      <c r="H167">
        <v>0.5</v>
      </c>
      <c r="I167">
        <v>2696</v>
      </c>
      <c r="J167">
        <v>4197</v>
      </c>
      <c r="L167">
        <v>1267</v>
      </c>
      <c r="M167">
        <v>2.4830000000000001</v>
      </c>
      <c r="N167">
        <v>3.8340000000000001</v>
      </c>
      <c r="O167">
        <v>1.351</v>
      </c>
      <c r="Q167">
        <v>1.6E-2</v>
      </c>
      <c r="R167">
        <v>1</v>
      </c>
      <c r="S167">
        <v>0</v>
      </c>
      <c r="T167">
        <v>0</v>
      </c>
      <c r="V167">
        <v>0</v>
      </c>
      <c r="Y167">
        <v>44364</v>
      </c>
      <c r="Z167">
        <v>0.87152777777777779</v>
      </c>
      <c r="AB167">
        <v>1</v>
      </c>
      <c r="AD167">
        <v>2.7778743764790668</v>
      </c>
      <c r="AE167">
        <v>4.0967979115925868</v>
      </c>
      <c r="AF167">
        <v>1.31892353511352</v>
      </c>
      <c r="AG167">
        <v>0.13066294299633335</v>
      </c>
      <c r="BH167">
        <v>166</v>
      </c>
    </row>
    <row r="168" spans="1:60" x14ac:dyDescent="0.3">
      <c r="A168">
        <v>46</v>
      </c>
      <c r="B168">
        <v>15</v>
      </c>
      <c r="C168" t="s">
        <v>97</v>
      </c>
      <c r="D168" t="s">
        <v>27</v>
      </c>
      <c r="G168">
        <v>0.5</v>
      </c>
      <c r="H168">
        <v>0.5</v>
      </c>
      <c r="I168">
        <v>2504</v>
      </c>
      <c r="J168">
        <v>4156</v>
      </c>
      <c r="L168">
        <v>1175</v>
      </c>
      <c r="M168">
        <v>2.3359999999999999</v>
      </c>
      <c r="N168">
        <v>3.7989999999999999</v>
      </c>
      <c r="O168">
        <v>1.4630000000000001</v>
      </c>
      <c r="Q168">
        <v>7.0000000000000001E-3</v>
      </c>
      <c r="R168">
        <v>1</v>
      </c>
      <c r="S168">
        <v>0</v>
      </c>
      <c r="T168">
        <v>0</v>
      </c>
      <c r="V168">
        <v>0</v>
      </c>
      <c r="Y168">
        <v>44364</v>
      </c>
      <c r="Z168">
        <v>0.87715277777777778</v>
      </c>
      <c r="AB168">
        <v>1</v>
      </c>
      <c r="AD168">
        <v>2.5880420651482461</v>
      </c>
      <c r="AE168">
        <v>4.0562617502016884</v>
      </c>
      <c r="AF168">
        <v>1.4682196850534424</v>
      </c>
      <c r="AG168">
        <v>0.12061171636059374</v>
      </c>
      <c r="AJ168">
        <v>0.19119765542096354</v>
      </c>
      <c r="AO168">
        <v>15.222907901781214</v>
      </c>
      <c r="AT168">
        <v>37.304446151263775</v>
      </c>
      <c r="AY168">
        <v>17.218934880468385</v>
      </c>
      <c r="BC168">
        <v>2.5855702902611259</v>
      </c>
      <c r="BD168">
        <v>4.3904379099607986</v>
      </c>
      <c r="BE168">
        <v>1.8048676196996727</v>
      </c>
      <c r="BF168">
        <v>0.13197397255751675</v>
      </c>
      <c r="BH168">
        <v>167</v>
      </c>
    </row>
    <row r="169" spans="1:60" x14ac:dyDescent="0.3">
      <c r="A169">
        <v>47</v>
      </c>
      <c r="B169">
        <v>15</v>
      </c>
      <c r="C169" t="s">
        <v>97</v>
      </c>
      <c r="D169" t="s">
        <v>27</v>
      </c>
      <c r="G169">
        <v>0.5</v>
      </c>
      <c r="H169">
        <v>0.5</v>
      </c>
      <c r="I169">
        <v>2499</v>
      </c>
      <c r="J169">
        <v>4832</v>
      </c>
      <c r="L169">
        <v>1383</v>
      </c>
      <c r="M169">
        <v>2.3319999999999999</v>
      </c>
      <c r="N169">
        <v>4.3719999999999999</v>
      </c>
      <c r="O169">
        <v>2.04</v>
      </c>
      <c r="Q169">
        <v>2.9000000000000001E-2</v>
      </c>
      <c r="R169">
        <v>1</v>
      </c>
      <c r="S169">
        <v>0</v>
      </c>
      <c r="T169">
        <v>0</v>
      </c>
      <c r="V169">
        <v>0</v>
      </c>
      <c r="Y169">
        <v>44364</v>
      </c>
      <c r="Z169">
        <v>0.88326388888888896</v>
      </c>
      <c r="AB169">
        <v>1</v>
      </c>
      <c r="AD169">
        <v>2.5830985153740058</v>
      </c>
      <c r="AE169">
        <v>4.7246140697199088</v>
      </c>
      <c r="AF169">
        <v>2.141515554345903</v>
      </c>
      <c r="AG169">
        <v>0.14333622875443977</v>
      </c>
      <c r="BH169">
        <v>168</v>
      </c>
    </row>
    <row r="170" spans="1:60" x14ac:dyDescent="0.3">
      <c r="A170">
        <v>48</v>
      </c>
      <c r="B170">
        <v>16</v>
      </c>
      <c r="C170" t="s">
        <v>98</v>
      </c>
      <c r="D170" t="s">
        <v>27</v>
      </c>
      <c r="G170">
        <v>0.5</v>
      </c>
      <c r="H170">
        <v>0.5</v>
      </c>
      <c r="I170">
        <v>2332</v>
      </c>
      <c r="J170">
        <v>4041</v>
      </c>
      <c r="L170">
        <v>1318</v>
      </c>
      <c r="M170">
        <v>2.2040000000000002</v>
      </c>
      <c r="N170">
        <v>3.702</v>
      </c>
      <c r="O170">
        <v>1.4990000000000001</v>
      </c>
      <c r="Q170">
        <v>2.1999999999999999E-2</v>
      </c>
      <c r="R170">
        <v>1</v>
      </c>
      <c r="S170">
        <v>0</v>
      </c>
      <c r="T170">
        <v>0</v>
      </c>
      <c r="V170">
        <v>0</v>
      </c>
      <c r="Y170">
        <v>44364</v>
      </c>
      <c r="Z170">
        <v>0.89350694444444445</v>
      </c>
      <c r="AB170">
        <v>1</v>
      </c>
      <c r="AD170">
        <v>2.4179839529143861</v>
      </c>
      <c r="AE170">
        <v>3.9425627609345359</v>
      </c>
      <c r="AF170">
        <v>1.5245788080201499</v>
      </c>
      <c r="AG170">
        <v>0.13623481863136289</v>
      </c>
      <c r="BH170">
        <v>169</v>
      </c>
    </row>
    <row r="171" spans="1:60" x14ac:dyDescent="0.3">
      <c r="A171">
        <v>49</v>
      </c>
      <c r="B171">
        <v>16</v>
      </c>
      <c r="C171" t="s">
        <v>98</v>
      </c>
      <c r="D171" t="s">
        <v>27</v>
      </c>
      <c r="G171">
        <v>0.5</v>
      </c>
      <c r="H171">
        <v>0.5</v>
      </c>
      <c r="I171">
        <v>2317</v>
      </c>
      <c r="J171">
        <v>4073</v>
      </c>
      <c r="L171">
        <v>1293</v>
      </c>
      <c r="M171">
        <v>2.1930000000000001</v>
      </c>
      <c r="N171">
        <v>3.7290000000000001</v>
      </c>
      <c r="O171">
        <v>1.536</v>
      </c>
      <c r="Q171">
        <v>1.9E-2</v>
      </c>
      <c r="R171">
        <v>1</v>
      </c>
      <c r="S171">
        <v>0</v>
      </c>
      <c r="T171">
        <v>0</v>
      </c>
      <c r="V171">
        <v>0</v>
      </c>
      <c r="Y171">
        <v>44364</v>
      </c>
      <c r="Z171">
        <v>0.89921296296296294</v>
      </c>
      <c r="AB171">
        <v>1</v>
      </c>
      <c r="AD171">
        <v>2.4031533035916657</v>
      </c>
      <c r="AE171">
        <v>3.9742007405567001</v>
      </c>
      <c r="AF171">
        <v>1.5710474369650345</v>
      </c>
      <c r="AG171">
        <v>0.1335035070455641</v>
      </c>
      <c r="AJ171">
        <v>0.70187177631365871</v>
      </c>
      <c r="AO171">
        <v>20.597272321911806</v>
      </c>
      <c r="AT171">
        <v>45.65270612697006</v>
      </c>
      <c r="AY171">
        <v>52.282524755149041</v>
      </c>
      <c r="BC171">
        <v>2.3947492689754575</v>
      </c>
      <c r="BD171">
        <v>4.4304797279201003</v>
      </c>
      <c r="BE171">
        <v>2.0357304589446428</v>
      </c>
      <c r="BF171">
        <v>0.18075519747988339</v>
      </c>
      <c r="BH171">
        <v>170</v>
      </c>
    </row>
    <row r="172" spans="1:60" x14ac:dyDescent="0.3">
      <c r="A172">
        <v>50</v>
      </c>
      <c r="B172">
        <v>16</v>
      </c>
      <c r="C172" t="s">
        <v>98</v>
      </c>
      <c r="D172" t="s">
        <v>27</v>
      </c>
      <c r="G172">
        <v>0.5</v>
      </c>
      <c r="H172">
        <v>0.5</v>
      </c>
      <c r="I172">
        <v>2300</v>
      </c>
      <c r="J172">
        <v>4996</v>
      </c>
      <c r="L172">
        <v>2158</v>
      </c>
      <c r="M172">
        <v>2.1800000000000002</v>
      </c>
      <c r="N172">
        <v>4.5110000000000001</v>
      </c>
      <c r="O172">
        <v>2.331</v>
      </c>
      <c r="Q172">
        <v>0.11</v>
      </c>
      <c r="R172">
        <v>1</v>
      </c>
      <c r="S172">
        <v>0</v>
      </c>
      <c r="T172">
        <v>0</v>
      </c>
      <c r="V172">
        <v>0</v>
      </c>
      <c r="Y172">
        <v>44364</v>
      </c>
      <c r="Z172">
        <v>0.90533564814814815</v>
      </c>
      <c r="AB172">
        <v>1</v>
      </c>
      <c r="AD172">
        <v>2.3863452343592493</v>
      </c>
      <c r="AE172">
        <v>4.8867587152835004</v>
      </c>
      <c r="AF172">
        <v>2.5004134809242511</v>
      </c>
      <c r="AG172">
        <v>0.22800688791420268</v>
      </c>
      <c r="BH172">
        <v>171</v>
      </c>
    </row>
    <row r="173" spans="1:60" x14ac:dyDescent="0.3">
      <c r="A173">
        <v>51</v>
      </c>
      <c r="B173">
        <v>17</v>
      </c>
      <c r="C173" t="s">
        <v>99</v>
      </c>
      <c r="D173" t="s">
        <v>27</v>
      </c>
      <c r="G173">
        <v>0.5</v>
      </c>
      <c r="H173">
        <v>0.5</v>
      </c>
      <c r="I173">
        <v>2820</v>
      </c>
      <c r="J173">
        <v>4376</v>
      </c>
      <c r="L173">
        <v>1229</v>
      </c>
      <c r="M173">
        <v>2.5779999999999998</v>
      </c>
      <c r="N173">
        <v>3.9860000000000002</v>
      </c>
      <c r="O173">
        <v>1.4079999999999999</v>
      </c>
      <c r="Q173">
        <v>1.2999999999999999E-2</v>
      </c>
      <c r="R173">
        <v>1</v>
      </c>
      <c r="S173">
        <v>0</v>
      </c>
      <c r="T173">
        <v>0</v>
      </c>
      <c r="V173">
        <v>0</v>
      </c>
      <c r="Y173">
        <v>44364</v>
      </c>
      <c r="Z173">
        <v>0.91554398148148142</v>
      </c>
      <c r="AB173">
        <v>1</v>
      </c>
      <c r="AD173">
        <v>2.9004744108802214</v>
      </c>
      <c r="AE173">
        <v>4.2737728601040681</v>
      </c>
      <c r="AF173">
        <v>1.3732984492238467</v>
      </c>
      <c r="AG173">
        <v>0.12651134938591918</v>
      </c>
      <c r="BH173">
        <v>172</v>
      </c>
    </row>
    <row r="174" spans="1:60" x14ac:dyDescent="0.3">
      <c r="A174">
        <v>52</v>
      </c>
      <c r="B174">
        <v>17</v>
      </c>
      <c r="C174" t="s">
        <v>99</v>
      </c>
      <c r="D174" t="s">
        <v>27</v>
      </c>
      <c r="G174">
        <v>0.5</v>
      </c>
      <c r="H174">
        <v>0.5</v>
      </c>
      <c r="I174">
        <v>3058</v>
      </c>
      <c r="J174">
        <v>4322</v>
      </c>
      <c r="L174">
        <v>1234</v>
      </c>
      <c r="M174">
        <v>2.7610000000000001</v>
      </c>
      <c r="N174">
        <v>3.94</v>
      </c>
      <c r="O174">
        <v>1.179</v>
      </c>
      <c r="Q174">
        <v>1.2999999999999999E-2</v>
      </c>
      <c r="R174">
        <v>1</v>
      </c>
      <c r="S174">
        <v>0</v>
      </c>
      <c r="T174">
        <v>0</v>
      </c>
      <c r="V174">
        <v>0</v>
      </c>
      <c r="Y174">
        <v>44364</v>
      </c>
      <c r="Z174">
        <v>0.92123842592592586</v>
      </c>
      <c r="AB174">
        <v>1</v>
      </c>
      <c r="AD174">
        <v>3.135787380134051</v>
      </c>
      <c r="AE174">
        <v>4.2203837694916659</v>
      </c>
      <c r="AF174">
        <v>1.0845963893576149</v>
      </c>
      <c r="AG174">
        <v>0.12705761170307892</v>
      </c>
      <c r="AJ174">
        <v>1.5331209686289049</v>
      </c>
      <c r="AO174">
        <v>13.927103410813784</v>
      </c>
      <c r="AT174">
        <v>42.384780164846674</v>
      </c>
      <c r="AY174">
        <v>11.12489306940067</v>
      </c>
      <c r="BC174">
        <v>3.1600107740278274</v>
      </c>
      <c r="BD174">
        <v>4.536269222281712</v>
      </c>
      <c r="BE174">
        <v>1.3762584482538844</v>
      </c>
      <c r="BF174">
        <v>0.13454140544816764</v>
      </c>
      <c r="BH174">
        <v>173</v>
      </c>
    </row>
    <row r="175" spans="1:60" x14ac:dyDescent="0.3">
      <c r="A175">
        <v>53</v>
      </c>
      <c r="B175">
        <v>17</v>
      </c>
      <c r="C175" t="s">
        <v>99</v>
      </c>
      <c r="D175" t="s">
        <v>27</v>
      </c>
      <c r="G175">
        <v>0.5</v>
      </c>
      <c r="H175">
        <v>0.5</v>
      </c>
      <c r="I175">
        <v>3107</v>
      </c>
      <c r="J175">
        <v>4961</v>
      </c>
      <c r="L175">
        <v>1371</v>
      </c>
      <c r="M175">
        <v>2.798</v>
      </c>
      <c r="N175">
        <v>4.4809999999999999</v>
      </c>
      <c r="O175">
        <v>1.6830000000000001</v>
      </c>
      <c r="Q175">
        <v>2.7E-2</v>
      </c>
      <c r="R175">
        <v>1</v>
      </c>
      <c r="S175">
        <v>0</v>
      </c>
      <c r="T175">
        <v>0</v>
      </c>
      <c r="V175">
        <v>0</v>
      </c>
      <c r="Y175">
        <v>44364</v>
      </c>
      <c r="Z175">
        <v>0.92743055555555554</v>
      </c>
      <c r="AB175">
        <v>1</v>
      </c>
      <c r="AD175">
        <v>3.1842341679216042</v>
      </c>
      <c r="AE175">
        <v>4.8521546750717581</v>
      </c>
      <c r="AF175">
        <v>1.6679205071501539</v>
      </c>
      <c r="AG175">
        <v>0.14202519919325637</v>
      </c>
      <c r="BH175">
        <v>174</v>
      </c>
    </row>
    <row r="176" spans="1:60" x14ac:dyDescent="0.3">
      <c r="A176">
        <v>54</v>
      </c>
      <c r="B176">
        <v>18</v>
      </c>
      <c r="C176" t="s">
        <v>100</v>
      </c>
      <c r="D176" t="s">
        <v>27</v>
      </c>
      <c r="G176">
        <v>0.5</v>
      </c>
      <c r="H176">
        <v>0.5</v>
      </c>
      <c r="I176">
        <v>3212</v>
      </c>
      <c r="J176">
        <v>6250</v>
      </c>
      <c r="L176">
        <v>3242</v>
      </c>
      <c r="M176">
        <v>2.879</v>
      </c>
      <c r="N176">
        <v>5.5730000000000004</v>
      </c>
      <c r="O176">
        <v>2.694</v>
      </c>
      <c r="Q176">
        <v>0.223</v>
      </c>
      <c r="R176">
        <v>1</v>
      </c>
      <c r="S176">
        <v>0</v>
      </c>
      <c r="T176">
        <v>0</v>
      </c>
      <c r="V176">
        <v>0</v>
      </c>
      <c r="Y176">
        <v>44364</v>
      </c>
      <c r="Z176">
        <v>0.9380208333333333</v>
      </c>
      <c r="AB176">
        <v>1</v>
      </c>
      <c r="AD176">
        <v>3.2880487131806468</v>
      </c>
      <c r="AE176">
        <v>6.1265720417270622</v>
      </c>
      <c r="AF176">
        <v>2.8385233285464153</v>
      </c>
      <c r="AG176">
        <v>0.34643655827443876</v>
      </c>
      <c r="BH176">
        <v>175</v>
      </c>
    </row>
    <row r="177" spans="1:60" x14ac:dyDescent="0.3">
      <c r="A177">
        <v>55</v>
      </c>
      <c r="B177">
        <v>18</v>
      </c>
      <c r="C177" t="s">
        <v>100</v>
      </c>
      <c r="D177" t="s">
        <v>27</v>
      </c>
      <c r="G177">
        <v>0.5</v>
      </c>
      <c r="H177">
        <v>0.5</v>
      </c>
      <c r="I177">
        <v>3297</v>
      </c>
      <c r="J177">
        <v>6365</v>
      </c>
      <c r="L177">
        <v>3266</v>
      </c>
      <c r="M177">
        <v>2.9449999999999998</v>
      </c>
      <c r="N177">
        <v>5.6710000000000003</v>
      </c>
      <c r="O177">
        <v>2.726</v>
      </c>
      <c r="Q177">
        <v>0.22600000000000001</v>
      </c>
      <c r="R177">
        <v>1</v>
      </c>
      <c r="S177">
        <v>0</v>
      </c>
      <c r="T177">
        <v>0</v>
      </c>
      <c r="V177">
        <v>0</v>
      </c>
      <c r="Y177">
        <v>44364</v>
      </c>
      <c r="Z177">
        <v>0.9439467592592593</v>
      </c>
      <c r="AB177">
        <v>1</v>
      </c>
      <c r="AD177">
        <v>3.3720890593427293</v>
      </c>
      <c r="AE177">
        <v>6.2402710309942151</v>
      </c>
      <c r="AF177">
        <v>2.8681819716514858</v>
      </c>
      <c r="AG177">
        <v>0.34905861739680555</v>
      </c>
      <c r="AJ177">
        <v>0.9130820068883454</v>
      </c>
      <c r="AO177">
        <v>12.45045838595637</v>
      </c>
      <c r="AT177">
        <v>26.05307347224019</v>
      </c>
      <c r="AY177">
        <v>10.834901670610092</v>
      </c>
      <c r="BC177">
        <v>3.3567640550425848</v>
      </c>
      <c r="BD177">
        <v>6.6545308266719285</v>
      </c>
      <c r="BE177">
        <v>3.2977667716293437</v>
      </c>
      <c r="BF177">
        <v>0.36905181820485278</v>
      </c>
      <c r="BH177">
        <v>176</v>
      </c>
    </row>
    <row r="178" spans="1:60" x14ac:dyDescent="0.3">
      <c r="A178">
        <v>56</v>
      </c>
      <c r="B178">
        <v>18</v>
      </c>
      <c r="C178" t="s">
        <v>100</v>
      </c>
      <c r="D178" t="s">
        <v>27</v>
      </c>
      <c r="G178">
        <v>0.5</v>
      </c>
      <c r="H178">
        <v>0.5</v>
      </c>
      <c r="I178">
        <v>3266</v>
      </c>
      <c r="J178">
        <v>7203</v>
      </c>
      <c r="L178">
        <v>3632</v>
      </c>
      <c r="M178">
        <v>2.92</v>
      </c>
      <c r="N178">
        <v>6.3810000000000002</v>
      </c>
      <c r="O178">
        <v>3.46</v>
      </c>
      <c r="Q178">
        <v>0.26400000000000001</v>
      </c>
      <c r="R178">
        <v>1</v>
      </c>
      <c r="S178">
        <v>0</v>
      </c>
      <c r="T178">
        <v>0</v>
      </c>
      <c r="V178">
        <v>0</v>
      </c>
      <c r="Y178">
        <v>44364</v>
      </c>
      <c r="Z178">
        <v>0.95027777777777767</v>
      </c>
      <c r="AB178">
        <v>1</v>
      </c>
      <c r="AD178">
        <v>3.3414390507424399</v>
      </c>
      <c r="AE178">
        <v>7.0687906223496419</v>
      </c>
      <c r="AF178">
        <v>3.7273515716072021</v>
      </c>
      <c r="AG178">
        <v>0.38904501901290006</v>
      </c>
      <c r="BH178">
        <v>177</v>
      </c>
    </row>
    <row r="179" spans="1:60" x14ac:dyDescent="0.3">
      <c r="A179">
        <v>57</v>
      </c>
      <c r="B179">
        <v>19</v>
      </c>
      <c r="C179" t="s">
        <v>66</v>
      </c>
      <c r="D179" t="s">
        <v>27</v>
      </c>
      <c r="G179">
        <v>0.5</v>
      </c>
      <c r="H179">
        <v>0.5</v>
      </c>
      <c r="I179">
        <v>5161</v>
      </c>
      <c r="J179">
        <v>10513</v>
      </c>
      <c r="L179">
        <v>4754</v>
      </c>
      <c r="M179">
        <v>4.375</v>
      </c>
      <c r="N179">
        <v>9.1850000000000005</v>
      </c>
      <c r="O179">
        <v>4.8109999999999999</v>
      </c>
      <c r="Q179">
        <v>0.38100000000000001</v>
      </c>
      <c r="R179">
        <v>1</v>
      </c>
      <c r="S179">
        <v>0</v>
      </c>
      <c r="T179">
        <v>0</v>
      </c>
      <c r="V179">
        <v>0</v>
      </c>
      <c r="Y179">
        <v>44364</v>
      </c>
      <c r="Z179">
        <v>0.96111111111111114</v>
      </c>
      <c r="AB179">
        <v>1</v>
      </c>
      <c r="AD179">
        <v>5.2150444151794453</v>
      </c>
      <c r="AE179">
        <v>10.341344139517258</v>
      </c>
      <c r="AF179">
        <v>5.1262997243378123</v>
      </c>
      <c r="AG179">
        <v>0.5116262829835504</v>
      </c>
      <c r="BH179">
        <v>178</v>
      </c>
    </row>
    <row r="180" spans="1:60" x14ac:dyDescent="0.3">
      <c r="A180">
        <v>58</v>
      </c>
      <c r="B180">
        <v>19</v>
      </c>
      <c r="C180" t="s">
        <v>66</v>
      </c>
      <c r="D180" t="s">
        <v>27</v>
      </c>
      <c r="G180">
        <v>0.5</v>
      </c>
      <c r="H180">
        <v>0.5</v>
      </c>
      <c r="I180">
        <v>5932</v>
      </c>
      <c r="J180">
        <v>10572</v>
      </c>
      <c r="L180">
        <v>4866</v>
      </c>
      <c r="M180">
        <v>4.9660000000000002</v>
      </c>
      <c r="N180">
        <v>9.2349999999999994</v>
      </c>
      <c r="O180">
        <v>4.2690000000000001</v>
      </c>
      <c r="Q180">
        <v>0.39300000000000002</v>
      </c>
      <c r="R180">
        <v>1</v>
      </c>
      <c r="S180">
        <v>0</v>
      </c>
      <c r="T180">
        <v>0</v>
      </c>
      <c r="V180">
        <v>0</v>
      </c>
      <c r="Y180">
        <v>44364</v>
      </c>
      <c r="Z180">
        <v>0.96719907407407402</v>
      </c>
      <c r="AB180">
        <v>2</v>
      </c>
      <c r="AC180" t="s">
        <v>111</v>
      </c>
      <c r="AD180">
        <v>5.9773397903672709</v>
      </c>
      <c r="AE180">
        <v>10.399676664445623</v>
      </c>
      <c r="AF180">
        <v>4.4223368740783524</v>
      </c>
      <c r="AG180">
        <v>0.52386255888792888</v>
      </c>
      <c r="AJ180">
        <v>0</v>
      </c>
      <c r="AL180">
        <v>103.94637325302222</v>
      </c>
      <c r="AO180">
        <v>13.20348763284237</v>
      </c>
      <c r="AQ180">
        <v>104.71841692648638</v>
      </c>
      <c r="AT180">
        <v>28.506031727619202</v>
      </c>
      <c r="AV180">
        <v>105.49046059995055</v>
      </c>
      <c r="AY180">
        <v>16.12509697379393</v>
      </c>
      <c r="BA180">
        <v>138.58674986343121</v>
      </c>
      <c r="BC180">
        <v>5.9773397903672709</v>
      </c>
      <c r="BD180">
        <v>11.134765347229346</v>
      </c>
      <c r="BE180">
        <v>5.1574255568620746</v>
      </c>
      <c r="BF180">
        <v>0.56980321976106474</v>
      </c>
      <c r="BH180">
        <v>179</v>
      </c>
    </row>
    <row r="181" spans="1:60" x14ac:dyDescent="0.3">
      <c r="A181">
        <v>59</v>
      </c>
      <c r="B181">
        <v>19</v>
      </c>
      <c r="C181" t="s">
        <v>66</v>
      </c>
      <c r="D181" t="s">
        <v>27</v>
      </c>
      <c r="G181">
        <v>0.5</v>
      </c>
      <c r="H181">
        <v>0.5</v>
      </c>
      <c r="I181">
        <v>5932</v>
      </c>
      <c r="J181">
        <v>12059</v>
      </c>
      <c r="L181">
        <v>5707</v>
      </c>
      <c r="M181">
        <v>4.9660000000000002</v>
      </c>
      <c r="N181">
        <v>10.494999999999999</v>
      </c>
      <c r="O181">
        <v>5.5289999999999999</v>
      </c>
      <c r="Q181">
        <v>0.48099999999999998</v>
      </c>
      <c r="R181">
        <v>1</v>
      </c>
      <c r="S181">
        <v>0</v>
      </c>
      <c r="T181">
        <v>0</v>
      </c>
      <c r="V181">
        <v>0</v>
      </c>
      <c r="Y181">
        <v>44364</v>
      </c>
      <c r="Z181">
        <v>0.97371527777777767</v>
      </c>
      <c r="AB181">
        <v>1</v>
      </c>
      <c r="AD181">
        <v>5.9773397903672709</v>
      </c>
      <c r="AE181">
        <v>11.869854030013068</v>
      </c>
      <c r="AF181">
        <v>5.8925142396457968</v>
      </c>
      <c r="AG181">
        <v>0.61574388063420071</v>
      </c>
      <c r="BH181">
        <v>180</v>
      </c>
    </row>
    <row r="182" spans="1:60" x14ac:dyDescent="0.3">
      <c r="A182">
        <v>60</v>
      </c>
      <c r="B182">
        <v>20</v>
      </c>
      <c r="C182" t="s">
        <v>67</v>
      </c>
      <c r="D182" t="s">
        <v>27</v>
      </c>
      <c r="G182">
        <v>0.5</v>
      </c>
      <c r="H182">
        <v>0.5</v>
      </c>
      <c r="I182">
        <v>4076</v>
      </c>
      <c r="J182">
        <v>6584</v>
      </c>
      <c r="L182">
        <v>3325</v>
      </c>
      <c r="M182">
        <v>3.5419999999999998</v>
      </c>
      <c r="N182">
        <v>5.8559999999999999</v>
      </c>
      <c r="O182">
        <v>2.3140000000000001</v>
      </c>
      <c r="Q182">
        <v>0.23200000000000001</v>
      </c>
      <c r="R182">
        <v>1</v>
      </c>
      <c r="S182">
        <v>0</v>
      </c>
      <c r="T182">
        <v>0</v>
      </c>
      <c r="V182">
        <v>0</v>
      </c>
      <c r="Y182">
        <v>44364</v>
      </c>
      <c r="Z182">
        <v>0.98454861111111114</v>
      </c>
      <c r="AB182">
        <v>1</v>
      </c>
      <c r="AD182">
        <v>4.1422941141693395</v>
      </c>
      <c r="AE182">
        <v>6.4567934540334013</v>
      </c>
      <c r="AF182">
        <v>2.3144993398640619</v>
      </c>
      <c r="AG182">
        <v>0.35550451273929079</v>
      </c>
      <c r="BH182">
        <v>181</v>
      </c>
    </row>
    <row r="183" spans="1:60" x14ac:dyDescent="0.3">
      <c r="A183">
        <v>61</v>
      </c>
      <c r="B183">
        <v>20</v>
      </c>
      <c r="C183" t="s">
        <v>67</v>
      </c>
      <c r="D183" t="s">
        <v>27</v>
      </c>
      <c r="G183">
        <v>0.5</v>
      </c>
      <c r="H183">
        <v>0.5</v>
      </c>
      <c r="I183">
        <v>3348</v>
      </c>
      <c r="J183">
        <v>6532</v>
      </c>
      <c r="L183">
        <v>3289</v>
      </c>
      <c r="M183">
        <v>2.9830000000000001</v>
      </c>
      <c r="N183">
        <v>5.8120000000000003</v>
      </c>
      <c r="O183">
        <v>2.8290000000000002</v>
      </c>
      <c r="Q183">
        <v>0.22800000000000001</v>
      </c>
      <c r="R183">
        <v>1</v>
      </c>
      <c r="S183">
        <v>0</v>
      </c>
      <c r="T183">
        <v>0</v>
      </c>
      <c r="V183">
        <v>0</v>
      </c>
      <c r="Y183">
        <v>44364</v>
      </c>
      <c r="Z183">
        <v>0.9903587962962962</v>
      </c>
      <c r="AB183">
        <v>1</v>
      </c>
      <c r="AD183">
        <v>3.422513267039978</v>
      </c>
      <c r="AE183">
        <v>6.4053817371473851</v>
      </c>
      <c r="AF183">
        <v>2.9828684701074071</v>
      </c>
      <c r="AG183">
        <v>0.35157142405574049</v>
      </c>
      <c r="AJ183">
        <v>1.0346032158805538</v>
      </c>
      <c r="AK183">
        <v>2.4582927871582227</v>
      </c>
      <c r="AO183">
        <v>12.46168883940152</v>
      </c>
      <c r="AP183">
        <v>2.6173304965864004</v>
      </c>
      <c r="AT183">
        <v>24.055961823017874</v>
      </c>
      <c r="AU183">
        <v>2.7789506270079416</v>
      </c>
      <c r="AY183">
        <v>13.178624751962435</v>
      </c>
      <c r="AZ183">
        <v>1.9639613037735106</v>
      </c>
      <c r="BC183">
        <v>3.4403100462272427</v>
      </c>
      <c r="BD183">
        <v>6.831011431751814</v>
      </c>
      <c r="BE183">
        <v>3.3907013855245713</v>
      </c>
      <c r="BF183">
        <v>0.37637173325479362</v>
      </c>
      <c r="BH183">
        <v>182</v>
      </c>
    </row>
    <row r="184" spans="1:60" x14ac:dyDescent="0.3">
      <c r="A184">
        <v>62</v>
      </c>
      <c r="B184">
        <v>20</v>
      </c>
      <c r="C184" t="s">
        <v>67</v>
      </c>
      <c r="D184" t="s">
        <v>27</v>
      </c>
      <c r="G184">
        <v>0.5</v>
      </c>
      <c r="H184">
        <v>0.5</v>
      </c>
      <c r="I184">
        <v>3384</v>
      </c>
      <c r="J184">
        <v>7393</v>
      </c>
      <c r="L184">
        <v>3743</v>
      </c>
      <c r="M184">
        <v>3.0110000000000001</v>
      </c>
      <c r="N184">
        <v>6.5419999999999998</v>
      </c>
      <c r="O184">
        <v>3.53</v>
      </c>
      <c r="Q184">
        <v>0.27500000000000002</v>
      </c>
      <c r="R184">
        <v>1</v>
      </c>
      <c r="S184">
        <v>0</v>
      </c>
      <c r="T184">
        <v>0</v>
      </c>
      <c r="V184">
        <v>0</v>
      </c>
      <c r="Y184">
        <v>44364</v>
      </c>
      <c r="Z184">
        <v>0.99668981481481478</v>
      </c>
      <c r="AB184">
        <v>1</v>
      </c>
      <c r="AD184">
        <v>3.4581068254145069</v>
      </c>
      <c r="AE184">
        <v>7.2566411263562429</v>
      </c>
      <c r="AF184">
        <v>3.7985343009417361</v>
      </c>
      <c r="AG184">
        <v>0.40117204245384674</v>
      </c>
      <c r="BH184">
        <v>183</v>
      </c>
    </row>
    <row r="185" spans="1:60" x14ac:dyDescent="0.3">
      <c r="A185">
        <v>63</v>
      </c>
      <c r="B185">
        <v>2</v>
      </c>
      <c r="D185" t="s">
        <v>28</v>
      </c>
      <c r="Y185">
        <v>44365</v>
      </c>
      <c r="Z185">
        <v>7.175925925925927E-4</v>
      </c>
      <c r="AB185">
        <v>1</v>
      </c>
      <c r="AD185" t="e">
        <v>#DIV/0!</v>
      </c>
      <c r="AE185" t="e">
        <v>#DIV/0!</v>
      </c>
      <c r="AF185" t="e">
        <v>#DIV/0!</v>
      </c>
      <c r="AG185" t="e">
        <v>#DIV/0!</v>
      </c>
      <c r="BH185">
        <v>184</v>
      </c>
    </row>
    <row r="186" spans="1:60" x14ac:dyDescent="0.3">
      <c r="A186">
        <v>64</v>
      </c>
      <c r="B186">
        <v>3</v>
      </c>
      <c r="C186" t="s">
        <v>29</v>
      </c>
      <c r="D186" t="s">
        <v>27</v>
      </c>
      <c r="G186">
        <v>0.5</v>
      </c>
      <c r="H186">
        <v>0.5</v>
      </c>
      <c r="I186">
        <v>201</v>
      </c>
      <c r="J186">
        <v>180</v>
      </c>
      <c r="L186">
        <v>120</v>
      </c>
      <c r="M186">
        <v>0.56899999999999995</v>
      </c>
      <c r="N186">
        <v>0.43099999999999999</v>
      </c>
      <c r="O186">
        <v>0</v>
      </c>
      <c r="Q186">
        <v>0</v>
      </c>
      <c r="R186">
        <v>1</v>
      </c>
      <c r="S186">
        <v>0</v>
      </c>
      <c r="T186">
        <v>0</v>
      </c>
      <c r="V186">
        <v>0</v>
      </c>
      <c r="Y186">
        <v>44365</v>
      </c>
      <c r="Z186">
        <v>1.0347222222222223E-2</v>
      </c>
      <c r="AB186">
        <v>1</v>
      </c>
      <c r="AD186">
        <v>0.31104303913324777</v>
      </c>
      <c r="AE186">
        <v>0.12524278214777942</v>
      </c>
      <c r="AF186">
        <v>-0.18580025698546834</v>
      </c>
      <c r="AG186">
        <v>5.3503674398842774E-3</v>
      </c>
      <c r="BH186">
        <v>185</v>
      </c>
    </row>
    <row r="187" spans="1:60" x14ac:dyDescent="0.3">
      <c r="A187">
        <v>65</v>
      </c>
      <c r="B187">
        <v>3</v>
      </c>
      <c r="C187" t="s">
        <v>29</v>
      </c>
      <c r="D187" t="s">
        <v>27</v>
      </c>
      <c r="G187">
        <v>0.5</v>
      </c>
      <c r="H187">
        <v>0.5</v>
      </c>
      <c r="I187">
        <v>35</v>
      </c>
      <c r="J187">
        <v>183</v>
      </c>
      <c r="L187">
        <v>102</v>
      </c>
      <c r="M187">
        <v>0.442</v>
      </c>
      <c r="N187">
        <v>0.434</v>
      </c>
      <c r="O187">
        <v>0</v>
      </c>
      <c r="Q187">
        <v>0</v>
      </c>
      <c r="R187">
        <v>1</v>
      </c>
      <c r="S187">
        <v>0</v>
      </c>
      <c r="T187">
        <v>0</v>
      </c>
      <c r="V187">
        <v>0</v>
      </c>
      <c r="Y187">
        <v>44365</v>
      </c>
      <c r="Z187">
        <v>1.5324074074074073E-2</v>
      </c>
      <c r="AB187">
        <v>1</v>
      </c>
      <c r="AD187">
        <v>0.14691718662847583</v>
      </c>
      <c r="AE187">
        <v>0.12820884273735733</v>
      </c>
      <c r="AF187">
        <v>-1.8708343891118501E-2</v>
      </c>
      <c r="AG187">
        <v>3.3838230981091386E-3</v>
      </c>
      <c r="AJ187">
        <v>7.1384614749710646</v>
      </c>
      <c r="AO187">
        <v>12.303159957097661</v>
      </c>
      <c r="AT187">
        <v>37.680806533287608</v>
      </c>
      <c r="AY187">
        <v>33.99753081601088</v>
      </c>
      <c r="BC187">
        <v>0.15235509138013997</v>
      </c>
      <c r="BD187">
        <v>0.1366126810744947</v>
      </c>
      <c r="BE187">
        <v>-1.5742410305645244E-2</v>
      </c>
      <c r="BF187">
        <v>2.8921870126653545E-3</v>
      </c>
      <c r="BH187">
        <v>186</v>
      </c>
    </row>
    <row r="188" spans="1:60" x14ac:dyDescent="0.3">
      <c r="A188">
        <v>66</v>
      </c>
      <c r="B188">
        <v>3</v>
      </c>
      <c r="C188" t="s">
        <v>29</v>
      </c>
      <c r="D188" t="s">
        <v>27</v>
      </c>
      <c r="G188">
        <v>0.5</v>
      </c>
      <c r="H188">
        <v>0.5</v>
      </c>
      <c r="I188">
        <v>46</v>
      </c>
      <c r="J188">
        <v>200</v>
      </c>
      <c r="L188">
        <v>93</v>
      </c>
      <c r="M188">
        <v>0.45</v>
      </c>
      <c r="N188">
        <v>0.44800000000000001</v>
      </c>
      <c r="O188">
        <v>0</v>
      </c>
      <c r="Q188">
        <v>0</v>
      </c>
      <c r="R188">
        <v>1</v>
      </c>
      <c r="S188">
        <v>0</v>
      </c>
      <c r="T188">
        <v>0</v>
      </c>
      <c r="V188">
        <v>0</v>
      </c>
      <c r="Y188">
        <v>44365</v>
      </c>
      <c r="Z188">
        <v>2.0682870370370372E-2</v>
      </c>
      <c r="AB188">
        <v>1</v>
      </c>
      <c r="AD188">
        <v>0.15779299613180409</v>
      </c>
      <c r="AE188">
        <v>0.1450165194116321</v>
      </c>
      <c r="AF188">
        <v>-1.2776476720171986E-2</v>
      </c>
      <c r="AG188">
        <v>2.4005509272215703E-3</v>
      </c>
      <c r="BH188">
        <v>187</v>
      </c>
    </row>
    <row r="189" spans="1:60" x14ac:dyDescent="0.3">
      <c r="A189">
        <v>67</v>
      </c>
      <c r="B189">
        <v>1</v>
      </c>
      <c r="C189" t="s">
        <v>30</v>
      </c>
      <c r="D189" t="s">
        <v>27</v>
      </c>
      <c r="G189">
        <v>0.5</v>
      </c>
      <c r="H189">
        <v>0.5</v>
      </c>
      <c r="I189">
        <v>7741</v>
      </c>
      <c r="J189">
        <v>9807</v>
      </c>
      <c r="L189">
        <v>11899</v>
      </c>
      <c r="M189">
        <v>6.3540000000000001</v>
      </c>
      <c r="N189">
        <v>8.5869999999999997</v>
      </c>
      <c r="O189">
        <v>2.2330000000000001</v>
      </c>
      <c r="Q189">
        <v>1.129</v>
      </c>
      <c r="R189">
        <v>1</v>
      </c>
      <c r="S189">
        <v>0</v>
      </c>
      <c r="T189">
        <v>0</v>
      </c>
      <c r="V189">
        <v>0</v>
      </c>
      <c r="Y189">
        <v>44365</v>
      </c>
      <c r="Z189">
        <v>3.1527777777777773E-2</v>
      </c>
      <c r="AB189">
        <v>1</v>
      </c>
      <c r="AD189">
        <v>7.7659160986873461</v>
      </c>
      <c r="AE189">
        <v>9.6433312141032594</v>
      </c>
      <c r="AF189">
        <v>1.8774151154159133</v>
      </c>
      <c r="AG189">
        <v>1.2922351342048484</v>
      </c>
      <c r="BH189">
        <v>188</v>
      </c>
    </row>
    <row r="190" spans="1:60" x14ac:dyDescent="0.3">
      <c r="A190">
        <v>68</v>
      </c>
      <c r="B190">
        <v>1</v>
      </c>
      <c r="C190" t="s">
        <v>30</v>
      </c>
      <c r="D190" t="s">
        <v>27</v>
      </c>
      <c r="G190">
        <v>0.5</v>
      </c>
      <c r="H190">
        <v>0.5</v>
      </c>
      <c r="I190">
        <v>10657</v>
      </c>
      <c r="J190">
        <v>9910</v>
      </c>
      <c r="L190">
        <v>12253</v>
      </c>
      <c r="M190">
        <v>8.5909999999999993</v>
      </c>
      <c r="N190">
        <v>8.6739999999999995</v>
      </c>
      <c r="O190">
        <v>8.4000000000000005E-2</v>
      </c>
      <c r="Q190">
        <v>1.1659999999999999</v>
      </c>
      <c r="R190">
        <v>1</v>
      </c>
      <c r="S190">
        <v>0</v>
      </c>
      <c r="T190">
        <v>0</v>
      </c>
      <c r="V190">
        <v>0</v>
      </c>
      <c r="Y190">
        <v>44365</v>
      </c>
      <c r="Z190">
        <v>3.7650462962962962E-2</v>
      </c>
      <c r="AB190">
        <v>1</v>
      </c>
      <c r="AD190">
        <v>10.648994327024184</v>
      </c>
      <c r="AE190">
        <v>9.7451659610121002</v>
      </c>
      <c r="AF190">
        <v>-0.90382836601208361</v>
      </c>
      <c r="AG190">
        <v>1.3309105062597593</v>
      </c>
      <c r="AJ190">
        <v>1.9582434772284314</v>
      </c>
      <c r="AO190">
        <v>15.040097081188986</v>
      </c>
      <c r="AT190">
        <v>634.19996652271755</v>
      </c>
      <c r="AY190">
        <v>15.0950870832636</v>
      </c>
      <c r="BC190">
        <v>10.754291937215497</v>
      </c>
      <c r="BD190">
        <v>10.537598481860996</v>
      </c>
      <c r="BE190">
        <v>-0.21669345535450102</v>
      </c>
      <c r="BF190">
        <v>1.4395620811428356</v>
      </c>
      <c r="BH190">
        <v>189</v>
      </c>
    </row>
    <row r="191" spans="1:60" x14ac:dyDescent="0.3">
      <c r="A191">
        <v>69</v>
      </c>
      <c r="B191">
        <v>1</v>
      </c>
      <c r="C191" t="s">
        <v>30</v>
      </c>
      <c r="D191" t="s">
        <v>27</v>
      </c>
      <c r="G191">
        <v>0.5</v>
      </c>
      <c r="H191">
        <v>0.5</v>
      </c>
      <c r="I191">
        <v>10870</v>
      </c>
      <c r="J191">
        <v>11513</v>
      </c>
      <c r="L191">
        <v>14242</v>
      </c>
      <c r="M191">
        <v>8.7539999999999996</v>
      </c>
      <c r="N191">
        <v>10.032</v>
      </c>
      <c r="O191">
        <v>1.278</v>
      </c>
      <c r="Q191">
        <v>1.3740000000000001</v>
      </c>
      <c r="R191">
        <v>1</v>
      </c>
      <c r="S191">
        <v>0</v>
      </c>
      <c r="T191">
        <v>0</v>
      </c>
      <c r="V191">
        <v>0</v>
      </c>
      <c r="Y191">
        <v>44365</v>
      </c>
      <c r="Z191">
        <v>4.4212962962962961E-2</v>
      </c>
      <c r="AB191">
        <v>1</v>
      </c>
      <c r="AD191">
        <v>10.859589547406809</v>
      </c>
      <c r="AE191">
        <v>11.330031002709891</v>
      </c>
      <c r="AF191">
        <v>0.47044145530308157</v>
      </c>
      <c r="AG191">
        <v>1.5482136560259121</v>
      </c>
      <c r="BH191">
        <v>190</v>
      </c>
    </row>
    <row r="192" spans="1:60" x14ac:dyDescent="0.3">
      <c r="A192">
        <v>70</v>
      </c>
      <c r="B192">
        <v>4</v>
      </c>
      <c r="C192" t="s">
        <v>65</v>
      </c>
      <c r="D192" t="s">
        <v>27</v>
      </c>
      <c r="G192">
        <v>0.5</v>
      </c>
      <c r="H192">
        <v>0.5</v>
      </c>
      <c r="I192">
        <v>5204</v>
      </c>
      <c r="J192">
        <v>5551</v>
      </c>
      <c r="L192">
        <v>2516</v>
      </c>
      <c r="M192">
        <v>4.407</v>
      </c>
      <c r="N192">
        <v>4.9809999999999999</v>
      </c>
      <c r="O192">
        <v>0.57399999999999995</v>
      </c>
      <c r="Q192">
        <v>0.14699999999999999</v>
      </c>
      <c r="R192">
        <v>1</v>
      </c>
      <c r="S192">
        <v>0</v>
      </c>
      <c r="T192">
        <v>0</v>
      </c>
      <c r="V192">
        <v>0</v>
      </c>
      <c r="Y192">
        <v>44365</v>
      </c>
      <c r="Z192">
        <v>5.5046296296296295E-2</v>
      </c>
      <c r="AB192">
        <v>1</v>
      </c>
      <c r="AD192">
        <v>5.2575589432379095</v>
      </c>
      <c r="AE192">
        <v>5.4354799243554117</v>
      </c>
      <c r="AF192">
        <v>0.17792098111750221</v>
      </c>
      <c r="AG192">
        <v>0.26711926982284151</v>
      </c>
      <c r="BH192">
        <v>191</v>
      </c>
    </row>
    <row r="193" spans="1:60" x14ac:dyDescent="0.3">
      <c r="A193">
        <v>71</v>
      </c>
      <c r="B193">
        <v>4</v>
      </c>
      <c r="C193" t="s">
        <v>65</v>
      </c>
      <c r="D193" t="s">
        <v>27</v>
      </c>
      <c r="G193">
        <v>0.5</v>
      </c>
      <c r="H193">
        <v>0.5</v>
      </c>
      <c r="I193">
        <v>3048</v>
      </c>
      <c r="J193">
        <v>5548</v>
      </c>
      <c r="L193">
        <v>2479</v>
      </c>
      <c r="M193">
        <v>2.7530000000000001</v>
      </c>
      <c r="N193">
        <v>4.9779999999999998</v>
      </c>
      <c r="O193">
        <v>2.2250000000000001</v>
      </c>
      <c r="Q193">
        <v>0.14299999999999999</v>
      </c>
      <c r="R193">
        <v>1</v>
      </c>
      <c r="S193">
        <v>0</v>
      </c>
      <c r="T193">
        <v>0</v>
      </c>
      <c r="V193">
        <v>0</v>
      </c>
      <c r="Y193">
        <v>44365</v>
      </c>
      <c r="Z193">
        <v>6.0902777777777778E-2</v>
      </c>
      <c r="AB193">
        <v>1</v>
      </c>
      <c r="AD193">
        <v>3.1259002805855709</v>
      </c>
      <c r="AE193">
        <v>5.4325138637658341</v>
      </c>
      <c r="AF193">
        <v>2.3066135831802632</v>
      </c>
      <c r="AG193">
        <v>0.2630769286758593</v>
      </c>
      <c r="AI193">
        <v>4.19667601951903</v>
      </c>
      <c r="AJ193">
        <v>2.9854628865711224</v>
      </c>
      <c r="AN193">
        <v>9.458102270569432</v>
      </c>
      <c r="AO193">
        <v>13.175396576305896</v>
      </c>
      <c r="AS193">
        <v>23.112880560657896</v>
      </c>
      <c r="AT193">
        <v>31.369698905868479</v>
      </c>
      <c r="AX193">
        <v>12.307690441380229</v>
      </c>
      <c r="AY193">
        <v>14.662460288642128</v>
      </c>
      <c r="BC193">
        <v>3.0799252676851379</v>
      </c>
      <c r="BD193">
        <v>5.8156300232529796</v>
      </c>
      <c r="BE193">
        <v>2.7357047555678418</v>
      </c>
      <c r="BF193">
        <v>0.28388952295964615</v>
      </c>
      <c r="BH193">
        <v>192</v>
      </c>
    </row>
    <row r="194" spans="1:60" x14ac:dyDescent="0.3">
      <c r="A194">
        <v>72</v>
      </c>
      <c r="B194">
        <v>4</v>
      </c>
      <c r="C194" t="s">
        <v>65</v>
      </c>
      <c r="D194" t="s">
        <v>27</v>
      </c>
      <c r="G194">
        <v>0.5</v>
      </c>
      <c r="H194">
        <v>0.5</v>
      </c>
      <c r="I194">
        <v>2955</v>
      </c>
      <c r="J194">
        <v>6323</v>
      </c>
      <c r="L194">
        <v>2860</v>
      </c>
      <c r="M194">
        <v>2.6819999999999999</v>
      </c>
      <c r="N194">
        <v>5.6349999999999998</v>
      </c>
      <c r="O194">
        <v>2.9529999999999998</v>
      </c>
      <c r="Q194">
        <v>0.183</v>
      </c>
      <c r="R194">
        <v>1</v>
      </c>
      <c r="S194">
        <v>0</v>
      </c>
      <c r="T194">
        <v>0</v>
      </c>
      <c r="V194">
        <v>0</v>
      </c>
      <c r="Y194">
        <v>44365</v>
      </c>
      <c r="Z194">
        <v>6.7164351851851864E-2</v>
      </c>
      <c r="AB194">
        <v>1</v>
      </c>
      <c r="AD194">
        <v>3.0339502547847048</v>
      </c>
      <c r="AE194">
        <v>6.1987461827401251</v>
      </c>
      <c r="AF194">
        <v>3.1647959279554203</v>
      </c>
      <c r="AG194">
        <v>0.30470211724343299</v>
      </c>
      <c r="BH194">
        <v>193</v>
      </c>
    </row>
    <row r="195" spans="1:60" x14ac:dyDescent="0.3">
      <c r="A195">
        <v>73</v>
      </c>
      <c r="B195">
        <v>2</v>
      </c>
      <c r="D195" t="s">
        <v>28</v>
      </c>
      <c r="Y195">
        <v>44365</v>
      </c>
      <c r="Z195">
        <v>7.1331018518518516E-2</v>
      </c>
      <c r="AB195">
        <v>1</v>
      </c>
      <c r="AD195" t="e">
        <v>#DIV/0!</v>
      </c>
      <c r="AE195" t="e">
        <v>#DIV/0!</v>
      </c>
      <c r="AF195" t="e">
        <v>#DIV/0!</v>
      </c>
      <c r="AG195" t="e">
        <v>#DIV/0!</v>
      </c>
      <c r="BH195">
        <v>194</v>
      </c>
    </row>
    <row r="196" spans="1:60" x14ac:dyDescent="0.3">
      <c r="A196">
        <v>74</v>
      </c>
      <c r="B196">
        <v>21</v>
      </c>
      <c r="C196" t="s">
        <v>101</v>
      </c>
      <c r="D196" t="s">
        <v>27</v>
      </c>
      <c r="G196">
        <v>0.5</v>
      </c>
      <c r="H196">
        <v>0.5</v>
      </c>
      <c r="I196">
        <v>2302</v>
      </c>
      <c r="J196">
        <v>4630</v>
      </c>
      <c r="L196">
        <v>1223</v>
      </c>
      <c r="M196">
        <v>2.181</v>
      </c>
      <c r="N196">
        <v>4.2009999999999996</v>
      </c>
      <c r="O196">
        <v>2.02</v>
      </c>
      <c r="Q196">
        <v>1.2E-2</v>
      </c>
      <c r="R196">
        <v>1</v>
      </c>
      <c r="S196">
        <v>0</v>
      </c>
      <c r="T196">
        <v>0</v>
      </c>
      <c r="V196">
        <v>0</v>
      </c>
      <c r="Y196">
        <v>44365</v>
      </c>
      <c r="Z196">
        <v>8.1689814814814812E-2</v>
      </c>
      <c r="AB196">
        <v>1</v>
      </c>
      <c r="AD196">
        <v>2.3883226542689453</v>
      </c>
      <c r="AE196">
        <v>4.5248993233549974</v>
      </c>
      <c r="AF196">
        <v>2.1365766690860521</v>
      </c>
      <c r="AG196">
        <v>0.12585583460532745</v>
      </c>
      <c r="BH196">
        <v>195</v>
      </c>
    </row>
    <row r="197" spans="1:60" x14ac:dyDescent="0.3">
      <c r="A197">
        <v>75</v>
      </c>
      <c r="B197">
        <v>21</v>
      </c>
      <c r="C197" t="s">
        <v>101</v>
      </c>
      <c r="D197" t="s">
        <v>27</v>
      </c>
      <c r="G197">
        <v>0.5</v>
      </c>
      <c r="H197">
        <v>0.5</v>
      </c>
      <c r="I197">
        <v>2983</v>
      </c>
      <c r="J197">
        <v>4643</v>
      </c>
      <c r="L197">
        <v>1172</v>
      </c>
      <c r="M197">
        <v>2.7040000000000002</v>
      </c>
      <c r="N197">
        <v>4.2119999999999997</v>
      </c>
      <c r="O197">
        <v>1.508</v>
      </c>
      <c r="Q197">
        <v>7.0000000000000001E-3</v>
      </c>
      <c r="R197">
        <v>1</v>
      </c>
      <c r="S197">
        <v>0</v>
      </c>
      <c r="T197">
        <v>0</v>
      </c>
      <c r="V197">
        <v>0</v>
      </c>
      <c r="Y197">
        <v>44365</v>
      </c>
      <c r="Z197">
        <v>8.7430555555555553E-2</v>
      </c>
      <c r="AB197">
        <v>1</v>
      </c>
      <c r="AD197">
        <v>3.0616341335204496</v>
      </c>
      <c r="AE197">
        <v>4.5377522525765013</v>
      </c>
      <c r="AF197">
        <v>1.4761181190560517</v>
      </c>
      <c r="AG197">
        <v>0.12028395897029789</v>
      </c>
      <c r="AJ197">
        <v>0.77205301174790253</v>
      </c>
      <c r="AO197">
        <v>15.292747812486951</v>
      </c>
      <c r="AT197">
        <v>39.548420058842076</v>
      </c>
      <c r="AY197">
        <v>14.958328733813675</v>
      </c>
      <c r="BC197">
        <v>3.0734986529786257</v>
      </c>
      <c r="BD197">
        <v>4.9134532605897014</v>
      </c>
      <c r="BE197">
        <v>1.8399546076110755</v>
      </c>
      <c r="BF197">
        <v>0.13000742821574163</v>
      </c>
      <c r="BH197">
        <v>196</v>
      </c>
    </row>
    <row r="198" spans="1:60" x14ac:dyDescent="0.3">
      <c r="A198">
        <v>76</v>
      </c>
      <c r="B198">
        <v>21</v>
      </c>
      <c r="C198" t="s">
        <v>101</v>
      </c>
      <c r="D198" t="s">
        <v>27</v>
      </c>
      <c r="G198">
        <v>0.5</v>
      </c>
      <c r="H198">
        <v>0.5</v>
      </c>
      <c r="I198">
        <v>3007</v>
      </c>
      <c r="J198">
        <v>5403</v>
      </c>
      <c r="L198">
        <v>1350</v>
      </c>
      <c r="M198">
        <v>2.722</v>
      </c>
      <c r="N198">
        <v>4.8559999999999999</v>
      </c>
      <c r="O198">
        <v>2.1339999999999999</v>
      </c>
      <c r="Q198">
        <v>2.5000000000000001E-2</v>
      </c>
      <c r="R198">
        <v>1</v>
      </c>
      <c r="S198">
        <v>0</v>
      </c>
      <c r="T198">
        <v>0</v>
      </c>
      <c r="V198">
        <v>0</v>
      </c>
      <c r="Y198">
        <v>44365</v>
      </c>
      <c r="Z198">
        <v>9.3645833333333331E-2</v>
      </c>
      <c r="AB198">
        <v>1</v>
      </c>
      <c r="AD198">
        <v>3.0853631724368022</v>
      </c>
      <c r="AE198">
        <v>5.2891542686029016</v>
      </c>
      <c r="AF198">
        <v>2.2037910961660994</v>
      </c>
      <c r="AG198">
        <v>0.13973089746118536</v>
      </c>
      <c r="BH198">
        <v>197</v>
      </c>
    </row>
    <row r="199" spans="1:60" x14ac:dyDescent="0.3">
      <c r="A199">
        <v>77</v>
      </c>
      <c r="B199">
        <v>22</v>
      </c>
      <c r="C199" t="s">
        <v>102</v>
      </c>
      <c r="D199" t="s">
        <v>27</v>
      </c>
      <c r="G199">
        <v>0.5</v>
      </c>
      <c r="H199">
        <v>0.5</v>
      </c>
      <c r="I199">
        <v>17825</v>
      </c>
      <c r="J199">
        <v>21127</v>
      </c>
      <c r="L199">
        <v>1868</v>
      </c>
      <c r="M199">
        <v>14.09</v>
      </c>
      <c r="N199">
        <v>18.177</v>
      </c>
      <c r="O199">
        <v>4.0880000000000001</v>
      </c>
      <c r="Q199">
        <v>7.9000000000000001E-2</v>
      </c>
      <c r="R199">
        <v>1</v>
      </c>
      <c r="S199">
        <v>0</v>
      </c>
      <c r="T199">
        <v>0</v>
      </c>
      <c r="V199">
        <v>0</v>
      </c>
      <c r="Y199">
        <v>44365</v>
      </c>
      <c r="Z199">
        <v>0.10444444444444445</v>
      </c>
      <c r="AB199">
        <v>1</v>
      </c>
      <c r="AD199">
        <v>17.736067283374815</v>
      </c>
      <c r="AE199">
        <v>20.835266505443865</v>
      </c>
      <c r="AF199">
        <v>3.0991992220690499</v>
      </c>
      <c r="AG199">
        <v>0.19632367351893654</v>
      </c>
      <c r="BH199">
        <v>198</v>
      </c>
    </row>
    <row r="200" spans="1:60" x14ac:dyDescent="0.3">
      <c r="A200">
        <v>78</v>
      </c>
      <c r="B200">
        <v>22</v>
      </c>
      <c r="C200" t="s">
        <v>102</v>
      </c>
      <c r="D200" t="s">
        <v>27</v>
      </c>
      <c r="G200">
        <v>0.5</v>
      </c>
      <c r="H200">
        <v>0.5</v>
      </c>
      <c r="I200">
        <v>23520</v>
      </c>
      <c r="J200">
        <v>21687</v>
      </c>
      <c r="L200">
        <v>1869</v>
      </c>
      <c r="M200">
        <v>18.459</v>
      </c>
      <c r="N200">
        <v>18.652000000000001</v>
      </c>
      <c r="O200">
        <v>0.193</v>
      </c>
      <c r="Q200">
        <v>7.9000000000000001E-2</v>
      </c>
      <c r="R200">
        <v>1</v>
      </c>
      <c r="S200">
        <v>0</v>
      </c>
      <c r="T200">
        <v>0</v>
      </c>
      <c r="V200">
        <v>0</v>
      </c>
      <c r="Y200">
        <v>44365</v>
      </c>
      <c r="Z200">
        <v>0.1102662037037037</v>
      </c>
      <c r="AB200">
        <v>1</v>
      </c>
      <c r="AD200">
        <v>23.366770476234311</v>
      </c>
      <c r="AE200">
        <v>21.388931148831738</v>
      </c>
      <c r="AF200">
        <v>-1.9778393274025738</v>
      </c>
      <c r="AG200">
        <v>0.19643292598236853</v>
      </c>
      <c r="AJ200">
        <v>1.2279435461382548</v>
      </c>
      <c r="AO200">
        <v>0.65882903122226555</v>
      </c>
      <c r="AT200">
        <v>7.181140370847694</v>
      </c>
      <c r="AY200">
        <v>0.27770487858862125</v>
      </c>
      <c r="BC200">
        <v>23.511122129642125</v>
      </c>
      <c r="BD200">
        <v>21.459622259550013</v>
      </c>
      <c r="BE200">
        <v>-2.0514998700921101</v>
      </c>
      <c r="BF200">
        <v>0.19670605714094841</v>
      </c>
      <c r="BH200">
        <v>199</v>
      </c>
    </row>
    <row r="201" spans="1:60" x14ac:dyDescent="0.3">
      <c r="A201">
        <v>79</v>
      </c>
      <c r="B201">
        <v>22</v>
      </c>
      <c r="C201" t="s">
        <v>102</v>
      </c>
      <c r="D201" t="s">
        <v>27</v>
      </c>
      <c r="G201">
        <v>0.5</v>
      </c>
      <c r="H201">
        <v>0.5</v>
      </c>
      <c r="I201">
        <v>23812</v>
      </c>
      <c r="J201">
        <v>21830</v>
      </c>
      <c r="L201">
        <v>1874</v>
      </c>
      <c r="M201">
        <v>18.683</v>
      </c>
      <c r="N201">
        <v>18.773</v>
      </c>
      <c r="O201">
        <v>0.09</v>
      </c>
      <c r="Q201">
        <v>0.08</v>
      </c>
      <c r="R201">
        <v>1</v>
      </c>
      <c r="S201">
        <v>0</v>
      </c>
      <c r="T201">
        <v>0</v>
      </c>
      <c r="V201">
        <v>0</v>
      </c>
      <c r="Y201">
        <v>44365</v>
      </c>
      <c r="Z201">
        <v>0.11659722222222223</v>
      </c>
      <c r="AB201">
        <v>1</v>
      </c>
      <c r="AD201">
        <v>23.655473783049935</v>
      </c>
      <c r="AE201">
        <v>21.530313370268289</v>
      </c>
      <c r="AF201">
        <v>-2.1251604127816464</v>
      </c>
      <c r="AG201">
        <v>0.19697918829952826</v>
      </c>
      <c r="BH201">
        <v>200</v>
      </c>
    </row>
    <row r="202" spans="1:60" x14ac:dyDescent="0.3">
      <c r="A202">
        <v>80</v>
      </c>
      <c r="B202">
        <v>23</v>
      </c>
      <c r="C202" t="s">
        <v>103</v>
      </c>
      <c r="D202" t="s">
        <v>27</v>
      </c>
      <c r="G202">
        <v>0.5</v>
      </c>
      <c r="H202">
        <v>0.5</v>
      </c>
      <c r="I202">
        <v>9647</v>
      </c>
      <c r="J202">
        <v>4982</v>
      </c>
      <c r="L202">
        <v>1586</v>
      </c>
      <c r="M202">
        <v>7.8159999999999998</v>
      </c>
      <c r="N202">
        <v>4.4989999999999997</v>
      </c>
      <c r="O202">
        <v>0</v>
      </c>
      <c r="Q202">
        <v>0.05</v>
      </c>
      <c r="R202">
        <v>1</v>
      </c>
      <c r="S202">
        <v>0</v>
      </c>
      <c r="T202">
        <v>0</v>
      </c>
      <c r="V202">
        <v>0</v>
      </c>
      <c r="Y202">
        <v>44365</v>
      </c>
      <c r="Z202">
        <v>0.12741898148148148</v>
      </c>
      <c r="AB202">
        <v>1</v>
      </c>
      <c r="AD202">
        <v>9.6503972726276785</v>
      </c>
      <c r="AE202">
        <v>4.872917099198804</v>
      </c>
      <c r="AF202">
        <v>-4.7774801734288745</v>
      </c>
      <c r="AG202">
        <v>0.16551447883112605</v>
      </c>
      <c r="BH202">
        <v>201</v>
      </c>
    </row>
    <row r="203" spans="1:60" x14ac:dyDescent="0.3">
      <c r="A203">
        <v>81</v>
      </c>
      <c r="B203">
        <v>23</v>
      </c>
      <c r="C203" t="s">
        <v>103</v>
      </c>
      <c r="D203" t="s">
        <v>27</v>
      </c>
      <c r="G203">
        <v>0.5</v>
      </c>
      <c r="H203">
        <v>0.5</v>
      </c>
      <c r="I203">
        <v>4223</v>
      </c>
      <c r="J203">
        <v>5750</v>
      </c>
      <c r="L203">
        <v>1833</v>
      </c>
      <c r="M203">
        <v>3.6539999999999999</v>
      </c>
      <c r="N203">
        <v>5.15</v>
      </c>
      <c r="O203">
        <v>1.4950000000000001</v>
      </c>
      <c r="Q203">
        <v>7.5999999999999998E-2</v>
      </c>
      <c r="R203">
        <v>1</v>
      </c>
      <c r="S203">
        <v>0</v>
      </c>
      <c r="T203">
        <v>0</v>
      </c>
      <c r="V203">
        <v>0</v>
      </c>
      <c r="Y203">
        <v>44365</v>
      </c>
      <c r="Z203">
        <v>0.13325231481481481</v>
      </c>
      <c r="AB203">
        <v>1</v>
      </c>
      <c r="AD203">
        <v>4.2876344775319986</v>
      </c>
      <c r="AE203">
        <v>5.6322286101307455</v>
      </c>
      <c r="AF203">
        <v>1.3445941325987469</v>
      </c>
      <c r="AG203">
        <v>0.19249983729881823</v>
      </c>
      <c r="AJ203">
        <v>2.0735795350922523</v>
      </c>
      <c r="AO203">
        <v>1.6538490798782262</v>
      </c>
      <c r="AT203">
        <v>12.672486958305567</v>
      </c>
      <c r="AY203">
        <v>1.6324485644732427</v>
      </c>
      <c r="BC203">
        <v>4.243636884541262</v>
      </c>
      <c r="BD203">
        <v>5.6791912361323957</v>
      </c>
      <c r="BE203">
        <v>1.4355543515911342</v>
      </c>
      <c r="BF203">
        <v>0.19408399801858153</v>
      </c>
      <c r="BH203">
        <v>202</v>
      </c>
    </row>
    <row r="204" spans="1:60" x14ac:dyDescent="0.3">
      <c r="A204">
        <v>82</v>
      </c>
      <c r="B204">
        <v>23</v>
      </c>
      <c r="C204" t="s">
        <v>103</v>
      </c>
      <c r="D204" t="s">
        <v>27</v>
      </c>
      <c r="G204">
        <v>0.5</v>
      </c>
      <c r="H204">
        <v>0.5</v>
      </c>
      <c r="I204">
        <v>4134</v>
      </c>
      <c r="J204">
        <v>5845</v>
      </c>
      <c r="L204">
        <v>1862</v>
      </c>
      <c r="M204">
        <v>3.5870000000000002</v>
      </c>
      <c r="N204">
        <v>5.23</v>
      </c>
      <c r="O204">
        <v>1.643</v>
      </c>
      <c r="Q204">
        <v>7.9000000000000001E-2</v>
      </c>
      <c r="R204">
        <v>1</v>
      </c>
      <c r="S204">
        <v>0</v>
      </c>
      <c r="T204">
        <v>0</v>
      </c>
      <c r="V204">
        <v>0</v>
      </c>
      <c r="Y204">
        <v>44365</v>
      </c>
      <c r="Z204">
        <v>0.13951388888888888</v>
      </c>
      <c r="AB204">
        <v>1</v>
      </c>
      <c r="AD204">
        <v>4.1996392915505245</v>
      </c>
      <c r="AE204">
        <v>5.726153862134046</v>
      </c>
      <c r="AF204">
        <v>1.5265145705835215</v>
      </c>
      <c r="AG204">
        <v>0.19566815873834484</v>
      </c>
      <c r="BH204">
        <v>203</v>
      </c>
    </row>
    <row r="205" spans="1:60" x14ac:dyDescent="0.3">
      <c r="A205">
        <v>83</v>
      </c>
      <c r="B205">
        <v>24</v>
      </c>
      <c r="C205" t="s">
        <v>104</v>
      </c>
      <c r="D205" t="s">
        <v>27</v>
      </c>
      <c r="G205">
        <v>0.5</v>
      </c>
      <c r="H205">
        <v>0.5</v>
      </c>
      <c r="I205">
        <v>3365</v>
      </c>
      <c r="J205">
        <v>4659</v>
      </c>
      <c r="L205">
        <v>1551</v>
      </c>
      <c r="M205">
        <v>2.996</v>
      </c>
      <c r="N205">
        <v>4.2249999999999996</v>
      </c>
      <c r="O205">
        <v>1.2290000000000001</v>
      </c>
      <c r="Q205">
        <v>4.5999999999999999E-2</v>
      </c>
      <c r="R205">
        <v>1</v>
      </c>
      <c r="S205">
        <v>0</v>
      </c>
      <c r="T205">
        <v>0</v>
      </c>
      <c r="V205">
        <v>0</v>
      </c>
      <c r="Y205">
        <v>44365</v>
      </c>
      <c r="Z205">
        <v>0.14984953703703704</v>
      </c>
      <c r="AB205">
        <v>1</v>
      </c>
      <c r="AD205">
        <v>3.4393213362723944</v>
      </c>
      <c r="AE205">
        <v>4.5535712423875836</v>
      </c>
      <c r="AF205">
        <v>1.1142499061151891</v>
      </c>
      <c r="AG205">
        <v>0.16169064261100774</v>
      </c>
      <c r="BH205">
        <v>204</v>
      </c>
    </row>
    <row r="206" spans="1:60" x14ac:dyDescent="0.3">
      <c r="A206">
        <v>84</v>
      </c>
      <c r="B206">
        <v>24</v>
      </c>
      <c r="C206" t="s">
        <v>104</v>
      </c>
      <c r="D206" t="s">
        <v>27</v>
      </c>
      <c r="G206">
        <v>0.5</v>
      </c>
      <c r="H206">
        <v>0.5</v>
      </c>
      <c r="I206">
        <v>3045</v>
      </c>
      <c r="J206">
        <v>4665</v>
      </c>
      <c r="L206">
        <v>1576</v>
      </c>
      <c r="M206">
        <v>2.7509999999999999</v>
      </c>
      <c r="N206">
        <v>4.2309999999999999</v>
      </c>
      <c r="O206">
        <v>1.4790000000000001</v>
      </c>
      <c r="Q206">
        <v>4.9000000000000002E-2</v>
      </c>
      <c r="R206">
        <v>1</v>
      </c>
      <c r="S206">
        <v>0</v>
      </c>
      <c r="T206">
        <v>0</v>
      </c>
      <c r="V206">
        <v>0</v>
      </c>
      <c r="Y206">
        <v>44365</v>
      </c>
      <c r="Z206">
        <v>0.15559027777777779</v>
      </c>
      <c r="AB206">
        <v>1</v>
      </c>
      <c r="AD206">
        <v>3.1229341507210266</v>
      </c>
      <c r="AE206">
        <v>4.5595033635667388</v>
      </c>
      <c r="AF206">
        <v>1.4365692128457122</v>
      </c>
      <c r="AG206">
        <v>0.16442195419680655</v>
      </c>
      <c r="AJ206">
        <v>0.22186337905774697</v>
      </c>
      <c r="AO206">
        <v>0.58376158396173217</v>
      </c>
      <c r="AT206">
        <v>2.3129247040604293</v>
      </c>
      <c r="AY206">
        <v>1.3378172411990747</v>
      </c>
      <c r="BC206">
        <v>3.1194736658790587</v>
      </c>
      <c r="BD206">
        <v>4.5728506362198393</v>
      </c>
      <c r="BE206">
        <v>1.4533769703407806</v>
      </c>
      <c r="BF206">
        <v>0.16332942956248703</v>
      </c>
      <c r="BH206">
        <v>205</v>
      </c>
    </row>
    <row r="207" spans="1:60" x14ac:dyDescent="0.3">
      <c r="A207">
        <v>85</v>
      </c>
      <c r="B207">
        <v>24</v>
      </c>
      <c r="C207" t="s">
        <v>104</v>
      </c>
      <c r="D207" t="s">
        <v>27</v>
      </c>
      <c r="G207">
        <v>0.5</v>
      </c>
      <c r="H207">
        <v>0.5</v>
      </c>
      <c r="I207">
        <v>3038</v>
      </c>
      <c r="J207">
        <v>4692</v>
      </c>
      <c r="L207">
        <v>1556</v>
      </c>
      <c r="M207">
        <v>2.746</v>
      </c>
      <c r="N207">
        <v>4.2539999999999996</v>
      </c>
      <c r="O207">
        <v>1.508</v>
      </c>
      <c r="Q207">
        <v>4.7E-2</v>
      </c>
      <c r="R207">
        <v>1</v>
      </c>
      <c r="S207">
        <v>0</v>
      </c>
      <c r="T207">
        <v>0</v>
      </c>
      <c r="V207">
        <v>0</v>
      </c>
      <c r="Y207">
        <v>44365</v>
      </c>
      <c r="Z207">
        <v>0.16177083333333334</v>
      </c>
      <c r="AB207">
        <v>1</v>
      </c>
      <c r="AD207">
        <v>3.1160131810370908</v>
      </c>
      <c r="AE207">
        <v>4.5861979088729399</v>
      </c>
      <c r="AF207">
        <v>1.4701847278358491</v>
      </c>
      <c r="AG207">
        <v>0.1622369049281675</v>
      </c>
      <c r="BH207">
        <v>206</v>
      </c>
    </row>
    <row r="208" spans="1:60" x14ac:dyDescent="0.3">
      <c r="A208">
        <v>86</v>
      </c>
      <c r="B208">
        <v>25</v>
      </c>
      <c r="C208" t="s">
        <v>105</v>
      </c>
      <c r="D208" t="s">
        <v>27</v>
      </c>
      <c r="G208">
        <v>0.5</v>
      </c>
      <c r="H208">
        <v>0.5</v>
      </c>
      <c r="I208">
        <v>2930</v>
      </c>
      <c r="J208">
        <v>4404</v>
      </c>
      <c r="L208">
        <v>1215</v>
      </c>
      <c r="M208">
        <v>2.6619999999999999</v>
      </c>
      <c r="N208">
        <v>4.01</v>
      </c>
      <c r="O208">
        <v>1.347</v>
      </c>
      <c r="Q208">
        <v>1.0999999999999999E-2</v>
      </c>
      <c r="R208">
        <v>1</v>
      </c>
      <c r="S208">
        <v>0</v>
      </c>
      <c r="T208">
        <v>0</v>
      </c>
      <c r="V208">
        <v>0</v>
      </c>
      <c r="Y208">
        <v>44365</v>
      </c>
      <c r="Z208">
        <v>0.17211805555555557</v>
      </c>
      <c r="AB208">
        <v>1</v>
      </c>
      <c r="AD208">
        <v>3.0092325059135043</v>
      </c>
      <c r="AE208">
        <v>4.3014560922734617</v>
      </c>
      <c r="AF208">
        <v>1.2922235863599574</v>
      </c>
      <c r="AG208">
        <v>0.12498181489787184</v>
      </c>
      <c r="BH208">
        <v>207</v>
      </c>
    </row>
    <row r="209" spans="1:60" x14ac:dyDescent="0.3">
      <c r="A209">
        <v>87</v>
      </c>
      <c r="B209">
        <v>25</v>
      </c>
      <c r="C209" t="s">
        <v>105</v>
      </c>
      <c r="D209" t="s">
        <v>27</v>
      </c>
      <c r="G209">
        <v>0.5</v>
      </c>
      <c r="H209">
        <v>0.5</v>
      </c>
      <c r="I209">
        <v>2927</v>
      </c>
      <c r="J209">
        <v>4438</v>
      </c>
      <c r="L209">
        <v>1182</v>
      </c>
      <c r="M209">
        <v>2.66</v>
      </c>
      <c r="N209">
        <v>4.0389999999999997</v>
      </c>
      <c r="O209">
        <v>1.3779999999999999</v>
      </c>
      <c r="Q209">
        <v>8.0000000000000002E-3</v>
      </c>
      <c r="R209">
        <v>1</v>
      </c>
      <c r="S209">
        <v>0</v>
      </c>
      <c r="T209">
        <v>0</v>
      </c>
      <c r="V209">
        <v>0</v>
      </c>
      <c r="Y209">
        <v>44365</v>
      </c>
      <c r="Z209">
        <v>0.17782407407407408</v>
      </c>
      <c r="AB209">
        <v>1</v>
      </c>
      <c r="AD209">
        <v>3.0062663760489601</v>
      </c>
      <c r="AE209">
        <v>4.3350714456220105</v>
      </c>
      <c r="AF209">
        <v>1.3288050695730504</v>
      </c>
      <c r="AG209">
        <v>0.12137648360461742</v>
      </c>
      <c r="AJ209">
        <v>0.79244670731566125</v>
      </c>
      <c r="AO209">
        <v>0.40967974143405472</v>
      </c>
      <c r="AT209">
        <v>3.0769408807982015</v>
      </c>
      <c r="AY209">
        <v>0.4510711769132778</v>
      </c>
      <c r="BC209">
        <v>2.994401856590784</v>
      </c>
      <c r="BD209">
        <v>4.3439696273907451</v>
      </c>
      <c r="BE209">
        <v>1.3495677707999609</v>
      </c>
      <c r="BF209">
        <v>0.12110335244603754</v>
      </c>
      <c r="BH209">
        <v>208</v>
      </c>
    </row>
    <row r="210" spans="1:60" x14ac:dyDescent="0.3">
      <c r="A210">
        <v>88</v>
      </c>
      <c r="B210">
        <v>25</v>
      </c>
      <c r="C210" t="s">
        <v>105</v>
      </c>
      <c r="D210" t="s">
        <v>27</v>
      </c>
      <c r="G210">
        <v>0.5</v>
      </c>
      <c r="H210">
        <v>0.5</v>
      </c>
      <c r="I210">
        <v>2903</v>
      </c>
      <c r="J210">
        <v>4456</v>
      </c>
      <c r="L210">
        <v>1177</v>
      </c>
      <c r="M210">
        <v>2.6419999999999999</v>
      </c>
      <c r="N210">
        <v>4.0540000000000003</v>
      </c>
      <c r="O210">
        <v>1.4119999999999999</v>
      </c>
      <c r="Q210">
        <v>7.0000000000000001E-3</v>
      </c>
      <c r="R210">
        <v>1</v>
      </c>
      <c r="S210">
        <v>0</v>
      </c>
      <c r="T210">
        <v>0</v>
      </c>
      <c r="V210">
        <v>0</v>
      </c>
      <c r="Y210">
        <v>44365</v>
      </c>
      <c r="Z210">
        <v>0.1839814814814815</v>
      </c>
      <c r="AB210">
        <v>1</v>
      </c>
      <c r="AD210">
        <v>2.9825373371326074</v>
      </c>
      <c r="AE210">
        <v>4.3528678091594788</v>
      </c>
      <c r="AF210">
        <v>1.3703304720268714</v>
      </c>
      <c r="AG210">
        <v>0.12083022128745764</v>
      </c>
      <c r="BH210">
        <v>209</v>
      </c>
    </row>
    <row r="211" spans="1:60" x14ac:dyDescent="0.3">
      <c r="A211">
        <v>89</v>
      </c>
      <c r="B211">
        <v>26</v>
      </c>
      <c r="C211" t="s">
        <v>106</v>
      </c>
      <c r="D211" t="s">
        <v>27</v>
      </c>
      <c r="G211">
        <v>0.5</v>
      </c>
      <c r="H211">
        <v>0.5</v>
      </c>
      <c r="I211">
        <v>3259</v>
      </c>
      <c r="J211">
        <v>4505</v>
      </c>
      <c r="L211">
        <v>1287</v>
      </c>
      <c r="M211">
        <v>2.915</v>
      </c>
      <c r="N211">
        <v>4.0949999999999998</v>
      </c>
      <c r="O211">
        <v>1.18</v>
      </c>
      <c r="Q211">
        <v>1.9E-2</v>
      </c>
      <c r="R211">
        <v>1</v>
      </c>
      <c r="S211">
        <v>0</v>
      </c>
      <c r="T211">
        <v>0</v>
      </c>
      <c r="V211">
        <v>0</v>
      </c>
      <c r="Y211">
        <v>44365</v>
      </c>
      <c r="Z211">
        <v>0.19425925925925927</v>
      </c>
      <c r="AB211">
        <v>1</v>
      </c>
      <c r="AD211">
        <v>3.334518081058504</v>
      </c>
      <c r="AE211">
        <v>4.4013134654559174</v>
      </c>
      <c r="AF211">
        <v>1.0667953843974134</v>
      </c>
      <c r="AG211">
        <v>0.13284799226497238</v>
      </c>
      <c r="BH211">
        <v>210</v>
      </c>
    </row>
    <row r="212" spans="1:60" x14ac:dyDescent="0.3">
      <c r="A212">
        <v>90</v>
      </c>
      <c r="B212">
        <v>26</v>
      </c>
      <c r="C212" t="s">
        <v>106</v>
      </c>
      <c r="D212" t="s">
        <v>27</v>
      </c>
      <c r="G212">
        <v>0.5</v>
      </c>
      <c r="H212">
        <v>0.5</v>
      </c>
      <c r="I212">
        <v>3343</v>
      </c>
      <c r="J212">
        <v>4520</v>
      </c>
      <c r="L212">
        <v>1267</v>
      </c>
      <c r="M212">
        <v>2.98</v>
      </c>
      <c r="N212">
        <v>4.1079999999999997</v>
      </c>
      <c r="O212">
        <v>1.1279999999999999</v>
      </c>
      <c r="Q212">
        <v>1.7000000000000001E-2</v>
      </c>
      <c r="R212">
        <v>1</v>
      </c>
      <c r="S212">
        <v>0</v>
      </c>
      <c r="T212">
        <v>0</v>
      </c>
      <c r="V212">
        <v>0</v>
      </c>
      <c r="Y212">
        <v>44365</v>
      </c>
      <c r="Z212">
        <v>0.19994212962962962</v>
      </c>
      <c r="AB212">
        <v>1</v>
      </c>
      <c r="AD212">
        <v>3.4175697172657378</v>
      </c>
      <c r="AE212">
        <v>4.4161437684038072</v>
      </c>
      <c r="AF212">
        <v>0.99857405113806941</v>
      </c>
      <c r="AG212">
        <v>0.13066294299633335</v>
      </c>
      <c r="AJ212">
        <v>0.95016121428254718</v>
      </c>
      <c r="AO212">
        <v>14.069627511945097</v>
      </c>
      <c r="AT212">
        <v>48.291345053845646</v>
      </c>
      <c r="AY212">
        <v>9.5543492371774246</v>
      </c>
      <c r="BC212">
        <v>3.4338834315207301</v>
      </c>
      <c r="BD212">
        <v>4.7503199281629174</v>
      </c>
      <c r="BE212">
        <v>1.3164364966421873</v>
      </c>
      <c r="BF212">
        <v>0.13721809080225048</v>
      </c>
      <c r="BH212">
        <v>211</v>
      </c>
    </row>
    <row r="213" spans="1:60" x14ac:dyDescent="0.3">
      <c r="A213">
        <v>91</v>
      </c>
      <c r="B213">
        <v>26</v>
      </c>
      <c r="C213" t="s">
        <v>106</v>
      </c>
      <c r="D213" t="s">
        <v>27</v>
      </c>
      <c r="G213">
        <v>0.5</v>
      </c>
      <c r="H213">
        <v>0.5</v>
      </c>
      <c r="I213">
        <v>3376</v>
      </c>
      <c r="J213">
        <v>5196</v>
      </c>
      <c r="L213">
        <v>1387</v>
      </c>
      <c r="M213">
        <v>3.0049999999999999</v>
      </c>
      <c r="N213">
        <v>4.681</v>
      </c>
      <c r="O213">
        <v>1.6759999999999999</v>
      </c>
      <c r="Q213">
        <v>2.9000000000000001E-2</v>
      </c>
      <c r="R213">
        <v>1</v>
      </c>
      <c r="S213">
        <v>0</v>
      </c>
      <c r="T213">
        <v>0</v>
      </c>
      <c r="V213">
        <v>0</v>
      </c>
      <c r="Y213">
        <v>44365</v>
      </c>
      <c r="Z213">
        <v>0.20616898148148147</v>
      </c>
      <c r="AB213">
        <v>1</v>
      </c>
      <c r="AD213">
        <v>3.4501971457757223</v>
      </c>
      <c r="AE213">
        <v>5.0844960879220276</v>
      </c>
      <c r="AF213">
        <v>1.6342989421463052</v>
      </c>
      <c r="AG213">
        <v>0.1437732386081676</v>
      </c>
      <c r="BH213">
        <v>212</v>
      </c>
    </row>
    <row r="214" spans="1:60" x14ac:dyDescent="0.3">
      <c r="A214">
        <v>92</v>
      </c>
      <c r="B214">
        <v>27</v>
      </c>
      <c r="C214" t="s">
        <v>107</v>
      </c>
      <c r="D214" t="s">
        <v>27</v>
      </c>
      <c r="G214">
        <v>0.5</v>
      </c>
      <c r="H214">
        <v>0.5</v>
      </c>
      <c r="I214">
        <v>2926</v>
      </c>
      <c r="J214">
        <v>4083</v>
      </c>
      <c r="L214">
        <v>1147</v>
      </c>
      <c r="M214">
        <v>2.66</v>
      </c>
      <c r="N214">
        <v>3.7370000000000001</v>
      </c>
      <c r="O214">
        <v>1.077</v>
      </c>
      <c r="Q214">
        <v>4.0000000000000001E-3</v>
      </c>
      <c r="R214">
        <v>1</v>
      </c>
      <c r="S214">
        <v>0</v>
      </c>
      <c r="T214">
        <v>0</v>
      </c>
      <c r="V214">
        <v>0</v>
      </c>
      <c r="Y214">
        <v>44365</v>
      </c>
      <c r="Z214">
        <v>0.21650462962962966</v>
      </c>
      <c r="AB214">
        <v>1</v>
      </c>
      <c r="AD214">
        <v>3.0052776660941118</v>
      </c>
      <c r="AE214">
        <v>3.9840876091886264</v>
      </c>
      <c r="AF214">
        <v>0.97880994309451452</v>
      </c>
      <c r="AG214">
        <v>0.11755264738449908</v>
      </c>
      <c r="BH214">
        <v>213</v>
      </c>
    </row>
    <row r="215" spans="1:60" x14ac:dyDescent="0.3">
      <c r="A215">
        <v>93</v>
      </c>
      <c r="B215">
        <v>27</v>
      </c>
      <c r="C215" t="s">
        <v>107</v>
      </c>
      <c r="D215" t="s">
        <v>27</v>
      </c>
      <c r="G215">
        <v>0.5</v>
      </c>
      <c r="H215">
        <v>0.5</v>
      </c>
      <c r="I215">
        <v>2792</v>
      </c>
      <c r="J215">
        <v>4155</v>
      </c>
      <c r="L215">
        <v>1128</v>
      </c>
      <c r="M215">
        <v>2.556</v>
      </c>
      <c r="N215">
        <v>3.798</v>
      </c>
      <c r="O215">
        <v>1.242</v>
      </c>
      <c r="Q215">
        <v>2E-3</v>
      </c>
      <c r="R215">
        <v>1</v>
      </c>
      <c r="S215">
        <v>0</v>
      </c>
      <c r="T215">
        <v>0</v>
      </c>
      <c r="V215">
        <v>0</v>
      </c>
      <c r="Y215">
        <v>44365</v>
      </c>
      <c r="Z215">
        <v>0.22222222222222221</v>
      </c>
      <c r="AB215">
        <v>1</v>
      </c>
      <c r="AD215">
        <v>2.8727905321444771</v>
      </c>
      <c r="AE215">
        <v>4.0552730633384959</v>
      </c>
      <c r="AF215">
        <v>1.1824825311940188</v>
      </c>
      <c r="AG215">
        <v>0.115476850579292</v>
      </c>
      <c r="AJ215">
        <v>0</v>
      </c>
      <c r="AO215">
        <v>13.228067713532374</v>
      </c>
      <c r="AT215">
        <v>39.084752365713456</v>
      </c>
      <c r="AY215">
        <v>11.67066442566786</v>
      </c>
      <c r="BC215">
        <v>2.8727905321444771</v>
      </c>
      <c r="BD215">
        <v>4.3424865970959559</v>
      </c>
      <c r="BE215">
        <v>1.4696960649514792</v>
      </c>
      <c r="BF215">
        <v>0.12263288693408486</v>
      </c>
      <c r="BH215">
        <v>214</v>
      </c>
    </row>
    <row r="216" spans="1:60" x14ac:dyDescent="0.3">
      <c r="A216">
        <v>94</v>
      </c>
      <c r="B216">
        <v>27</v>
      </c>
      <c r="C216" t="s">
        <v>107</v>
      </c>
      <c r="D216" t="s">
        <v>27</v>
      </c>
      <c r="G216">
        <v>0.5</v>
      </c>
      <c r="H216">
        <v>0.5</v>
      </c>
      <c r="I216">
        <v>2792</v>
      </c>
      <c r="J216">
        <v>4736</v>
      </c>
      <c r="L216">
        <v>1259</v>
      </c>
      <c r="M216">
        <v>2.5569999999999999</v>
      </c>
      <c r="N216">
        <v>4.2910000000000004</v>
      </c>
      <c r="O216">
        <v>1.734</v>
      </c>
      <c r="Q216">
        <v>1.6E-2</v>
      </c>
      <c r="R216">
        <v>1</v>
      </c>
      <c r="S216">
        <v>0</v>
      </c>
      <c r="T216">
        <v>0</v>
      </c>
      <c r="V216">
        <v>0</v>
      </c>
      <c r="Y216">
        <v>44365</v>
      </c>
      <c r="Z216">
        <v>0.22842592592592592</v>
      </c>
      <c r="AB216">
        <v>1</v>
      </c>
      <c r="AD216">
        <v>2.8727905321444771</v>
      </c>
      <c r="AE216">
        <v>4.6297001308534167</v>
      </c>
      <c r="AF216">
        <v>1.7569095987089396</v>
      </c>
      <c r="AG216">
        <v>0.12978892328887773</v>
      </c>
      <c r="BH216">
        <v>215</v>
      </c>
    </row>
    <row r="217" spans="1:60" x14ac:dyDescent="0.3">
      <c r="A217">
        <v>95</v>
      </c>
      <c r="B217">
        <v>28</v>
      </c>
      <c r="C217" t="s">
        <v>108</v>
      </c>
      <c r="D217" t="s">
        <v>27</v>
      </c>
      <c r="G217">
        <v>0.5</v>
      </c>
      <c r="H217">
        <v>0.5</v>
      </c>
      <c r="I217">
        <v>2857</v>
      </c>
      <c r="J217">
        <v>4403</v>
      </c>
      <c r="L217">
        <v>1276</v>
      </c>
      <c r="M217">
        <v>2.6070000000000002</v>
      </c>
      <c r="N217">
        <v>4.0090000000000003</v>
      </c>
      <c r="O217">
        <v>1.4019999999999999</v>
      </c>
      <c r="Q217">
        <v>1.7000000000000001E-2</v>
      </c>
      <c r="R217">
        <v>1</v>
      </c>
      <c r="S217">
        <v>0</v>
      </c>
      <c r="T217">
        <v>0</v>
      </c>
      <c r="V217">
        <v>0</v>
      </c>
      <c r="Y217">
        <v>44365</v>
      </c>
      <c r="Z217">
        <v>0.23864583333333333</v>
      </c>
      <c r="AB217">
        <v>1</v>
      </c>
      <c r="AD217">
        <v>2.9370566792095989</v>
      </c>
      <c r="AE217">
        <v>4.3004674054102692</v>
      </c>
      <c r="AF217">
        <v>1.3634107262006703</v>
      </c>
      <c r="AG217">
        <v>0.13164621516722091</v>
      </c>
      <c r="BH217">
        <v>216</v>
      </c>
    </row>
    <row r="218" spans="1:60" x14ac:dyDescent="0.3">
      <c r="A218">
        <v>96</v>
      </c>
      <c r="B218">
        <v>28</v>
      </c>
      <c r="C218" t="s">
        <v>108</v>
      </c>
      <c r="D218" t="s">
        <v>27</v>
      </c>
      <c r="G218">
        <v>0.5</v>
      </c>
      <c r="H218">
        <v>0.5</v>
      </c>
      <c r="I218">
        <v>2912</v>
      </c>
      <c r="J218">
        <v>4435</v>
      </c>
      <c r="L218">
        <v>1328</v>
      </c>
      <c r="M218">
        <v>2.649</v>
      </c>
      <c r="N218">
        <v>4.0359999999999996</v>
      </c>
      <c r="O218">
        <v>1.387</v>
      </c>
      <c r="Q218">
        <v>2.3E-2</v>
      </c>
      <c r="R218">
        <v>1</v>
      </c>
      <c r="S218">
        <v>0</v>
      </c>
      <c r="T218">
        <v>0</v>
      </c>
      <c r="V218">
        <v>0</v>
      </c>
      <c r="Y218">
        <v>44365</v>
      </c>
      <c r="Z218">
        <v>0.24438657407407408</v>
      </c>
      <c r="AB218">
        <v>1</v>
      </c>
      <c r="AD218">
        <v>2.9914357267262397</v>
      </c>
      <c r="AE218">
        <v>4.3321053850324329</v>
      </c>
      <c r="AF218">
        <v>1.3406696583061932</v>
      </c>
      <c r="AG218">
        <v>0.13732734326568241</v>
      </c>
      <c r="AJ218">
        <v>1.6663362716446417</v>
      </c>
      <c r="AO218">
        <v>13.095381622088423</v>
      </c>
      <c r="AT218">
        <v>39.336306357988732</v>
      </c>
      <c r="AY218">
        <v>7.7983290292173875</v>
      </c>
      <c r="BC218">
        <v>2.9667179778550392</v>
      </c>
      <c r="BD218">
        <v>4.6356322520325719</v>
      </c>
      <c r="BE218">
        <v>1.6689142741775322</v>
      </c>
      <c r="BF218">
        <v>0.14289921890071197</v>
      </c>
      <c r="BH218">
        <v>217</v>
      </c>
    </row>
    <row r="219" spans="1:60" x14ac:dyDescent="0.3">
      <c r="A219">
        <v>97</v>
      </c>
      <c r="B219">
        <v>28</v>
      </c>
      <c r="C219" t="s">
        <v>108</v>
      </c>
      <c r="D219" t="s">
        <v>27</v>
      </c>
      <c r="G219">
        <v>0.5</v>
      </c>
      <c r="H219">
        <v>0.5</v>
      </c>
      <c r="I219">
        <v>2862</v>
      </c>
      <c r="J219">
        <v>5049</v>
      </c>
      <c r="L219">
        <v>1430</v>
      </c>
      <c r="M219">
        <v>2.6110000000000002</v>
      </c>
      <c r="N219">
        <v>4.556</v>
      </c>
      <c r="O219">
        <v>1.9450000000000001</v>
      </c>
      <c r="Q219">
        <v>3.4000000000000002E-2</v>
      </c>
      <c r="R219">
        <v>1</v>
      </c>
      <c r="S219">
        <v>0</v>
      </c>
      <c r="T219">
        <v>0</v>
      </c>
      <c r="V219">
        <v>0</v>
      </c>
      <c r="Y219">
        <v>44365</v>
      </c>
      <c r="Z219">
        <v>0.25063657407407408</v>
      </c>
      <c r="AB219">
        <v>1</v>
      </c>
      <c r="AD219">
        <v>2.9420002289838387</v>
      </c>
      <c r="AE219">
        <v>4.93915911903271</v>
      </c>
      <c r="AF219">
        <v>1.9971588900488713</v>
      </c>
      <c r="AG219">
        <v>0.14847109453574153</v>
      </c>
      <c r="BH219">
        <v>218</v>
      </c>
    </row>
    <row r="220" spans="1:60" x14ac:dyDescent="0.3">
      <c r="A220">
        <v>98</v>
      </c>
      <c r="B220">
        <v>29</v>
      </c>
      <c r="C220" t="s">
        <v>109</v>
      </c>
      <c r="D220" t="s">
        <v>27</v>
      </c>
      <c r="G220">
        <v>0.5</v>
      </c>
      <c r="H220">
        <v>0.5</v>
      </c>
      <c r="I220">
        <v>1608</v>
      </c>
      <c r="J220">
        <v>2455</v>
      </c>
      <c r="L220">
        <v>826</v>
      </c>
      <c r="M220">
        <v>1.649</v>
      </c>
      <c r="N220">
        <v>2.3580000000000001</v>
      </c>
      <c r="O220">
        <v>0.71</v>
      </c>
      <c r="Q220">
        <v>0</v>
      </c>
      <c r="R220">
        <v>1</v>
      </c>
      <c r="S220">
        <v>0</v>
      </c>
      <c r="T220">
        <v>0</v>
      </c>
      <c r="V220">
        <v>0</v>
      </c>
      <c r="Y220">
        <v>44365</v>
      </c>
      <c r="Z220">
        <v>0.26082175925925927</v>
      </c>
      <c r="AB220">
        <v>1</v>
      </c>
      <c r="AD220">
        <v>1.7021579456044169</v>
      </c>
      <c r="AE220">
        <v>2.3745053959110201</v>
      </c>
      <c r="AF220">
        <v>0.67234745030660314</v>
      </c>
      <c r="AG220">
        <v>8.2482606622842472E-2</v>
      </c>
      <c r="BH220">
        <v>219</v>
      </c>
    </row>
    <row r="221" spans="1:60" x14ac:dyDescent="0.3">
      <c r="A221">
        <v>99</v>
      </c>
      <c r="B221">
        <v>29</v>
      </c>
      <c r="C221" t="s">
        <v>109</v>
      </c>
      <c r="D221" t="s">
        <v>27</v>
      </c>
      <c r="G221">
        <v>0.5</v>
      </c>
      <c r="H221">
        <v>0.5</v>
      </c>
      <c r="I221">
        <v>1135</v>
      </c>
      <c r="J221">
        <v>2800</v>
      </c>
      <c r="L221">
        <v>920</v>
      </c>
      <c r="M221">
        <v>1.286</v>
      </c>
      <c r="N221">
        <v>2.65</v>
      </c>
      <c r="O221">
        <v>1.3640000000000001</v>
      </c>
      <c r="Q221">
        <v>0</v>
      </c>
      <c r="R221">
        <v>1</v>
      </c>
      <c r="S221">
        <v>0</v>
      </c>
      <c r="T221">
        <v>0</v>
      </c>
      <c r="V221">
        <v>0</v>
      </c>
      <c r="Y221">
        <v>44365</v>
      </c>
      <c r="Z221">
        <v>0.26633101851851854</v>
      </c>
      <c r="AB221">
        <v>1</v>
      </c>
      <c r="AD221">
        <v>1.2344981369613017</v>
      </c>
      <c r="AE221">
        <v>2.7156023637124784</v>
      </c>
      <c r="AF221">
        <v>1.4811042267511767</v>
      </c>
      <c r="AG221">
        <v>9.2752338185445968E-2</v>
      </c>
      <c r="AJ221">
        <v>1.1941773546236401</v>
      </c>
      <c r="AO221">
        <v>0.54760996141146945</v>
      </c>
      <c r="AT221">
        <v>2.0228795788066058</v>
      </c>
      <c r="AY221">
        <v>0.94677636233388718</v>
      </c>
      <c r="BC221">
        <v>1.2419134616226619</v>
      </c>
      <c r="BD221">
        <v>2.7081872122385335</v>
      </c>
      <c r="BE221">
        <v>1.4662737506158716</v>
      </c>
      <c r="BF221">
        <v>9.2315328331718155E-2</v>
      </c>
      <c r="BH221">
        <v>220</v>
      </c>
    </row>
    <row r="222" spans="1:60" x14ac:dyDescent="0.3">
      <c r="A222">
        <v>100</v>
      </c>
      <c r="B222">
        <v>29</v>
      </c>
      <c r="C222" t="s">
        <v>109</v>
      </c>
      <c r="D222" t="s">
        <v>27</v>
      </c>
      <c r="G222">
        <v>0.5</v>
      </c>
      <c r="H222">
        <v>0.5</v>
      </c>
      <c r="I222">
        <v>1150</v>
      </c>
      <c r="J222">
        <v>2785</v>
      </c>
      <c r="L222">
        <v>912</v>
      </c>
      <c r="M222">
        <v>1.2969999999999999</v>
      </c>
      <c r="N222">
        <v>2.6379999999999999</v>
      </c>
      <c r="O222">
        <v>1.341</v>
      </c>
      <c r="Q222">
        <v>0</v>
      </c>
      <c r="R222">
        <v>1</v>
      </c>
      <c r="S222">
        <v>0</v>
      </c>
      <c r="T222">
        <v>0</v>
      </c>
      <c r="V222">
        <v>0</v>
      </c>
      <c r="Y222">
        <v>44365</v>
      </c>
      <c r="Z222">
        <v>0.27226851851851852</v>
      </c>
      <c r="AB222">
        <v>1</v>
      </c>
      <c r="AD222">
        <v>1.2493287862840221</v>
      </c>
      <c r="AE222">
        <v>2.7007720607645886</v>
      </c>
      <c r="AF222">
        <v>1.4514432744805665</v>
      </c>
      <c r="AG222">
        <v>9.1878318477990342E-2</v>
      </c>
      <c r="BH222">
        <v>221</v>
      </c>
    </row>
    <row r="223" spans="1:60" x14ac:dyDescent="0.3">
      <c r="A223">
        <v>101</v>
      </c>
      <c r="B223">
        <v>30</v>
      </c>
      <c r="C223" t="s">
        <v>110</v>
      </c>
      <c r="D223" t="s">
        <v>27</v>
      </c>
      <c r="G223">
        <v>0.5</v>
      </c>
      <c r="H223">
        <v>0.5</v>
      </c>
      <c r="I223">
        <v>2357</v>
      </c>
      <c r="J223">
        <v>4802</v>
      </c>
      <c r="L223">
        <v>1222</v>
      </c>
      <c r="M223">
        <v>2.2229999999999999</v>
      </c>
      <c r="N223">
        <v>4.3460000000000001</v>
      </c>
      <c r="O223">
        <v>2.1230000000000002</v>
      </c>
      <c r="Q223">
        <v>1.2E-2</v>
      </c>
      <c r="R223">
        <v>1</v>
      </c>
      <c r="S223">
        <v>0</v>
      </c>
      <c r="T223">
        <v>0</v>
      </c>
      <c r="V223">
        <v>0</v>
      </c>
      <c r="Y223">
        <v>44365</v>
      </c>
      <c r="Z223">
        <v>0.28256944444444443</v>
      </c>
      <c r="AB223">
        <v>1</v>
      </c>
      <c r="AD223">
        <v>2.4427017017855865</v>
      </c>
      <c r="AE223">
        <v>4.6949534638241301</v>
      </c>
      <c r="AF223">
        <v>2.2522517620385436</v>
      </c>
      <c r="AG223">
        <v>0.12574658214189549</v>
      </c>
      <c r="BH223">
        <v>222</v>
      </c>
    </row>
    <row r="224" spans="1:60" x14ac:dyDescent="0.3">
      <c r="A224">
        <v>102</v>
      </c>
      <c r="B224">
        <v>30</v>
      </c>
      <c r="C224" t="s">
        <v>110</v>
      </c>
      <c r="D224" t="s">
        <v>27</v>
      </c>
      <c r="G224">
        <v>0.5</v>
      </c>
      <c r="H224">
        <v>0.5</v>
      </c>
      <c r="I224">
        <v>2802</v>
      </c>
      <c r="J224">
        <v>4774</v>
      </c>
      <c r="L224">
        <v>1206</v>
      </c>
      <c r="M224">
        <v>2.5649999999999999</v>
      </c>
      <c r="N224">
        <v>4.3230000000000004</v>
      </c>
      <c r="O224">
        <v>1.7589999999999999</v>
      </c>
      <c r="Q224">
        <v>0.01</v>
      </c>
      <c r="R224">
        <v>1</v>
      </c>
      <c r="S224">
        <v>0</v>
      </c>
      <c r="T224">
        <v>0</v>
      </c>
      <c r="V224">
        <v>0</v>
      </c>
      <c r="Y224">
        <v>44365</v>
      </c>
      <c r="Z224">
        <v>0.28828703703703701</v>
      </c>
      <c r="AB224">
        <v>1</v>
      </c>
      <c r="AD224">
        <v>2.8826776316929572</v>
      </c>
      <c r="AE224">
        <v>4.6672702316547356</v>
      </c>
      <c r="AF224">
        <v>1.7845925999617784</v>
      </c>
      <c r="AG224">
        <v>0.12399854272698425</v>
      </c>
      <c r="AJ224">
        <v>3.4292437614503742E-2</v>
      </c>
      <c r="AO224">
        <v>0.27576400033797865</v>
      </c>
      <c r="AT224">
        <v>0.77863862886109392</v>
      </c>
      <c r="AY224">
        <v>2.9514593171901486</v>
      </c>
      <c r="BC224">
        <v>2.8831719866703809</v>
      </c>
      <c r="BD224">
        <v>4.6608437670439837</v>
      </c>
      <c r="BE224">
        <v>1.7776717803736026</v>
      </c>
      <c r="BF224">
        <v>0.12585583460532743</v>
      </c>
      <c r="BH224">
        <v>223</v>
      </c>
    </row>
    <row r="225" spans="1:60" x14ac:dyDescent="0.3">
      <c r="A225">
        <v>103</v>
      </c>
      <c r="B225">
        <v>30</v>
      </c>
      <c r="C225" t="s">
        <v>110</v>
      </c>
      <c r="D225" t="s">
        <v>27</v>
      </c>
      <c r="G225">
        <v>0.5</v>
      </c>
      <c r="H225">
        <v>0.5</v>
      </c>
      <c r="I225">
        <v>2803</v>
      </c>
      <c r="J225">
        <v>4761</v>
      </c>
      <c r="L225">
        <v>1240</v>
      </c>
      <c r="M225">
        <v>2.5649999999999999</v>
      </c>
      <c r="N225">
        <v>4.3120000000000003</v>
      </c>
      <c r="O225">
        <v>1.7470000000000001</v>
      </c>
      <c r="Q225">
        <v>1.4E-2</v>
      </c>
      <c r="R225">
        <v>1</v>
      </c>
      <c r="S225">
        <v>0</v>
      </c>
      <c r="T225">
        <v>0</v>
      </c>
      <c r="V225">
        <v>0</v>
      </c>
      <c r="Y225">
        <v>44365</v>
      </c>
      <c r="Z225">
        <v>0.29447916666666668</v>
      </c>
      <c r="AB225">
        <v>1</v>
      </c>
      <c r="AD225">
        <v>2.883666341647805</v>
      </c>
      <c r="AE225">
        <v>4.6544173024332318</v>
      </c>
      <c r="AF225">
        <v>1.7707509607854268</v>
      </c>
      <c r="AG225">
        <v>0.12771312648367061</v>
      </c>
      <c r="BH225">
        <v>224</v>
      </c>
    </row>
    <row r="226" spans="1:60" x14ac:dyDescent="0.3">
      <c r="A226">
        <v>104</v>
      </c>
      <c r="B226">
        <v>31</v>
      </c>
      <c r="C226" t="s">
        <v>66</v>
      </c>
      <c r="D226" t="s">
        <v>27</v>
      </c>
      <c r="G226">
        <v>0.5</v>
      </c>
      <c r="H226">
        <v>0.5</v>
      </c>
      <c r="I226">
        <v>4775</v>
      </c>
      <c r="J226">
        <v>10679</v>
      </c>
      <c r="L226">
        <v>5371</v>
      </c>
      <c r="M226">
        <v>4.0780000000000003</v>
      </c>
      <c r="N226">
        <v>9.3249999999999993</v>
      </c>
      <c r="O226">
        <v>5.2469999999999999</v>
      </c>
      <c r="Q226">
        <v>0.44600000000000001</v>
      </c>
      <c r="R226">
        <v>1</v>
      </c>
      <c r="S226">
        <v>0</v>
      </c>
      <c r="T226">
        <v>0</v>
      </c>
      <c r="V226">
        <v>0</v>
      </c>
      <c r="Y226">
        <v>44365</v>
      </c>
      <c r="Z226">
        <v>0.30531249999999999</v>
      </c>
      <c r="AB226">
        <v>1</v>
      </c>
      <c r="AD226">
        <v>4.8334023726081083</v>
      </c>
      <c r="AE226">
        <v>10.505466158807234</v>
      </c>
      <c r="AF226">
        <v>5.6720637861991259</v>
      </c>
      <c r="AG226">
        <v>0.57903505292106472</v>
      </c>
      <c r="BH226">
        <v>225</v>
      </c>
    </row>
    <row r="227" spans="1:60" x14ac:dyDescent="0.3">
      <c r="A227">
        <v>105</v>
      </c>
      <c r="B227">
        <v>31</v>
      </c>
      <c r="C227" t="s">
        <v>66</v>
      </c>
      <c r="D227" t="s">
        <v>27</v>
      </c>
      <c r="G227">
        <v>0.5</v>
      </c>
      <c r="H227">
        <v>0.5</v>
      </c>
      <c r="I227">
        <v>5593</v>
      </c>
      <c r="J227">
        <v>10538</v>
      </c>
      <c r="L227">
        <v>5402</v>
      </c>
      <c r="M227">
        <v>4.7060000000000004</v>
      </c>
      <c r="N227">
        <v>9.2070000000000007</v>
      </c>
      <c r="O227">
        <v>4.5010000000000003</v>
      </c>
      <c r="Q227">
        <v>0.44900000000000001</v>
      </c>
      <c r="R227">
        <v>1</v>
      </c>
      <c r="S227">
        <v>0</v>
      </c>
      <c r="T227">
        <v>0</v>
      </c>
      <c r="V227">
        <v>0</v>
      </c>
      <c r="Y227">
        <v>44365</v>
      </c>
      <c r="Z227">
        <v>0.3112847222222222</v>
      </c>
      <c r="AB227">
        <v>1</v>
      </c>
      <c r="AD227">
        <v>5.6421671156737911</v>
      </c>
      <c r="AE227">
        <v>10.366061311097074</v>
      </c>
      <c r="AF227">
        <v>4.7238941954232825</v>
      </c>
      <c r="AG227">
        <v>0.58242187928745526</v>
      </c>
      <c r="AJ227">
        <v>0.36867363747604848</v>
      </c>
      <c r="AL227">
        <v>87.91279348523679</v>
      </c>
      <c r="AO227">
        <v>1.4581019309343524</v>
      </c>
      <c r="AQ227">
        <v>101.63700953620268</v>
      </c>
      <c r="AT227">
        <v>3.5968011547004211</v>
      </c>
      <c r="AV227">
        <v>115.36122558716859</v>
      </c>
      <c r="AY227">
        <v>0.13122197154251655</v>
      </c>
      <c r="BA227">
        <v>153.90030348780982</v>
      </c>
      <c r="BC227">
        <v>5.6317856611478874</v>
      </c>
      <c r="BD227">
        <v>10.442190199562905</v>
      </c>
      <c r="BE227">
        <v>4.8104045384150194</v>
      </c>
      <c r="BF227">
        <v>0.58280426290946707</v>
      </c>
      <c r="BH227">
        <v>226</v>
      </c>
    </row>
    <row r="228" spans="1:60" x14ac:dyDescent="0.3">
      <c r="A228">
        <v>106</v>
      </c>
      <c r="B228">
        <v>31</v>
      </c>
      <c r="C228" t="s">
        <v>66</v>
      </c>
      <c r="D228" t="s">
        <v>27</v>
      </c>
      <c r="G228">
        <v>0.5</v>
      </c>
      <c r="H228">
        <v>0.5</v>
      </c>
      <c r="I228">
        <v>5572</v>
      </c>
      <c r="J228">
        <v>10692</v>
      </c>
      <c r="L228">
        <v>5409</v>
      </c>
      <c r="M228">
        <v>4.6900000000000004</v>
      </c>
      <c r="N228">
        <v>9.3369999999999997</v>
      </c>
      <c r="O228">
        <v>4.6470000000000002</v>
      </c>
      <c r="Q228">
        <v>0.45</v>
      </c>
      <c r="R228">
        <v>1</v>
      </c>
      <c r="S228">
        <v>0</v>
      </c>
      <c r="T228">
        <v>0</v>
      </c>
      <c r="V228">
        <v>0</v>
      </c>
      <c r="Y228">
        <v>44365</v>
      </c>
      <c r="Z228">
        <v>0.31767361111111109</v>
      </c>
      <c r="AB228">
        <v>1</v>
      </c>
      <c r="AD228">
        <v>5.6214042066219827</v>
      </c>
      <c r="AE228">
        <v>10.518319088028738</v>
      </c>
      <c r="AF228">
        <v>4.8969148814067553</v>
      </c>
      <c r="AG228">
        <v>0.58318664653147889</v>
      </c>
      <c r="BH228">
        <v>227</v>
      </c>
    </row>
    <row r="229" spans="1:60" x14ac:dyDescent="0.3">
      <c r="A229">
        <v>107</v>
      </c>
      <c r="B229">
        <v>32</v>
      </c>
      <c r="C229" t="s">
        <v>67</v>
      </c>
      <c r="D229" t="s">
        <v>27</v>
      </c>
      <c r="G229">
        <v>0.5</v>
      </c>
      <c r="H229">
        <v>0.5</v>
      </c>
      <c r="I229">
        <v>3641</v>
      </c>
      <c r="J229">
        <v>5135</v>
      </c>
      <c r="L229">
        <v>1596</v>
      </c>
      <c r="M229">
        <v>3.2080000000000002</v>
      </c>
      <c r="N229">
        <v>4.6280000000000001</v>
      </c>
      <c r="O229">
        <v>1.42</v>
      </c>
      <c r="Q229">
        <v>5.0999999999999997E-2</v>
      </c>
      <c r="R229">
        <v>1</v>
      </c>
      <c r="S229">
        <v>0</v>
      </c>
      <c r="T229">
        <v>0</v>
      </c>
      <c r="V229">
        <v>0</v>
      </c>
      <c r="Y229">
        <v>44365</v>
      </c>
      <c r="Z229">
        <v>0.32819444444444446</v>
      </c>
      <c r="AB229">
        <v>1</v>
      </c>
      <c r="AD229">
        <v>3.7122052838104489</v>
      </c>
      <c r="AE229">
        <v>5.0241861892672759</v>
      </c>
      <c r="AF229">
        <v>1.311980905456827</v>
      </c>
      <c r="AG229">
        <v>0.16660700346544557</v>
      </c>
      <c r="BH229">
        <v>228</v>
      </c>
    </row>
    <row r="230" spans="1:60" x14ac:dyDescent="0.3">
      <c r="A230">
        <v>108</v>
      </c>
      <c r="B230">
        <v>32</v>
      </c>
      <c r="C230" t="s">
        <v>67</v>
      </c>
      <c r="D230" t="s">
        <v>27</v>
      </c>
      <c r="G230">
        <v>0.5</v>
      </c>
      <c r="H230">
        <v>0.5</v>
      </c>
      <c r="I230">
        <v>2920</v>
      </c>
      <c r="J230">
        <v>5101</v>
      </c>
      <c r="L230">
        <v>1599</v>
      </c>
      <c r="M230">
        <v>2.6549999999999998</v>
      </c>
      <c r="N230">
        <v>4.5999999999999996</v>
      </c>
      <c r="O230">
        <v>1.9450000000000001</v>
      </c>
      <c r="Q230">
        <v>5.0999999999999997E-2</v>
      </c>
      <c r="R230">
        <v>1</v>
      </c>
      <c r="S230">
        <v>0</v>
      </c>
      <c r="T230">
        <v>0</v>
      </c>
      <c r="V230">
        <v>0</v>
      </c>
      <c r="Y230">
        <v>44365</v>
      </c>
      <c r="Z230">
        <v>0.33384259259259258</v>
      </c>
      <c r="AB230">
        <v>1</v>
      </c>
      <c r="AD230">
        <v>2.9993454063650242</v>
      </c>
      <c r="AE230">
        <v>4.9905708359187271</v>
      </c>
      <c r="AF230">
        <v>1.9912254295537029</v>
      </c>
      <c r="AG230">
        <v>0.16693476085574144</v>
      </c>
      <c r="AJ230">
        <v>0.92727672373430192</v>
      </c>
      <c r="AK230">
        <v>3.4873790903813005</v>
      </c>
      <c r="AO230">
        <v>0.47659937919046075</v>
      </c>
      <c r="AP230">
        <v>6.5949720604292192</v>
      </c>
      <c r="AT230">
        <v>0.19844410067436055</v>
      </c>
      <c r="AU230">
        <v>11.431370783113044</v>
      </c>
      <c r="AY230">
        <v>2.85435012541932</v>
      </c>
      <c r="AZ230">
        <v>26.669725883590377</v>
      </c>
      <c r="BC230">
        <v>2.9855034669971516</v>
      </c>
      <c r="BD230">
        <v>4.9787065935604158</v>
      </c>
      <c r="BE230">
        <v>1.9932031265632637</v>
      </c>
      <c r="BF230">
        <v>0.16458583289195447</v>
      </c>
      <c r="BH230">
        <v>229</v>
      </c>
    </row>
    <row r="231" spans="1:60" x14ac:dyDescent="0.3">
      <c r="A231">
        <v>109</v>
      </c>
      <c r="B231">
        <v>32</v>
      </c>
      <c r="C231" t="s">
        <v>67</v>
      </c>
      <c r="D231" t="s">
        <v>27</v>
      </c>
      <c r="G231">
        <v>0.5</v>
      </c>
      <c r="H231">
        <v>0.5</v>
      </c>
      <c r="I231">
        <v>2892</v>
      </c>
      <c r="J231">
        <v>5077</v>
      </c>
      <c r="L231">
        <v>1556</v>
      </c>
      <c r="M231">
        <v>2.633</v>
      </c>
      <c r="N231">
        <v>4.58</v>
      </c>
      <c r="O231">
        <v>1.946</v>
      </c>
      <c r="Q231">
        <v>4.7E-2</v>
      </c>
      <c r="R231">
        <v>1</v>
      </c>
      <c r="S231">
        <v>0</v>
      </c>
      <c r="T231">
        <v>0</v>
      </c>
      <c r="V231">
        <v>0</v>
      </c>
      <c r="Y231">
        <v>44365</v>
      </c>
      <c r="Z231">
        <v>0.33998842592592587</v>
      </c>
      <c r="AB231">
        <v>1</v>
      </c>
      <c r="AD231">
        <v>2.971661527629279</v>
      </c>
      <c r="AE231">
        <v>4.9668423512021036</v>
      </c>
      <c r="AF231">
        <v>1.9951808235728246</v>
      </c>
      <c r="AG231">
        <v>0.1622369049281675</v>
      </c>
      <c r="BH231">
        <v>230</v>
      </c>
    </row>
    <row r="232" spans="1:60" x14ac:dyDescent="0.3">
      <c r="A232">
        <v>110</v>
      </c>
      <c r="B232">
        <v>2</v>
      </c>
      <c r="D232" t="s">
        <v>28</v>
      </c>
      <c r="Y232">
        <v>44365</v>
      </c>
      <c r="Z232">
        <v>0.34393518518518523</v>
      </c>
      <c r="AB232">
        <v>1</v>
      </c>
      <c r="AD232" t="e">
        <v>#DIV/0!</v>
      </c>
      <c r="AE232" t="e">
        <v>#DIV/0!</v>
      </c>
      <c r="AF232" t="e">
        <v>#DIV/0!</v>
      </c>
      <c r="AG232" t="e">
        <v>#DIV/0!</v>
      </c>
      <c r="BH232">
        <v>231</v>
      </c>
    </row>
    <row r="233" spans="1:60" x14ac:dyDescent="0.3">
      <c r="A233">
        <v>111</v>
      </c>
      <c r="B233">
        <v>3</v>
      </c>
      <c r="C233" t="s">
        <v>29</v>
      </c>
      <c r="D233" t="s">
        <v>27</v>
      </c>
      <c r="G233">
        <v>0.5</v>
      </c>
      <c r="H233">
        <v>0.5</v>
      </c>
      <c r="I233">
        <v>188</v>
      </c>
      <c r="J233">
        <v>322</v>
      </c>
      <c r="L233">
        <v>319</v>
      </c>
      <c r="M233">
        <v>0.55900000000000005</v>
      </c>
      <c r="N233">
        <v>0.55100000000000005</v>
      </c>
      <c r="O233">
        <v>0</v>
      </c>
      <c r="Q233">
        <v>0</v>
      </c>
      <c r="R233">
        <v>1</v>
      </c>
      <c r="S233">
        <v>0</v>
      </c>
      <c r="T233">
        <v>0</v>
      </c>
      <c r="V233">
        <v>0</v>
      </c>
      <c r="Y233">
        <v>44365</v>
      </c>
      <c r="Z233">
        <v>0.35344907407407405</v>
      </c>
      <c r="AB233">
        <v>1</v>
      </c>
      <c r="AD233">
        <v>0.29818980972022341</v>
      </c>
      <c r="AE233">
        <v>0.26563631672113336</v>
      </c>
      <c r="AF233">
        <v>-3.255349299909005E-2</v>
      </c>
      <c r="AG233">
        <v>2.709160766284275E-2</v>
      </c>
      <c r="BH233">
        <v>232</v>
      </c>
    </row>
    <row r="234" spans="1:60" x14ac:dyDescent="0.3">
      <c r="A234">
        <v>112</v>
      </c>
      <c r="B234">
        <v>3</v>
      </c>
      <c r="C234" t="s">
        <v>29</v>
      </c>
      <c r="D234" t="s">
        <v>27</v>
      </c>
      <c r="G234">
        <v>0.5</v>
      </c>
      <c r="H234">
        <v>0.5</v>
      </c>
      <c r="I234">
        <v>55</v>
      </c>
      <c r="J234">
        <v>192</v>
      </c>
      <c r="L234">
        <v>147</v>
      </c>
      <c r="M234">
        <v>0.45700000000000002</v>
      </c>
      <c r="N234">
        <v>0.441</v>
      </c>
      <c r="O234">
        <v>0</v>
      </c>
      <c r="Q234">
        <v>0</v>
      </c>
      <c r="R234">
        <v>1</v>
      </c>
      <c r="S234">
        <v>0</v>
      </c>
      <c r="T234">
        <v>0</v>
      </c>
      <c r="V234">
        <v>0</v>
      </c>
      <c r="Y234">
        <v>44365</v>
      </c>
      <c r="Z234">
        <v>0.35839120370370375</v>
      </c>
      <c r="AB234">
        <v>1</v>
      </c>
      <c r="AD234">
        <v>0.16669138572543629</v>
      </c>
      <c r="AE234">
        <v>0.13710702450609102</v>
      </c>
      <c r="AF234">
        <v>-2.9584361219345268E-2</v>
      </c>
      <c r="AG234">
        <v>8.3001839525469832E-3</v>
      </c>
      <c r="AJ234">
        <v>4.635133073427582</v>
      </c>
      <c r="AO234">
        <v>24.25695219646618</v>
      </c>
      <c r="AT234">
        <v>77.67349763386153</v>
      </c>
      <c r="AY234">
        <v>5.1300130796422607</v>
      </c>
      <c r="BC234">
        <v>0.17064622554482839</v>
      </c>
      <c r="BD234">
        <v>0.12227672155820152</v>
      </c>
      <c r="BE234">
        <v>-4.8369503986626851E-2</v>
      </c>
      <c r="BF234">
        <v>8.5186888794108878E-3</v>
      </c>
      <c r="BH234">
        <v>233</v>
      </c>
    </row>
    <row r="235" spans="1:60" x14ac:dyDescent="0.3">
      <c r="A235">
        <v>113</v>
      </c>
      <c r="B235">
        <v>3</v>
      </c>
      <c r="C235" t="s">
        <v>29</v>
      </c>
      <c r="D235" t="s">
        <v>27</v>
      </c>
      <c r="G235">
        <v>0.5</v>
      </c>
      <c r="H235">
        <v>0.5</v>
      </c>
      <c r="I235">
        <v>63</v>
      </c>
      <c r="J235">
        <v>162</v>
      </c>
      <c r="L235">
        <v>151</v>
      </c>
      <c r="M235">
        <v>0.46300000000000002</v>
      </c>
      <c r="N235">
        <v>0.41599999999999998</v>
      </c>
      <c r="O235">
        <v>0</v>
      </c>
      <c r="Q235">
        <v>0</v>
      </c>
      <c r="R235">
        <v>1</v>
      </c>
      <c r="S235">
        <v>0</v>
      </c>
      <c r="T235">
        <v>0</v>
      </c>
      <c r="V235">
        <v>0</v>
      </c>
      <c r="Y235">
        <v>44365</v>
      </c>
      <c r="Z235">
        <v>0.36378472222222219</v>
      </c>
      <c r="AB235">
        <v>1</v>
      </c>
      <c r="AD235">
        <v>0.17460106536422046</v>
      </c>
      <c r="AE235">
        <v>0.10744641861031203</v>
      </c>
      <c r="AF235">
        <v>-6.7154646753908434E-2</v>
      </c>
      <c r="AG235">
        <v>8.7371938062747925E-3</v>
      </c>
      <c r="BH235">
        <v>234</v>
      </c>
    </row>
    <row r="236" spans="1:60" x14ac:dyDescent="0.3">
      <c r="A236">
        <v>114</v>
      </c>
      <c r="B236">
        <v>1</v>
      </c>
      <c r="C236" t="s">
        <v>30</v>
      </c>
      <c r="D236" t="s">
        <v>27</v>
      </c>
      <c r="G236">
        <v>0.5</v>
      </c>
      <c r="H236">
        <v>0.5</v>
      </c>
      <c r="I236">
        <v>7809</v>
      </c>
      <c r="J236">
        <v>11336</v>
      </c>
      <c r="L236">
        <v>13364</v>
      </c>
      <c r="M236">
        <v>6.4059999999999997</v>
      </c>
      <c r="N236">
        <v>9.8829999999999991</v>
      </c>
      <c r="O236">
        <v>3.4769999999999999</v>
      </c>
      <c r="Q236">
        <v>1.282</v>
      </c>
      <c r="R236">
        <v>1</v>
      </c>
      <c r="S236">
        <v>0</v>
      </c>
      <c r="T236">
        <v>0</v>
      </c>
      <c r="V236">
        <v>0</v>
      </c>
      <c r="Y236">
        <v>44365</v>
      </c>
      <c r="Z236">
        <v>0.37465277777777778</v>
      </c>
      <c r="AB236">
        <v>1</v>
      </c>
      <c r="AD236">
        <v>7.8331483756170117</v>
      </c>
      <c r="AE236">
        <v>11.155033427924794</v>
      </c>
      <c r="AF236">
        <v>3.3218850523077821</v>
      </c>
      <c r="AG236">
        <v>1.4522899931326581</v>
      </c>
      <c r="BH236">
        <v>235</v>
      </c>
    </row>
    <row r="237" spans="1:60" x14ac:dyDescent="0.3">
      <c r="A237">
        <v>115</v>
      </c>
      <c r="B237">
        <v>1</v>
      </c>
      <c r="C237" t="s">
        <v>30</v>
      </c>
      <c r="D237" t="s">
        <v>27</v>
      </c>
      <c r="G237">
        <v>0.5</v>
      </c>
      <c r="H237">
        <v>0.5</v>
      </c>
      <c r="I237">
        <v>10575</v>
      </c>
      <c r="J237">
        <v>11370</v>
      </c>
      <c r="L237">
        <v>13626</v>
      </c>
      <c r="M237">
        <v>8.5280000000000005</v>
      </c>
      <c r="N237">
        <v>9.9109999999999996</v>
      </c>
      <c r="O237">
        <v>1.383</v>
      </c>
      <c r="Q237">
        <v>1.3089999999999999</v>
      </c>
      <c r="R237">
        <v>1</v>
      </c>
      <c r="S237">
        <v>0</v>
      </c>
      <c r="T237">
        <v>0</v>
      </c>
      <c r="V237">
        <v>0</v>
      </c>
      <c r="Y237">
        <v>44365</v>
      </c>
      <c r="Z237">
        <v>0.38063657407407409</v>
      </c>
      <c r="AB237">
        <v>1</v>
      </c>
      <c r="AD237">
        <v>10.567920110726645</v>
      </c>
      <c r="AE237">
        <v>11.188648781273344</v>
      </c>
      <c r="AF237">
        <v>0.62072867054669878</v>
      </c>
      <c r="AG237">
        <v>1.4809141385518296</v>
      </c>
      <c r="AJ237">
        <v>0.77352531662637325</v>
      </c>
      <c r="AO237">
        <v>0.36164209164968636</v>
      </c>
      <c r="AT237">
        <v>6.9215279090378807</v>
      </c>
      <c r="AY237">
        <v>0.63244722646711382</v>
      </c>
      <c r="BC237">
        <v>10.608951573852837</v>
      </c>
      <c r="BD237">
        <v>11.208916861968792</v>
      </c>
      <c r="BE237">
        <v>0.59996528811595606</v>
      </c>
      <c r="BF237">
        <v>1.4856119944794035</v>
      </c>
      <c r="BH237">
        <v>236</v>
      </c>
    </row>
    <row r="238" spans="1:60" x14ac:dyDescent="0.3">
      <c r="A238">
        <v>116</v>
      </c>
      <c r="B238">
        <v>1</v>
      </c>
      <c r="C238" t="s">
        <v>30</v>
      </c>
      <c r="D238" t="s">
        <v>27</v>
      </c>
      <c r="G238">
        <v>0.5</v>
      </c>
      <c r="H238">
        <v>0.5</v>
      </c>
      <c r="I238">
        <v>10658</v>
      </c>
      <c r="J238">
        <v>11411</v>
      </c>
      <c r="L238">
        <v>13712</v>
      </c>
      <c r="M238">
        <v>8.5920000000000005</v>
      </c>
      <c r="N238">
        <v>9.9459999999999997</v>
      </c>
      <c r="O238">
        <v>1.3540000000000001</v>
      </c>
      <c r="Q238">
        <v>1.3180000000000001</v>
      </c>
      <c r="R238">
        <v>1</v>
      </c>
      <c r="S238">
        <v>0</v>
      </c>
      <c r="T238">
        <v>0</v>
      </c>
      <c r="V238">
        <v>0</v>
      </c>
      <c r="Y238">
        <v>44365</v>
      </c>
      <c r="Z238">
        <v>0.3870601851851852</v>
      </c>
      <c r="AB238">
        <v>1</v>
      </c>
      <c r="AD238">
        <v>10.649983036979028</v>
      </c>
      <c r="AE238">
        <v>11.229184942664242</v>
      </c>
      <c r="AF238">
        <v>0.57920190568521335</v>
      </c>
      <c r="AG238">
        <v>1.4903098504069774</v>
      </c>
      <c r="BH238">
        <v>237</v>
      </c>
    </row>
    <row r="239" spans="1:60" x14ac:dyDescent="0.3">
      <c r="A239">
        <v>117</v>
      </c>
      <c r="B239">
        <v>4</v>
      </c>
      <c r="C239" t="s">
        <v>65</v>
      </c>
      <c r="D239" t="s">
        <v>27</v>
      </c>
      <c r="G239">
        <v>0.5</v>
      </c>
      <c r="H239">
        <v>0.5</v>
      </c>
      <c r="I239">
        <v>5225</v>
      </c>
      <c r="J239">
        <v>5507</v>
      </c>
      <c r="L239">
        <v>2467</v>
      </c>
      <c r="M239">
        <v>4.4240000000000004</v>
      </c>
      <c r="N239">
        <v>4.944</v>
      </c>
      <c r="O239">
        <v>0.52</v>
      </c>
      <c r="Q239">
        <v>0.14199999999999999</v>
      </c>
      <c r="R239">
        <v>1</v>
      </c>
      <c r="S239">
        <v>0</v>
      </c>
      <c r="T239">
        <v>0</v>
      </c>
      <c r="V239">
        <v>0</v>
      </c>
      <c r="Y239">
        <v>44365</v>
      </c>
      <c r="Z239">
        <v>0.39788194444444441</v>
      </c>
      <c r="AB239">
        <v>1</v>
      </c>
      <c r="AD239">
        <v>5.2783218522897188</v>
      </c>
      <c r="AE239">
        <v>5.3919777023749358</v>
      </c>
      <c r="AF239">
        <v>0.11365585008521695</v>
      </c>
      <c r="AG239">
        <v>0.26176589911467585</v>
      </c>
      <c r="BH239">
        <v>238</v>
      </c>
    </row>
    <row r="240" spans="1:60" x14ac:dyDescent="0.3">
      <c r="A240">
        <v>118</v>
      </c>
      <c r="B240">
        <v>4</v>
      </c>
      <c r="C240" t="s">
        <v>65</v>
      </c>
      <c r="D240" t="s">
        <v>27</v>
      </c>
      <c r="G240">
        <v>0.5</v>
      </c>
      <c r="H240">
        <v>0.5</v>
      </c>
      <c r="I240">
        <v>3064</v>
      </c>
      <c r="J240">
        <v>5502</v>
      </c>
      <c r="L240">
        <v>2454</v>
      </c>
      <c r="M240">
        <v>2.7650000000000001</v>
      </c>
      <c r="N240">
        <v>4.9400000000000004</v>
      </c>
      <c r="O240">
        <v>2.1749999999999998</v>
      </c>
      <c r="Q240">
        <v>0.14099999999999999</v>
      </c>
      <c r="R240">
        <v>1</v>
      </c>
      <c r="S240">
        <v>0</v>
      </c>
      <c r="T240">
        <v>0</v>
      </c>
      <c r="V240">
        <v>0</v>
      </c>
      <c r="Y240">
        <v>44365</v>
      </c>
      <c r="Z240">
        <v>0.40365740740740735</v>
      </c>
      <c r="AB240">
        <v>1</v>
      </c>
      <c r="AD240">
        <v>3.1417196398631395</v>
      </c>
      <c r="AE240">
        <v>5.3870342680589731</v>
      </c>
      <c r="AF240">
        <v>2.2453146281958336</v>
      </c>
      <c r="AG240">
        <v>0.26034561709006049</v>
      </c>
      <c r="AI240">
        <v>4.7239879954379838</v>
      </c>
      <c r="AJ240">
        <v>2.163128637750269</v>
      </c>
      <c r="AN240">
        <v>10.216095532350449</v>
      </c>
      <c r="AO240">
        <v>12.02309562408916</v>
      </c>
      <c r="AS240">
        <v>25.156179060138879</v>
      </c>
      <c r="AT240">
        <v>28.82982428928355</v>
      </c>
      <c r="AX240">
        <v>13.2181276366465</v>
      </c>
      <c r="AY240">
        <v>14.335954064910563</v>
      </c>
      <c r="BC240">
        <v>3.1081035013983067</v>
      </c>
      <c r="BD240">
        <v>5.7315916398816054</v>
      </c>
      <c r="BE240">
        <v>2.6234881384832991</v>
      </c>
      <c r="BF240">
        <v>0.28044807036153968</v>
      </c>
      <c r="BH240">
        <v>239</v>
      </c>
    </row>
    <row r="241" spans="1:60" x14ac:dyDescent="0.3">
      <c r="A241">
        <v>119</v>
      </c>
      <c r="B241">
        <v>4</v>
      </c>
      <c r="C241" t="s">
        <v>65</v>
      </c>
      <c r="D241" t="s">
        <v>27</v>
      </c>
      <c r="G241">
        <v>0.5</v>
      </c>
      <c r="H241">
        <v>0.5</v>
      </c>
      <c r="I241">
        <v>2996</v>
      </c>
      <c r="J241">
        <v>6199</v>
      </c>
      <c r="L241">
        <v>2822</v>
      </c>
      <c r="M241">
        <v>2.7130000000000001</v>
      </c>
      <c r="N241">
        <v>5.53</v>
      </c>
      <c r="O241">
        <v>2.8170000000000002</v>
      </c>
      <c r="Q241">
        <v>0.17899999999999999</v>
      </c>
      <c r="R241">
        <v>1</v>
      </c>
      <c r="S241">
        <v>0</v>
      </c>
      <c r="T241">
        <v>0</v>
      </c>
      <c r="V241">
        <v>0</v>
      </c>
      <c r="Y241">
        <v>44365</v>
      </c>
      <c r="Z241">
        <v>0.40993055555555552</v>
      </c>
      <c r="AB241">
        <v>1</v>
      </c>
      <c r="AD241">
        <v>3.0744873629334739</v>
      </c>
      <c r="AE241">
        <v>6.0761490117042385</v>
      </c>
      <c r="AF241">
        <v>3.0016616487707646</v>
      </c>
      <c r="AG241">
        <v>0.30055052363301887</v>
      </c>
      <c r="BH241">
        <v>240</v>
      </c>
    </row>
    <row r="242" spans="1:60" x14ac:dyDescent="0.3">
      <c r="A242">
        <v>120</v>
      </c>
      <c r="B242">
        <v>2</v>
      </c>
      <c r="D242" t="s">
        <v>28</v>
      </c>
      <c r="Y242">
        <v>44365</v>
      </c>
      <c r="Z242">
        <v>0.4138425925925926</v>
      </c>
      <c r="AB242">
        <v>1</v>
      </c>
      <c r="AD242" t="e">
        <v>#DIV/0!</v>
      </c>
      <c r="AE242" t="e">
        <v>#DIV/0!</v>
      </c>
      <c r="AF242" t="e">
        <v>#DIV/0!</v>
      </c>
      <c r="AG242" t="e">
        <v>#DIV/0!</v>
      </c>
      <c r="BH242">
        <v>241</v>
      </c>
    </row>
    <row r="243" spans="1:60" x14ac:dyDescent="0.3">
      <c r="A243">
        <v>121</v>
      </c>
      <c r="B243">
        <v>8</v>
      </c>
      <c r="R243">
        <v>1</v>
      </c>
      <c r="BH243">
        <v>242</v>
      </c>
    </row>
    <row r="244" spans="1:60" x14ac:dyDescent="0.3">
      <c r="A244">
        <v>1</v>
      </c>
      <c r="B244">
        <v>1</v>
      </c>
      <c r="C244" t="s">
        <v>26</v>
      </c>
      <c r="D244" t="s">
        <v>27</v>
      </c>
      <c r="G244">
        <v>0.5</v>
      </c>
      <c r="H244">
        <v>0.5</v>
      </c>
      <c r="I244">
        <v>8237</v>
      </c>
      <c r="J244">
        <v>11754</v>
      </c>
      <c r="L244">
        <v>13690</v>
      </c>
      <c r="M244">
        <v>6.734</v>
      </c>
      <c r="N244">
        <v>10.236000000000001</v>
      </c>
      <c r="O244">
        <v>3.5019999999999998</v>
      </c>
      <c r="Q244">
        <v>1.3160000000000001</v>
      </c>
      <c r="R244">
        <v>1</v>
      </c>
      <c r="S244">
        <v>0</v>
      </c>
      <c r="T244">
        <v>0</v>
      </c>
      <c r="V244">
        <v>0</v>
      </c>
      <c r="Y244">
        <v>44365</v>
      </c>
      <c r="Z244">
        <v>0.46587962962962964</v>
      </c>
      <c r="AB244">
        <v>1</v>
      </c>
      <c r="AD244">
        <v>8.0824532228692938</v>
      </c>
      <c r="AE244">
        <v>11.959805748081896</v>
      </c>
      <c r="AF244">
        <v>3.8773525252126024</v>
      </c>
      <c r="AG244">
        <v>1.5541236637096159</v>
      </c>
      <c r="BH244">
        <v>243</v>
      </c>
    </row>
    <row r="245" spans="1:60" x14ac:dyDescent="0.3">
      <c r="A245">
        <v>2</v>
      </c>
      <c r="B245">
        <v>1</v>
      </c>
      <c r="C245" t="s">
        <v>26</v>
      </c>
      <c r="D245" t="s">
        <v>27</v>
      </c>
      <c r="G245">
        <v>0.5</v>
      </c>
      <c r="H245">
        <v>0.5</v>
      </c>
      <c r="I245">
        <v>11045</v>
      </c>
      <c r="J245">
        <v>11749</v>
      </c>
      <c r="L245">
        <v>13595</v>
      </c>
      <c r="M245">
        <v>8.8889999999999993</v>
      </c>
      <c r="N245">
        <v>10.231999999999999</v>
      </c>
      <c r="O245">
        <v>1.3440000000000001</v>
      </c>
      <c r="Q245">
        <v>1.306</v>
      </c>
      <c r="R245">
        <v>1</v>
      </c>
      <c r="S245">
        <v>0</v>
      </c>
      <c r="T245">
        <v>0</v>
      </c>
      <c r="V245">
        <v>0</v>
      </c>
      <c r="Y245">
        <v>44365</v>
      </c>
      <c r="Z245">
        <v>0.47192129629629626</v>
      </c>
      <c r="AB245">
        <v>1</v>
      </c>
      <c r="AD245">
        <v>10.848239658343644</v>
      </c>
      <c r="AE245">
        <v>11.954763366225768</v>
      </c>
      <c r="AF245">
        <v>1.1065237078821237</v>
      </c>
      <c r="AG245">
        <v>1.5432857144439394</v>
      </c>
      <c r="BH245">
        <v>244</v>
      </c>
    </row>
    <row r="246" spans="1:60" x14ac:dyDescent="0.3">
      <c r="A246">
        <v>3</v>
      </c>
      <c r="B246">
        <v>1</v>
      </c>
      <c r="C246" t="s">
        <v>26</v>
      </c>
      <c r="D246" t="s">
        <v>27</v>
      </c>
      <c r="G246">
        <v>0.5</v>
      </c>
      <c r="H246">
        <v>0.5</v>
      </c>
      <c r="I246">
        <v>11153</v>
      </c>
      <c r="J246">
        <v>11632</v>
      </c>
      <c r="L246">
        <v>13784</v>
      </c>
      <c r="M246">
        <v>8.9710000000000001</v>
      </c>
      <c r="N246">
        <v>10.132999999999999</v>
      </c>
      <c r="O246">
        <v>1.1619999999999999</v>
      </c>
      <c r="Q246">
        <v>1.3260000000000001</v>
      </c>
      <c r="R246">
        <v>1</v>
      </c>
      <c r="S246">
        <v>0</v>
      </c>
      <c r="T246">
        <v>0</v>
      </c>
      <c r="V246">
        <v>0</v>
      </c>
      <c r="Y246">
        <v>44365</v>
      </c>
      <c r="Z246">
        <v>0.47836805555555556</v>
      </c>
      <c r="AB246">
        <v>1</v>
      </c>
      <c r="AD246">
        <v>10.954616059708043</v>
      </c>
      <c r="AE246">
        <v>11.836771630792363</v>
      </c>
      <c r="AF246">
        <v>0.8821555710843203</v>
      </c>
      <c r="AG246">
        <v>1.5648475292988118</v>
      </c>
      <c r="BH246">
        <v>245</v>
      </c>
    </row>
    <row r="247" spans="1:60" x14ac:dyDescent="0.3">
      <c r="A247">
        <v>4</v>
      </c>
      <c r="B247">
        <v>2</v>
      </c>
      <c r="D247" t="s">
        <v>28</v>
      </c>
      <c r="Y247">
        <v>44365</v>
      </c>
      <c r="Z247">
        <v>0.48236111111111107</v>
      </c>
      <c r="AB247">
        <v>1</v>
      </c>
      <c r="AD247" t="e">
        <v>#DIV/0!</v>
      </c>
      <c r="AE247" t="e">
        <v>#DIV/0!</v>
      </c>
      <c r="AF247" t="e">
        <v>#DIV/0!</v>
      </c>
      <c r="AG247" t="e">
        <v>#DIV/0!</v>
      </c>
      <c r="BH247">
        <v>246</v>
      </c>
    </row>
    <row r="248" spans="1:60" x14ac:dyDescent="0.3">
      <c r="A248">
        <v>5</v>
      </c>
      <c r="B248">
        <v>3</v>
      </c>
      <c r="C248" t="s">
        <v>29</v>
      </c>
      <c r="D248" t="s">
        <v>27</v>
      </c>
      <c r="G248">
        <v>0.5</v>
      </c>
      <c r="H248">
        <v>0.5</v>
      </c>
      <c r="I248">
        <v>523</v>
      </c>
      <c r="J248">
        <v>162</v>
      </c>
      <c r="L248">
        <v>10</v>
      </c>
      <c r="M248">
        <v>0.81599999999999995</v>
      </c>
      <c r="N248">
        <v>0.41499999999999998</v>
      </c>
      <c r="O248">
        <v>0</v>
      </c>
      <c r="Q248">
        <v>0</v>
      </c>
      <c r="R248">
        <v>1</v>
      </c>
      <c r="S248">
        <v>0</v>
      </c>
      <c r="T248">
        <v>0</v>
      </c>
      <c r="V248">
        <v>0</v>
      </c>
      <c r="Y248">
        <v>44365</v>
      </c>
      <c r="Z248">
        <v>0.49184027777777778</v>
      </c>
      <c r="AB248">
        <v>1</v>
      </c>
      <c r="AD248">
        <v>0.48442025874923139</v>
      </c>
      <c r="AE248">
        <v>0.26954765283387666</v>
      </c>
      <c r="AF248">
        <v>-0.21487260591535473</v>
      </c>
      <c r="AG248">
        <v>-6.5410305478227678E-3</v>
      </c>
      <c r="BH248">
        <v>247</v>
      </c>
    </row>
    <row r="249" spans="1:60" x14ac:dyDescent="0.3">
      <c r="A249">
        <v>6</v>
      </c>
      <c r="B249">
        <v>3</v>
      </c>
      <c r="C249" t="s">
        <v>29</v>
      </c>
      <c r="D249" t="s">
        <v>27</v>
      </c>
      <c r="G249">
        <v>0.5</v>
      </c>
      <c r="H249">
        <v>0.5</v>
      </c>
      <c r="I249">
        <v>55</v>
      </c>
      <c r="J249">
        <v>119</v>
      </c>
      <c r="L249">
        <v>0</v>
      </c>
      <c r="M249">
        <v>0.45700000000000002</v>
      </c>
      <c r="N249">
        <v>0.379</v>
      </c>
      <c r="O249">
        <v>0</v>
      </c>
      <c r="Q249">
        <v>0</v>
      </c>
      <c r="R249">
        <v>1</v>
      </c>
      <c r="S249">
        <v>0</v>
      </c>
      <c r="T249">
        <v>0</v>
      </c>
      <c r="V249">
        <v>0</v>
      </c>
      <c r="Y249">
        <v>44365</v>
      </c>
      <c r="Z249">
        <v>0.49681712962962959</v>
      </c>
      <c r="AB249">
        <v>1</v>
      </c>
      <c r="AD249">
        <v>2.3455852836839687E-2</v>
      </c>
      <c r="AE249">
        <v>0.22618316887117268</v>
      </c>
      <c r="AF249">
        <v>0.202727316034333</v>
      </c>
      <c r="AG249">
        <v>-7.6818673126308364E-3</v>
      </c>
      <c r="BH249">
        <v>248</v>
      </c>
    </row>
    <row r="250" spans="1:60" x14ac:dyDescent="0.3">
      <c r="A250">
        <v>7</v>
      </c>
      <c r="B250">
        <v>3</v>
      </c>
      <c r="C250" t="s">
        <v>29</v>
      </c>
      <c r="D250" t="s">
        <v>27</v>
      </c>
      <c r="G250">
        <v>0.5</v>
      </c>
      <c r="H250">
        <v>0.5</v>
      </c>
      <c r="I250">
        <v>41</v>
      </c>
      <c r="J250">
        <v>133</v>
      </c>
      <c r="L250">
        <v>0</v>
      </c>
      <c r="M250">
        <v>0.44600000000000001</v>
      </c>
      <c r="N250">
        <v>0.39100000000000001</v>
      </c>
      <c r="O250">
        <v>0</v>
      </c>
      <c r="Q250">
        <v>0</v>
      </c>
      <c r="R250">
        <v>1</v>
      </c>
      <c r="S250">
        <v>0</v>
      </c>
      <c r="T250">
        <v>0</v>
      </c>
      <c r="V250">
        <v>0</v>
      </c>
      <c r="Y250">
        <v>44365</v>
      </c>
      <c r="Z250">
        <v>0.50218750000000001</v>
      </c>
      <c r="AB250">
        <v>1</v>
      </c>
      <c r="AD250">
        <v>9.6663193266399317E-3</v>
      </c>
      <c r="AE250">
        <v>0.24030183806833214</v>
      </c>
      <c r="AF250">
        <v>0.23063551874169219</v>
      </c>
      <c r="AG250">
        <v>-7.6818673126308364E-3</v>
      </c>
      <c r="BH250">
        <v>249</v>
      </c>
    </row>
    <row r="251" spans="1:60" x14ac:dyDescent="0.3">
      <c r="A251">
        <v>8</v>
      </c>
      <c r="B251">
        <v>4</v>
      </c>
      <c r="C251" t="s">
        <v>65</v>
      </c>
      <c r="D251" t="s">
        <v>27</v>
      </c>
      <c r="G251">
        <v>0.2</v>
      </c>
      <c r="H251">
        <v>0.2</v>
      </c>
      <c r="I251">
        <v>435</v>
      </c>
      <c r="J251">
        <v>1882</v>
      </c>
      <c r="L251">
        <v>907</v>
      </c>
      <c r="M251">
        <v>1.8720000000000001</v>
      </c>
      <c r="N251">
        <v>4.6820000000000004</v>
      </c>
      <c r="O251">
        <v>2.81</v>
      </c>
      <c r="Q251">
        <v>0</v>
      </c>
      <c r="R251">
        <v>1</v>
      </c>
      <c r="S251">
        <v>0</v>
      </c>
      <c r="T251">
        <v>0</v>
      </c>
      <c r="V251">
        <v>0</v>
      </c>
      <c r="Y251">
        <v>44365</v>
      </c>
      <c r="Z251">
        <v>0.51167824074074075</v>
      </c>
      <c r="AB251">
        <v>1</v>
      </c>
      <c r="AD251">
        <v>0.99435797742708232</v>
      </c>
      <c r="AE251">
        <v>5.0103175283550909</v>
      </c>
      <c r="AF251">
        <v>4.0159595509280086</v>
      </c>
      <c r="AG251">
        <v>0.23948006813865261</v>
      </c>
      <c r="AI251">
        <v>66.854734085763923</v>
      </c>
      <c r="AN251">
        <v>16.494707860748484</v>
      </c>
      <c r="AS251">
        <v>33.865318364266955</v>
      </c>
      <c r="AX251">
        <v>20.173310620449129</v>
      </c>
      <c r="BH251">
        <v>250</v>
      </c>
    </row>
    <row r="252" spans="1:60" x14ac:dyDescent="0.3">
      <c r="A252">
        <v>9</v>
      </c>
      <c r="B252">
        <v>4</v>
      </c>
      <c r="C252" t="s">
        <v>65</v>
      </c>
      <c r="D252" t="s">
        <v>27</v>
      </c>
      <c r="G252">
        <v>0.2</v>
      </c>
      <c r="H252">
        <v>0.2</v>
      </c>
      <c r="I252">
        <v>1129</v>
      </c>
      <c r="J252">
        <v>1908</v>
      </c>
      <c r="L252">
        <v>948</v>
      </c>
      <c r="M252">
        <v>3.2029999999999998</v>
      </c>
      <c r="N252">
        <v>4.7370000000000001</v>
      </c>
      <c r="O252">
        <v>1.5349999999999999</v>
      </c>
      <c r="Q252">
        <v>0</v>
      </c>
      <c r="R252">
        <v>1</v>
      </c>
      <c r="S252">
        <v>0</v>
      </c>
      <c r="T252">
        <v>0</v>
      </c>
      <c r="V252">
        <v>0</v>
      </c>
      <c r="Y252">
        <v>44365</v>
      </c>
      <c r="Z252">
        <v>0.51688657407407412</v>
      </c>
      <c r="AB252">
        <v>1</v>
      </c>
      <c r="AD252">
        <v>2.7032751660125514</v>
      </c>
      <c r="AE252">
        <v>5.0758684924847604</v>
      </c>
      <c r="AF252">
        <v>2.372593326472209</v>
      </c>
      <c r="AG252">
        <v>0.25117364497793532</v>
      </c>
      <c r="AI252">
        <v>9.8908277995816221</v>
      </c>
      <c r="AN252">
        <v>15.402191791920663</v>
      </c>
      <c r="AS252">
        <v>20.9135557842597</v>
      </c>
      <c r="AX252">
        <v>16.275451674021557</v>
      </c>
      <c r="BH252">
        <v>251</v>
      </c>
    </row>
    <row r="253" spans="1:60" x14ac:dyDescent="0.3">
      <c r="A253">
        <v>10</v>
      </c>
      <c r="B253">
        <v>4</v>
      </c>
      <c r="C253" t="s">
        <v>65</v>
      </c>
      <c r="D253" t="s">
        <v>27</v>
      </c>
      <c r="G253">
        <v>0.2</v>
      </c>
      <c r="H253">
        <v>0.2</v>
      </c>
      <c r="I253">
        <v>1184</v>
      </c>
      <c r="J253">
        <v>2213</v>
      </c>
      <c r="L253">
        <v>1079</v>
      </c>
      <c r="M253">
        <v>3.3079999999999998</v>
      </c>
      <c r="N253">
        <v>5.3840000000000003</v>
      </c>
      <c r="O253">
        <v>2.0760000000000001</v>
      </c>
      <c r="Q253">
        <v>0</v>
      </c>
      <c r="R253">
        <v>1</v>
      </c>
      <c r="S253">
        <v>0</v>
      </c>
      <c r="T253">
        <v>0</v>
      </c>
      <c r="V253">
        <v>0</v>
      </c>
      <c r="Y253">
        <v>44365</v>
      </c>
      <c r="Z253">
        <v>0.52258101851851857</v>
      </c>
      <c r="AB253">
        <v>1</v>
      </c>
      <c r="AD253">
        <v>2.8387080844162993</v>
      </c>
      <c r="AE253">
        <v>5.8448317255443367</v>
      </c>
      <c r="AF253">
        <v>3.0061236411280374</v>
      </c>
      <c r="AG253">
        <v>0.28853604902539959</v>
      </c>
      <c r="AI253">
        <v>5.3763971861233566</v>
      </c>
      <c r="AN253">
        <v>2.586137907594388</v>
      </c>
      <c r="AS253">
        <v>0.20412137093458091</v>
      </c>
      <c r="AX253">
        <v>3.8213169915334673</v>
      </c>
      <c r="BH253">
        <v>252</v>
      </c>
    </row>
    <row r="254" spans="1:60" x14ac:dyDescent="0.3">
      <c r="A254">
        <v>11</v>
      </c>
      <c r="B254">
        <v>5</v>
      </c>
      <c r="C254" t="s">
        <v>65</v>
      </c>
      <c r="D254" t="s">
        <v>27</v>
      </c>
      <c r="G254">
        <v>0.6</v>
      </c>
      <c r="H254">
        <v>0.6</v>
      </c>
      <c r="I254">
        <v>3803</v>
      </c>
      <c r="J254">
        <v>6305</v>
      </c>
      <c r="L254">
        <v>2983</v>
      </c>
      <c r="M254">
        <v>2.7770000000000001</v>
      </c>
      <c r="N254">
        <v>4.6829999999999998</v>
      </c>
      <c r="O254">
        <v>1.9059999999999999</v>
      </c>
      <c r="Q254">
        <v>0.16300000000000001</v>
      </c>
      <c r="R254">
        <v>1</v>
      </c>
      <c r="S254">
        <v>0</v>
      </c>
      <c r="T254">
        <v>0</v>
      </c>
      <c r="V254">
        <v>0</v>
      </c>
      <c r="Y254">
        <v>44365</v>
      </c>
      <c r="Z254">
        <v>0.53306712962962965</v>
      </c>
      <c r="AB254">
        <v>1</v>
      </c>
      <c r="AD254">
        <v>3.0959258057109778</v>
      </c>
      <c r="AE254">
        <v>5.3871816677276634</v>
      </c>
      <c r="AF254">
        <v>2.2912558620166856</v>
      </c>
      <c r="AG254">
        <v>0.27719144969134685</v>
      </c>
      <c r="AI254">
        <v>3.1975268570325919</v>
      </c>
      <c r="AN254">
        <v>10.21363887120561</v>
      </c>
      <c r="AS254">
        <v>23.624804599443809</v>
      </c>
      <c r="AX254">
        <v>7.6028501028843811</v>
      </c>
      <c r="BH254">
        <v>253</v>
      </c>
    </row>
    <row r="255" spans="1:60" x14ac:dyDescent="0.3">
      <c r="A255">
        <v>12</v>
      </c>
      <c r="B255">
        <v>5</v>
      </c>
      <c r="C255" t="s">
        <v>65</v>
      </c>
      <c r="D255" t="s">
        <v>27</v>
      </c>
      <c r="G255">
        <v>0.6</v>
      </c>
      <c r="H255">
        <v>0.6</v>
      </c>
      <c r="I255">
        <v>3840</v>
      </c>
      <c r="J255">
        <v>7126</v>
      </c>
      <c r="L255">
        <v>3483</v>
      </c>
      <c r="M255">
        <v>2.8010000000000002</v>
      </c>
      <c r="N255">
        <v>5.2629999999999999</v>
      </c>
      <c r="O255">
        <v>2.4620000000000002</v>
      </c>
      <c r="Q255">
        <v>0.20699999999999999</v>
      </c>
      <c r="R255">
        <v>1</v>
      </c>
      <c r="S255">
        <v>0</v>
      </c>
      <c r="T255">
        <v>0</v>
      </c>
      <c r="V255">
        <v>0</v>
      </c>
      <c r="Y255">
        <v>44365</v>
      </c>
      <c r="Z255">
        <v>0.53905092592592596</v>
      </c>
      <c r="AB255">
        <v>1</v>
      </c>
      <c r="AD255">
        <v>3.1262956116560607</v>
      </c>
      <c r="AE255">
        <v>6.077147585041228</v>
      </c>
      <c r="AF255">
        <v>2.9508519733851672</v>
      </c>
      <c r="AG255">
        <v>0.32472631489168308</v>
      </c>
      <c r="AI255">
        <v>4.2098537218686909</v>
      </c>
      <c r="AN255">
        <v>1.2857930840204663</v>
      </c>
      <c r="AS255">
        <v>1.6382675538277585</v>
      </c>
      <c r="AX255">
        <v>8.2421049638943629</v>
      </c>
      <c r="BH255">
        <v>254</v>
      </c>
    </row>
    <row r="256" spans="1:60" x14ac:dyDescent="0.3">
      <c r="A256">
        <v>13</v>
      </c>
      <c r="B256">
        <v>5</v>
      </c>
      <c r="C256" t="s">
        <v>65</v>
      </c>
      <c r="D256" t="s">
        <v>27</v>
      </c>
      <c r="G256">
        <v>0.6</v>
      </c>
      <c r="H256">
        <v>0.6</v>
      </c>
      <c r="I256">
        <v>3871</v>
      </c>
      <c r="J256">
        <v>7368</v>
      </c>
      <c r="L256">
        <v>3787</v>
      </c>
      <c r="M256">
        <v>2.82</v>
      </c>
      <c r="N256">
        <v>5.4340000000000002</v>
      </c>
      <c r="O256">
        <v>2.6139999999999999</v>
      </c>
      <c r="Q256">
        <v>0.23300000000000001</v>
      </c>
      <c r="R256">
        <v>1</v>
      </c>
      <c r="S256">
        <v>0</v>
      </c>
      <c r="T256">
        <v>0</v>
      </c>
      <c r="V256">
        <v>0</v>
      </c>
      <c r="Y256">
        <v>44365</v>
      </c>
      <c r="Z256">
        <v>0.54542824074074081</v>
      </c>
      <c r="AB256">
        <v>1</v>
      </c>
      <c r="AD256">
        <v>3.1517405842046435</v>
      </c>
      <c r="AE256">
        <v>6.2805236532384061</v>
      </c>
      <c r="AF256">
        <v>3.1287830690337626</v>
      </c>
      <c r="AG256">
        <v>0.35362751293348749</v>
      </c>
      <c r="AI256">
        <v>5.0580194734881179</v>
      </c>
      <c r="AN256">
        <v>4.6753942206401016</v>
      </c>
      <c r="AS256">
        <v>4.2927689677920862</v>
      </c>
      <c r="AX256">
        <v>17.875837644495835</v>
      </c>
      <c r="BH256">
        <v>255</v>
      </c>
    </row>
    <row r="257" spans="1:60" x14ac:dyDescent="0.3">
      <c r="A257">
        <v>14</v>
      </c>
      <c r="B257">
        <v>6</v>
      </c>
      <c r="C257" t="s">
        <v>69</v>
      </c>
      <c r="D257" t="s">
        <v>27</v>
      </c>
      <c r="G257">
        <v>0.33300000000000002</v>
      </c>
      <c r="H257">
        <v>0.33300000000000002</v>
      </c>
      <c r="I257">
        <v>4489</v>
      </c>
      <c r="J257">
        <v>10447</v>
      </c>
      <c r="L257">
        <v>4594</v>
      </c>
      <c r="M257">
        <v>5.7939999999999996</v>
      </c>
      <c r="N257">
        <v>13.707000000000001</v>
      </c>
      <c r="O257">
        <v>7.9130000000000003</v>
      </c>
      <c r="Q257">
        <v>0.54700000000000004</v>
      </c>
      <c r="R257">
        <v>1</v>
      </c>
      <c r="S257">
        <v>0</v>
      </c>
      <c r="T257">
        <v>0</v>
      </c>
      <c r="V257">
        <v>0</v>
      </c>
      <c r="Y257">
        <v>44365</v>
      </c>
      <c r="Z257">
        <v>0.55621527777777779</v>
      </c>
      <c r="AB257">
        <v>1</v>
      </c>
      <c r="AD257">
        <v>6.592789953232673</v>
      </c>
      <c r="AE257">
        <v>15.978569265600507</v>
      </c>
      <c r="AF257">
        <v>9.3857793123678341</v>
      </c>
      <c r="AG257">
        <v>0.77540321687717129</v>
      </c>
      <c r="AI257">
        <v>26.746778297414743</v>
      </c>
      <c r="AN257">
        <v>11.23017074666385</v>
      </c>
      <c r="AS257">
        <v>4.286436804087046</v>
      </c>
      <c r="AX257">
        <v>13.844087013647638</v>
      </c>
      <c r="BH257">
        <v>256</v>
      </c>
    </row>
    <row r="258" spans="1:60" x14ac:dyDescent="0.3">
      <c r="A258">
        <v>15</v>
      </c>
      <c r="B258">
        <v>6</v>
      </c>
      <c r="C258" t="s">
        <v>69</v>
      </c>
      <c r="D258" t="s">
        <v>27</v>
      </c>
      <c r="G258">
        <v>0.33300000000000002</v>
      </c>
      <c r="H258">
        <v>0.33300000000000002</v>
      </c>
      <c r="I258">
        <v>5963</v>
      </c>
      <c r="J258">
        <v>10395</v>
      </c>
      <c r="L258">
        <v>4661</v>
      </c>
      <c r="M258">
        <v>7.492</v>
      </c>
      <c r="N258">
        <v>13.641</v>
      </c>
      <c r="O258">
        <v>6.149</v>
      </c>
      <c r="Q258">
        <v>0.55800000000000005</v>
      </c>
      <c r="R258">
        <v>1</v>
      </c>
      <c r="S258">
        <v>0</v>
      </c>
      <c r="T258">
        <v>0</v>
      </c>
      <c r="V258">
        <v>0</v>
      </c>
      <c r="Y258">
        <v>44365</v>
      </c>
      <c r="Z258">
        <v>0.5621990740740741</v>
      </c>
      <c r="AB258">
        <v>1</v>
      </c>
      <c r="AD258">
        <v>8.7727312224341354</v>
      </c>
      <c r="AE258">
        <v>15.899829368748051</v>
      </c>
      <c r="AF258">
        <v>7.1270981463139158</v>
      </c>
      <c r="AG258">
        <v>0.78688010324986524</v>
      </c>
      <c r="AI258">
        <v>2.5252086396207178</v>
      </c>
      <c r="AN258">
        <v>11.667614618066382</v>
      </c>
      <c r="AS258">
        <v>20.810020596512047</v>
      </c>
      <c r="AX258">
        <v>12.568877416681643</v>
      </c>
      <c r="BH258">
        <v>257</v>
      </c>
    </row>
    <row r="259" spans="1:60" x14ac:dyDescent="0.3">
      <c r="A259">
        <v>16</v>
      </c>
      <c r="B259">
        <v>6</v>
      </c>
      <c r="C259" t="s">
        <v>69</v>
      </c>
      <c r="D259" t="s">
        <v>27</v>
      </c>
      <c r="G259">
        <v>0.33300000000000002</v>
      </c>
      <c r="H259">
        <v>0.33300000000000002</v>
      </c>
      <c r="I259">
        <v>6096</v>
      </c>
      <c r="J259">
        <v>11944</v>
      </c>
      <c r="L259">
        <v>5383</v>
      </c>
      <c r="M259">
        <v>7.6459999999999999</v>
      </c>
      <c r="N259">
        <v>15.611000000000001</v>
      </c>
      <c r="O259">
        <v>7.9649999999999999</v>
      </c>
      <c r="Q259">
        <v>0.67100000000000004</v>
      </c>
      <c r="R259">
        <v>1</v>
      </c>
      <c r="S259">
        <v>0</v>
      </c>
      <c r="T259">
        <v>0</v>
      </c>
      <c r="V259">
        <v>0</v>
      </c>
      <c r="Y259">
        <v>44365</v>
      </c>
      <c r="Z259">
        <v>0.56862268518518522</v>
      </c>
      <c r="AB259">
        <v>1</v>
      </c>
      <c r="AD259">
        <v>8.9694287725045534</v>
      </c>
      <c r="AE259">
        <v>18.245369757679839</v>
      </c>
      <c r="AF259">
        <v>9.2759409851752856</v>
      </c>
      <c r="AG259">
        <v>0.91055640117650571</v>
      </c>
      <c r="AI259">
        <v>0.33968030550496231</v>
      </c>
      <c r="AN259">
        <v>1.3631653204435503</v>
      </c>
      <c r="AS259">
        <v>3.0660109463920628</v>
      </c>
      <c r="AX259">
        <v>1.1729334640561879</v>
      </c>
      <c r="BH259">
        <v>258</v>
      </c>
    </row>
    <row r="260" spans="1:60" x14ac:dyDescent="0.3">
      <c r="A260">
        <v>17</v>
      </c>
      <c r="B260">
        <v>7</v>
      </c>
      <c r="C260" t="s">
        <v>69</v>
      </c>
      <c r="D260" t="s">
        <v>27</v>
      </c>
      <c r="G260">
        <v>0.46700000000000003</v>
      </c>
      <c r="H260">
        <v>0.46700000000000003</v>
      </c>
      <c r="I260">
        <v>8502</v>
      </c>
      <c r="J260">
        <v>14971</v>
      </c>
      <c r="L260">
        <v>6470</v>
      </c>
      <c r="M260">
        <v>7.4279999999999999</v>
      </c>
      <c r="N260">
        <v>13.878</v>
      </c>
      <c r="O260">
        <v>6.45</v>
      </c>
      <c r="Q260">
        <v>0.6</v>
      </c>
      <c r="R260">
        <v>1</v>
      </c>
      <c r="S260">
        <v>0</v>
      </c>
      <c r="T260">
        <v>0</v>
      </c>
      <c r="V260">
        <v>0</v>
      </c>
      <c r="Y260">
        <v>44365</v>
      </c>
      <c r="Z260">
        <v>0.57986111111111105</v>
      </c>
      <c r="AB260">
        <v>1</v>
      </c>
      <c r="AD260">
        <v>8.9330507418455998</v>
      </c>
      <c r="AE260">
        <v>16.278452071000952</v>
      </c>
      <c r="AF260">
        <v>7.3454013291553526</v>
      </c>
      <c r="AG260">
        <v>0.78205516008371501</v>
      </c>
      <c r="AI260">
        <v>0.74388064616000249</v>
      </c>
      <c r="AN260">
        <v>9.5641551611058198</v>
      </c>
      <c r="AS260">
        <v>18.384429676051639</v>
      </c>
      <c r="AX260">
        <v>13.104982212920557</v>
      </c>
      <c r="BH260">
        <v>259</v>
      </c>
    </row>
    <row r="261" spans="1:60" x14ac:dyDescent="0.3">
      <c r="A261">
        <v>18</v>
      </c>
      <c r="B261">
        <v>7</v>
      </c>
      <c r="C261" t="s">
        <v>69</v>
      </c>
      <c r="D261" t="s">
        <v>27</v>
      </c>
      <c r="G261">
        <v>0.46700000000000003</v>
      </c>
      <c r="H261">
        <v>0.46700000000000003</v>
      </c>
      <c r="I261">
        <v>8553</v>
      </c>
      <c r="J261">
        <v>17113</v>
      </c>
      <c r="L261">
        <v>7694</v>
      </c>
      <c r="M261">
        <v>7.4690000000000003</v>
      </c>
      <c r="N261">
        <v>15.821</v>
      </c>
      <c r="O261">
        <v>8.3520000000000003</v>
      </c>
      <c r="Q261">
        <v>0.73699999999999999</v>
      </c>
      <c r="R261">
        <v>1</v>
      </c>
      <c r="S261">
        <v>0</v>
      </c>
      <c r="T261">
        <v>0</v>
      </c>
      <c r="V261">
        <v>0</v>
      </c>
      <c r="Y261">
        <v>44365</v>
      </c>
      <c r="Z261">
        <v>0.5861574074074074</v>
      </c>
      <c r="AB261">
        <v>1</v>
      </c>
      <c r="AD261">
        <v>8.9868337189808241</v>
      </c>
      <c r="AE261">
        <v>18.591253342055978</v>
      </c>
      <c r="AF261">
        <v>9.6044196230751542</v>
      </c>
      <c r="AG261">
        <v>0.93156096309496539</v>
      </c>
      <c r="AI261">
        <v>0.14629201132417713</v>
      </c>
      <c r="AN261">
        <v>3.284740789199879</v>
      </c>
      <c r="AS261">
        <v>6.715773589723935</v>
      </c>
      <c r="AX261">
        <v>3.5067736772183737</v>
      </c>
      <c r="BH261">
        <v>260</v>
      </c>
    </row>
    <row r="262" spans="1:60" x14ac:dyDescent="0.3">
      <c r="A262">
        <v>19</v>
      </c>
      <c r="B262">
        <v>7</v>
      </c>
      <c r="C262" t="s">
        <v>69</v>
      </c>
      <c r="D262" t="s">
        <v>27</v>
      </c>
      <c r="G262">
        <v>0.46700000000000003</v>
      </c>
      <c r="H262">
        <v>0.46700000000000003</v>
      </c>
      <c r="I262">
        <v>8541</v>
      </c>
      <c r="J262">
        <v>17217</v>
      </c>
      <c r="L262">
        <v>7740</v>
      </c>
      <c r="M262">
        <v>7.46</v>
      </c>
      <c r="N262">
        <v>15.914999999999999</v>
      </c>
      <c r="O262">
        <v>8.4550000000000001</v>
      </c>
      <c r="Q262">
        <v>0.74299999999999999</v>
      </c>
      <c r="R262">
        <v>1</v>
      </c>
      <c r="S262">
        <v>0</v>
      </c>
      <c r="T262">
        <v>0</v>
      </c>
      <c r="V262">
        <v>0</v>
      </c>
      <c r="Y262">
        <v>44365</v>
      </c>
      <c r="Z262">
        <v>0.59252314814814822</v>
      </c>
      <c r="AB262">
        <v>1</v>
      </c>
      <c r="AD262">
        <v>8.9741789008313582</v>
      </c>
      <c r="AE262">
        <v>18.703546214226716</v>
      </c>
      <c r="AF262">
        <v>9.7293673133953575</v>
      </c>
      <c r="AG262">
        <v>0.93717964523427699</v>
      </c>
      <c r="AI262">
        <v>0.28690110187379819</v>
      </c>
      <c r="AN262">
        <v>3.9085900790373094</v>
      </c>
      <c r="AS262">
        <v>8.1040812599484173</v>
      </c>
      <c r="AX262">
        <v>4.1310716926974411</v>
      </c>
      <c r="BH262">
        <v>261</v>
      </c>
    </row>
    <row r="263" spans="1:60" x14ac:dyDescent="0.3">
      <c r="A263">
        <v>20</v>
      </c>
      <c r="B263">
        <v>8</v>
      </c>
      <c r="C263" t="s">
        <v>69</v>
      </c>
      <c r="D263" t="s">
        <v>27</v>
      </c>
      <c r="G263">
        <v>0.6</v>
      </c>
      <c r="H263">
        <v>0.6</v>
      </c>
      <c r="I263">
        <v>11003</v>
      </c>
      <c r="J263">
        <v>19840</v>
      </c>
      <c r="L263">
        <v>8449</v>
      </c>
      <c r="M263">
        <v>7.38</v>
      </c>
      <c r="N263">
        <v>14.239000000000001</v>
      </c>
      <c r="O263">
        <v>6.8579999999999997</v>
      </c>
      <c r="Q263">
        <v>0.64</v>
      </c>
      <c r="R263">
        <v>1</v>
      </c>
      <c r="S263">
        <v>0</v>
      </c>
      <c r="T263">
        <v>0</v>
      </c>
      <c r="V263">
        <v>0</v>
      </c>
      <c r="Y263">
        <v>44365</v>
      </c>
      <c r="Z263">
        <v>0.60413194444444451</v>
      </c>
      <c r="AB263">
        <v>1</v>
      </c>
      <c r="AD263">
        <v>9.0057258815108714</v>
      </c>
      <c r="AE263">
        <v>16.761954738177252</v>
      </c>
      <c r="AF263">
        <v>7.7562288566663806</v>
      </c>
      <c r="AG263">
        <v>0.79684259606142238</v>
      </c>
      <c r="AI263">
        <v>6.362090567634876E-2</v>
      </c>
      <c r="AN263">
        <v>6.8780292323485996</v>
      </c>
      <c r="AS263">
        <v>13.819679370373548</v>
      </c>
      <c r="AX263">
        <v>11.46193377095307</v>
      </c>
      <c r="BH263">
        <v>262</v>
      </c>
    </row>
    <row r="264" spans="1:60" x14ac:dyDescent="0.3">
      <c r="A264">
        <v>21</v>
      </c>
      <c r="B264">
        <v>8</v>
      </c>
      <c r="C264" t="s">
        <v>69</v>
      </c>
      <c r="D264" t="s">
        <v>27</v>
      </c>
      <c r="G264">
        <v>0.6</v>
      </c>
      <c r="H264">
        <v>0.6</v>
      </c>
      <c r="I264">
        <v>10946</v>
      </c>
      <c r="J264">
        <v>19945</v>
      </c>
      <c r="L264">
        <v>8623</v>
      </c>
      <c r="M264">
        <v>7.3440000000000003</v>
      </c>
      <c r="N264">
        <v>14.313000000000001</v>
      </c>
      <c r="O264">
        <v>6.97</v>
      </c>
      <c r="Q264">
        <v>0.65500000000000003</v>
      </c>
      <c r="R264">
        <v>1</v>
      </c>
      <c r="S264">
        <v>0</v>
      </c>
      <c r="T264">
        <v>0</v>
      </c>
      <c r="V264">
        <v>0</v>
      </c>
      <c r="Y264">
        <v>44365</v>
      </c>
      <c r="Z264">
        <v>0.61050925925925925</v>
      </c>
      <c r="AB264">
        <v>1</v>
      </c>
      <c r="AD264">
        <v>8.9589399642441219</v>
      </c>
      <c r="AE264">
        <v>16.850196420659497</v>
      </c>
      <c r="AF264">
        <v>7.8912564564153751</v>
      </c>
      <c r="AG264">
        <v>0.81338472915113946</v>
      </c>
      <c r="AI264">
        <v>0.45622261950975701</v>
      </c>
      <c r="AN264">
        <v>6.3877976630027948</v>
      </c>
      <c r="AS264">
        <v>12.319372706495832</v>
      </c>
      <c r="AX264">
        <v>9.62391898320673</v>
      </c>
      <c r="BH264">
        <v>263</v>
      </c>
    </row>
    <row r="265" spans="1:60" x14ac:dyDescent="0.3">
      <c r="A265">
        <v>22</v>
      </c>
      <c r="B265">
        <v>8</v>
      </c>
      <c r="C265" t="s">
        <v>69</v>
      </c>
      <c r="D265" t="s">
        <v>27</v>
      </c>
      <c r="G265">
        <v>0.6</v>
      </c>
      <c r="H265">
        <v>0.6</v>
      </c>
      <c r="I265">
        <v>11071</v>
      </c>
      <c r="J265">
        <v>22247</v>
      </c>
      <c r="L265">
        <v>10003</v>
      </c>
      <c r="M265">
        <v>7.4240000000000004</v>
      </c>
      <c r="N265">
        <v>15.939</v>
      </c>
      <c r="O265">
        <v>8.5150000000000006</v>
      </c>
      <c r="Q265">
        <v>0.77500000000000002</v>
      </c>
      <c r="R265">
        <v>1</v>
      </c>
      <c r="S265">
        <v>0</v>
      </c>
      <c r="T265">
        <v>0</v>
      </c>
      <c r="V265">
        <v>0</v>
      </c>
      <c r="Y265">
        <v>44365</v>
      </c>
      <c r="Z265">
        <v>0.61746527777777771</v>
      </c>
      <c r="AB265">
        <v>1</v>
      </c>
      <c r="AD265">
        <v>9.0615406600045372</v>
      </c>
      <c r="AE265">
        <v>18.784790259460749</v>
      </c>
      <c r="AF265">
        <v>9.7232495994562118</v>
      </c>
      <c r="AG265">
        <v>0.94458095710406742</v>
      </c>
      <c r="AI265">
        <v>0.68378511116152418</v>
      </c>
      <c r="AN265">
        <v>4.3599458858930502</v>
      </c>
      <c r="AS265">
        <v>8.0361066606245757</v>
      </c>
      <c r="AX265">
        <v>4.953439678229711</v>
      </c>
      <c r="BH265">
        <v>264</v>
      </c>
    </row>
    <row r="266" spans="1:60" x14ac:dyDescent="0.3">
      <c r="A266">
        <v>23</v>
      </c>
      <c r="B266">
        <v>1</v>
      </c>
      <c r="C266" t="s">
        <v>30</v>
      </c>
      <c r="D266" t="s">
        <v>27</v>
      </c>
      <c r="G266">
        <v>0.5</v>
      </c>
      <c r="H266">
        <v>0.5</v>
      </c>
      <c r="I266">
        <v>10215</v>
      </c>
      <c r="J266">
        <v>9846</v>
      </c>
      <c r="L266">
        <v>11524</v>
      </c>
      <c r="M266">
        <v>8.2520000000000007</v>
      </c>
      <c r="N266">
        <v>8.6199999999999992</v>
      </c>
      <c r="O266">
        <v>0.36799999999999999</v>
      </c>
      <c r="Q266">
        <v>1.089</v>
      </c>
      <c r="R266">
        <v>1</v>
      </c>
      <c r="S266">
        <v>0</v>
      </c>
      <c r="T266">
        <v>0</v>
      </c>
      <c r="V266">
        <v>0</v>
      </c>
      <c r="Y266">
        <v>44365</v>
      </c>
      <c r="Z266">
        <v>0.62836805555555553</v>
      </c>
      <c r="AB266">
        <v>1</v>
      </c>
      <c r="AD266">
        <v>10.03071731452466</v>
      </c>
      <c r="AE266">
        <v>10.035632831783309</v>
      </c>
      <c r="AF266">
        <v>4.915517258648805E-3</v>
      </c>
      <c r="AG266">
        <v>1.3070184204521882</v>
      </c>
      <c r="BH266">
        <v>265</v>
      </c>
    </row>
    <row r="267" spans="1:60" x14ac:dyDescent="0.3">
      <c r="A267">
        <v>24</v>
      </c>
      <c r="B267">
        <v>1</v>
      </c>
      <c r="C267" t="s">
        <v>30</v>
      </c>
      <c r="D267" t="s">
        <v>27</v>
      </c>
      <c r="G267">
        <v>0.5</v>
      </c>
      <c r="H267">
        <v>0.5</v>
      </c>
      <c r="I267">
        <v>10692</v>
      </c>
      <c r="J267">
        <v>11526</v>
      </c>
      <c r="L267">
        <v>13706</v>
      </c>
      <c r="M267">
        <v>8.6170000000000009</v>
      </c>
      <c r="N267">
        <v>10.042999999999999</v>
      </c>
      <c r="O267">
        <v>1.4259999999999999</v>
      </c>
      <c r="Q267">
        <v>1.3169999999999999</v>
      </c>
      <c r="R267">
        <v>1</v>
      </c>
      <c r="S267">
        <v>0</v>
      </c>
      <c r="T267">
        <v>0</v>
      </c>
      <c r="V267">
        <v>0</v>
      </c>
      <c r="Y267">
        <v>44365</v>
      </c>
      <c r="Z267">
        <v>0.63445601851851852</v>
      </c>
      <c r="AB267">
        <v>1</v>
      </c>
      <c r="AD267">
        <v>10.500546420550751</v>
      </c>
      <c r="AE267">
        <v>11.729873135442443</v>
      </c>
      <c r="AF267">
        <v>1.2293267148916911</v>
      </c>
      <c r="AG267">
        <v>1.5559490025333087</v>
      </c>
      <c r="AJ267">
        <v>0.86671326755380951</v>
      </c>
      <c r="AO267">
        <v>0.18932414777883105</v>
      </c>
      <c r="AT267">
        <v>5.4157643724342215</v>
      </c>
      <c r="AY267">
        <v>9.5271844339997483E-2</v>
      </c>
      <c r="BC267">
        <v>10.455237953302952</v>
      </c>
      <c r="BD267">
        <v>11.71877989535896</v>
      </c>
      <c r="BE267">
        <v>1.2635419420560074</v>
      </c>
      <c r="BF267">
        <v>1.5566905464304339</v>
      </c>
      <c r="BH267">
        <v>266</v>
      </c>
    </row>
    <row r="268" spans="1:60" x14ac:dyDescent="0.3">
      <c r="A268">
        <v>25</v>
      </c>
      <c r="B268">
        <v>1</v>
      </c>
      <c r="C268" t="s">
        <v>30</v>
      </c>
      <c r="D268" t="s">
        <v>27</v>
      </c>
      <c r="G268">
        <v>0.5</v>
      </c>
      <c r="H268">
        <v>0.5</v>
      </c>
      <c r="I268">
        <v>10600</v>
      </c>
      <c r="J268">
        <v>11504</v>
      </c>
      <c r="L268">
        <v>13719</v>
      </c>
      <c r="M268">
        <v>8.5470000000000006</v>
      </c>
      <c r="N268">
        <v>10.025</v>
      </c>
      <c r="O268">
        <v>1.478</v>
      </c>
      <c r="Q268">
        <v>1.319</v>
      </c>
      <c r="R268">
        <v>1</v>
      </c>
      <c r="S268">
        <v>0</v>
      </c>
      <c r="T268">
        <v>0</v>
      </c>
      <c r="V268">
        <v>0</v>
      </c>
      <c r="Y268">
        <v>44365</v>
      </c>
      <c r="Z268">
        <v>0.64091435185185186</v>
      </c>
      <c r="AB268">
        <v>1</v>
      </c>
      <c r="AD268">
        <v>10.409929486055153</v>
      </c>
      <c r="AE268">
        <v>11.707686655275477</v>
      </c>
      <c r="AF268">
        <v>1.2977571692203238</v>
      </c>
      <c r="AG268">
        <v>1.5574320903275594</v>
      </c>
      <c r="BH268">
        <v>267</v>
      </c>
    </row>
    <row r="269" spans="1:60" x14ac:dyDescent="0.3">
      <c r="A269">
        <v>26</v>
      </c>
      <c r="B269">
        <v>2</v>
      </c>
      <c r="D269" t="s">
        <v>28</v>
      </c>
      <c r="Y269">
        <v>44365</v>
      </c>
      <c r="Z269">
        <v>0.64496527777777779</v>
      </c>
      <c r="AB269">
        <v>1</v>
      </c>
      <c r="AD269" t="e">
        <v>#DIV/0!</v>
      </c>
      <c r="AE269" t="e">
        <v>#DIV/0!</v>
      </c>
      <c r="AF269" t="e">
        <v>#DIV/0!</v>
      </c>
      <c r="AG269" t="e">
        <v>#DIV/0!</v>
      </c>
      <c r="BH269">
        <v>268</v>
      </c>
    </row>
    <row r="270" spans="1:60" x14ac:dyDescent="0.3">
      <c r="A270">
        <v>27</v>
      </c>
      <c r="B270">
        <v>9</v>
      </c>
      <c r="C270" t="s">
        <v>112</v>
      </c>
      <c r="D270" t="s">
        <v>27</v>
      </c>
      <c r="G270">
        <v>0.5</v>
      </c>
      <c r="H270">
        <v>0.5</v>
      </c>
      <c r="I270">
        <v>2320</v>
      </c>
      <c r="J270">
        <v>4397</v>
      </c>
      <c r="L270">
        <v>1390</v>
      </c>
      <c r="M270">
        <v>2.1949999999999998</v>
      </c>
      <c r="N270">
        <v>4.0030000000000001</v>
      </c>
      <c r="O270">
        <v>1.8080000000000001</v>
      </c>
      <c r="Q270">
        <v>2.9000000000000001E-2</v>
      </c>
      <c r="R270">
        <v>1</v>
      </c>
      <c r="S270">
        <v>0</v>
      </c>
      <c r="T270">
        <v>0</v>
      </c>
      <c r="V270">
        <v>0</v>
      </c>
      <c r="Y270">
        <v>44365</v>
      </c>
      <c r="Z270">
        <v>0.65537037037037038</v>
      </c>
      <c r="AB270">
        <v>1</v>
      </c>
      <c r="AD270">
        <v>2.2544053814512997</v>
      </c>
      <c r="AE270">
        <v>4.5404450849746079</v>
      </c>
      <c r="AF270">
        <v>2.2860397035233082</v>
      </c>
      <c r="AG270">
        <v>0.15089444299569077</v>
      </c>
      <c r="BH270">
        <v>269</v>
      </c>
    </row>
    <row r="271" spans="1:60" x14ac:dyDescent="0.3">
      <c r="A271">
        <v>28</v>
      </c>
      <c r="B271">
        <v>9</v>
      </c>
      <c r="C271" t="s">
        <v>112</v>
      </c>
      <c r="D271" t="s">
        <v>27</v>
      </c>
      <c r="G271">
        <v>0.5</v>
      </c>
      <c r="H271">
        <v>0.5</v>
      </c>
      <c r="I271">
        <v>2463</v>
      </c>
      <c r="J271">
        <v>4339</v>
      </c>
      <c r="L271">
        <v>1363</v>
      </c>
      <c r="M271">
        <v>2.3050000000000002</v>
      </c>
      <c r="N271">
        <v>3.9540000000000002</v>
      </c>
      <c r="O271">
        <v>1.65</v>
      </c>
      <c r="Q271">
        <v>2.7E-2</v>
      </c>
      <c r="R271">
        <v>1</v>
      </c>
      <c r="S271">
        <v>0</v>
      </c>
      <c r="T271">
        <v>0</v>
      </c>
      <c r="V271">
        <v>0</v>
      </c>
      <c r="Y271">
        <v>44365</v>
      </c>
      <c r="Z271">
        <v>0.66108796296296302</v>
      </c>
      <c r="AB271">
        <v>1</v>
      </c>
      <c r="AD271">
        <v>2.3952556165911973</v>
      </c>
      <c r="AE271">
        <v>4.4819534554435192</v>
      </c>
      <c r="AF271">
        <v>2.0866978388523219</v>
      </c>
      <c r="AG271">
        <v>0.14781418373070901</v>
      </c>
      <c r="AJ271">
        <v>0.49224431059839557</v>
      </c>
      <c r="AO271">
        <v>3.9265149889376652</v>
      </c>
      <c r="AT271">
        <v>7.7256814314970494</v>
      </c>
      <c r="AY271">
        <v>4.2306789051684142</v>
      </c>
      <c r="BC271">
        <v>2.4011654166669971</v>
      </c>
      <c r="BD271">
        <v>4.5717078524826036</v>
      </c>
      <c r="BE271">
        <v>2.1705424358156069</v>
      </c>
      <c r="BF271">
        <v>0.1510085266721716</v>
      </c>
      <c r="BH271">
        <v>270</v>
      </c>
    </row>
    <row r="272" spans="1:60" x14ac:dyDescent="0.3">
      <c r="A272">
        <v>29</v>
      </c>
      <c r="B272">
        <v>9</v>
      </c>
      <c r="C272" t="s">
        <v>112</v>
      </c>
      <c r="D272" t="s">
        <v>27</v>
      </c>
      <c r="G272">
        <v>0.5</v>
      </c>
      <c r="H272">
        <v>0.5</v>
      </c>
      <c r="I272">
        <v>2475</v>
      </c>
      <c r="J272">
        <v>4517</v>
      </c>
      <c r="L272">
        <v>1419</v>
      </c>
      <c r="M272">
        <v>2.3130000000000002</v>
      </c>
      <c r="N272">
        <v>4.1050000000000004</v>
      </c>
      <c r="O272">
        <v>1.792</v>
      </c>
      <c r="Q272">
        <v>3.2000000000000001E-2</v>
      </c>
      <c r="R272">
        <v>1</v>
      </c>
      <c r="S272">
        <v>0</v>
      </c>
      <c r="T272">
        <v>0</v>
      </c>
      <c r="V272">
        <v>0</v>
      </c>
      <c r="Y272">
        <v>44365</v>
      </c>
      <c r="Z272">
        <v>0.6673958333333333</v>
      </c>
      <c r="AB272">
        <v>1</v>
      </c>
      <c r="AD272">
        <v>2.4070752167427969</v>
      </c>
      <c r="AE272">
        <v>4.6614622495216889</v>
      </c>
      <c r="AF272">
        <v>2.254387032778892</v>
      </c>
      <c r="AG272">
        <v>0.15420286961363419</v>
      </c>
      <c r="BH272">
        <v>271</v>
      </c>
    </row>
    <row r="273" spans="1:60" x14ac:dyDescent="0.3">
      <c r="A273">
        <v>30</v>
      </c>
      <c r="B273">
        <v>10</v>
      </c>
      <c r="C273" t="s">
        <v>113</v>
      </c>
      <c r="D273" t="s">
        <v>27</v>
      </c>
      <c r="G273">
        <v>0.5</v>
      </c>
      <c r="H273">
        <v>0.5</v>
      </c>
      <c r="I273">
        <v>2681</v>
      </c>
      <c r="J273">
        <v>4537</v>
      </c>
      <c r="L273">
        <v>1362</v>
      </c>
      <c r="M273">
        <v>2.472</v>
      </c>
      <c r="N273">
        <v>4.1219999999999999</v>
      </c>
      <c r="O273">
        <v>1.65</v>
      </c>
      <c r="Q273">
        <v>2.5999999999999999E-2</v>
      </c>
      <c r="R273">
        <v>1</v>
      </c>
      <c r="S273">
        <v>0</v>
      </c>
      <c r="T273">
        <v>0</v>
      </c>
      <c r="V273">
        <v>0</v>
      </c>
      <c r="Y273">
        <v>44365</v>
      </c>
      <c r="Z273">
        <v>0.67761574074074071</v>
      </c>
      <c r="AB273">
        <v>1</v>
      </c>
      <c r="AD273">
        <v>2.6099783526785933</v>
      </c>
      <c r="AE273">
        <v>4.6816317769462019</v>
      </c>
      <c r="AF273">
        <v>2.0716534242676086</v>
      </c>
      <c r="AG273">
        <v>0.14770010005422818</v>
      </c>
      <c r="BH273">
        <v>272</v>
      </c>
    </row>
    <row r="274" spans="1:60" x14ac:dyDescent="0.3">
      <c r="A274">
        <v>31</v>
      </c>
      <c r="B274">
        <v>10</v>
      </c>
      <c r="C274" t="s">
        <v>113</v>
      </c>
      <c r="D274" t="s">
        <v>27</v>
      </c>
      <c r="G274">
        <v>0.5</v>
      </c>
      <c r="H274">
        <v>0.5</v>
      </c>
      <c r="I274">
        <v>2809</v>
      </c>
      <c r="J274">
        <v>4526</v>
      </c>
      <c r="L274">
        <v>1331</v>
      </c>
      <c r="M274">
        <v>2.57</v>
      </c>
      <c r="N274">
        <v>4.1130000000000004</v>
      </c>
      <c r="O274">
        <v>1.5429999999999999</v>
      </c>
      <c r="Q274">
        <v>2.3E-2</v>
      </c>
      <c r="R274">
        <v>1</v>
      </c>
      <c r="S274">
        <v>0</v>
      </c>
      <c r="T274">
        <v>0</v>
      </c>
      <c r="V274">
        <v>0</v>
      </c>
      <c r="Y274">
        <v>44365</v>
      </c>
      <c r="Z274">
        <v>0.68328703703703697</v>
      </c>
      <c r="AB274">
        <v>1</v>
      </c>
      <c r="AD274">
        <v>2.7360540876289909</v>
      </c>
      <c r="AE274">
        <v>4.6705385368627201</v>
      </c>
      <c r="AF274">
        <v>1.9344844492337292</v>
      </c>
      <c r="AG274">
        <v>0.14416350608332318</v>
      </c>
      <c r="AJ274">
        <v>2.031134183934717</v>
      </c>
      <c r="AO274">
        <v>12.604237675841727</v>
      </c>
      <c r="AT274">
        <v>25.765545979636443</v>
      </c>
      <c r="AY274">
        <v>10.355193465064264</v>
      </c>
      <c r="BC274">
        <v>2.7641256379890402</v>
      </c>
      <c r="BD274">
        <v>4.9846789264995177</v>
      </c>
      <c r="BE274">
        <v>2.2205532885104775</v>
      </c>
      <c r="BF274">
        <v>0.15203527976049885</v>
      </c>
      <c r="BH274">
        <v>273</v>
      </c>
    </row>
    <row r="275" spans="1:60" x14ac:dyDescent="0.3">
      <c r="A275">
        <v>32</v>
      </c>
      <c r="B275">
        <v>10</v>
      </c>
      <c r="C275" t="s">
        <v>113</v>
      </c>
      <c r="D275" t="s">
        <v>27</v>
      </c>
      <c r="G275">
        <v>0.5</v>
      </c>
      <c r="H275">
        <v>0.5</v>
      </c>
      <c r="I275">
        <v>2866</v>
      </c>
      <c r="J275">
        <v>5149</v>
      </c>
      <c r="L275">
        <v>1469</v>
      </c>
      <c r="M275">
        <v>2.6139999999999999</v>
      </c>
      <c r="N275">
        <v>4.641</v>
      </c>
      <c r="O275">
        <v>2.0270000000000001</v>
      </c>
      <c r="Q275">
        <v>3.7999999999999999E-2</v>
      </c>
      <c r="R275">
        <v>1</v>
      </c>
      <c r="S275">
        <v>0</v>
      </c>
      <c r="T275">
        <v>0</v>
      </c>
      <c r="V275">
        <v>0</v>
      </c>
      <c r="Y275">
        <v>44365</v>
      </c>
      <c r="Z275">
        <v>0.68942129629629623</v>
      </c>
      <c r="AB275">
        <v>1</v>
      </c>
      <c r="AD275">
        <v>2.7921971883490899</v>
      </c>
      <c r="AE275">
        <v>5.2988193161363153</v>
      </c>
      <c r="AF275">
        <v>2.5066221277872254</v>
      </c>
      <c r="AG275">
        <v>0.15990705343767453</v>
      </c>
      <c r="BH275">
        <v>274</v>
      </c>
    </row>
    <row r="276" spans="1:60" x14ac:dyDescent="0.3">
      <c r="A276">
        <v>33</v>
      </c>
      <c r="B276">
        <v>11</v>
      </c>
      <c r="C276" t="s">
        <v>114</v>
      </c>
      <c r="D276" t="s">
        <v>27</v>
      </c>
      <c r="G276">
        <v>0.5</v>
      </c>
      <c r="H276">
        <v>0.5</v>
      </c>
      <c r="I276">
        <v>2792</v>
      </c>
      <c r="J276">
        <v>4141</v>
      </c>
      <c r="L276">
        <v>1116</v>
      </c>
      <c r="M276">
        <v>2.5569999999999999</v>
      </c>
      <c r="N276">
        <v>3.786</v>
      </c>
      <c r="O276">
        <v>1.2290000000000001</v>
      </c>
      <c r="Q276">
        <v>1E-3</v>
      </c>
      <c r="R276">
        <v>1</v>
      </c>
      <c r="S276">
        <v>0</v>
      </c>
      <c r="T276">
        <v>0</v>
      </c>
      <c r="V276">
        <v>0</v>
      </c>
      <c r="Y276">
        <v>44365</v>
      </c>
      <c r="Z276">
        <v>0.69973379629629628</v>
      </c>
      <c r="AB276">
        <v>1</v>
      </c>
      <c r="AD276">
        <v>2.7193096540808912</v>
      </c>
      <c r="AE276">
        <v>4.2822751339408356</v>
      </c>
      <c r="AF276">
        <v>1.5629654798599444</v>
      </c>
      <c r="AG276">
        <v>0.11963551563994967</v>
      </c>
      <c r="BH276">
        <v>275</v>
      </c>
    </row>
    <row r="277" spans="1:60" x14ac:dyDescent="0.3">
      <c r="A277">
        <v>34</v>
      </c>
      <c r="B277">
        <v>11</v>
      </c>
      <c r="C277" t="s">
        <v>114</v>
      </c>
      <c r="D277" t="s">
        <v>27</v>
      </c>
      <c r="G277">
        <v>0.5</v>
      </c>
      <c r="H277">
        <v>0.5</v>
      </c>
      <c r="I277">
        <v>2767</v>
      </c>
      <c r="J277">
        <v>4796</v>
      </c>
      <c r="L277">
        <v>1409</v>
      </c>
      <c r="M277">
        <v>2.5379999999999998</v>
      </c>
      <c r="N277">
        <v>4.3410000000000002</v>
      </c>
      <c r="O277">
        <v>1.804</v>
      </c>
      <c r="Q277">
        <v>3.1E-2</v>
      </c>
      <c r="R277">
        <v>1</v>
      </c>
      <c r="S277">
        <v>0</v>
      </c>
      <c r="T277">
        <v>0</v>
      </c>
      <c r="V277">
        <v>0</v>
      </c>
      <c r="Y277">
        <v>44365</v>
      </c>
      <c r="Z277">
        <v>0.70549768518518519</v>
      </c>
      <c r="AB277">
        <v>1</v>
      </c>
      <c r="AD277">
        <v>2.6946854870983916</v>
      </c>
      <c r="AE277">
        <v>4.9428271570936522</v>
      </c>
      <c r="AF277">
        <v>2.2481416699952605</v>
      </c>
      <c r="AG277">
        <v>0.15306203284882614</v>
      </c>
      <c r="AJ277">
        <v>0.80092795392069194</v>
      </c>
      <c r="AO277">
        <v>0.75776472231720038</v>
      </c>
      <c r="AT277">
        <v>2.6585034473245397</v>
      </c>
      <c r="AY277">
        <v>14.723950454018674</v>
      </c>
      <c r="BC277">
        <v>2.7055201205706911</v>
      </c>
      <c r="BD277">
        <v>4.9241703442259777</v>
      </c>
      <c r="BE277">
        <v>2.2186502236552856</v>
      </c>
      <c r="BF277">
        <v>0.14256633461259188</v>
      </c>
      <c r="BH277">
        <v>276</v>
      </c>
    </row>
    <row r="278" spans="1:60" x14ac:dyDescent="0.3">
      <c r="A278">
        <v>35</v>
      </c>
      <c r="B278">
        <v>11</v>
      </c>
      <c r="C278" t="s">
        <v>114</v>
      </c>
      <c r="D278" t="s">
        <v>27</v>
      </c>
      <c r="G278">
        <v>0.5</v>
      </c>
      <c r="H278">
        <v>0.5</v>
      </c>
      <c r="I278">
        <v>2789</v>
      </c>
      <c r="J278">
        <v>4759</v>
      </c>
      <c r="L278">
        <v>1225</v>
      </c>
      <c r="M278">
        <v>2.5539999999999998</v>
      </c>
      <c r="N278">
        <v>4.3099999999999996</v>
      </c>
      <c r="O278">
        <v>1.756</v>
      </c>
      <c r="Q278">
        <v>1.2E-2</v>
      </c>
      <c r="R278">
        <v>1</v>
      </c>
      <c r="S278">
        <v>0</v>
      </c>
      <c r="T278">
        <v>0</v>
      </c>
      <c r="V278">
        <v>0</v>
      </c>
      <c r="Y278">
        <v>44365</v>
      </c>
      <c r="Z278">
        <v>0.71160879629629636</v>
      </c>
      <c r="AB278">
        <v>1</v>
      </c>
      <c r="AD278">
        <v>2.7163547540429911</v>
      </c>
      <c r="AE278">
        <v>4.9055135313583023</v>
      </c>
      <c r="AF278">
        <v>2.1891587773153112</v>
      </c>
      <c r="AG278">
        <v>0.13207063637635763</v>
      </c>
      <c r="BH278">
        <v>277</v>
      </c>
    </row>
    <row r="279" spans="1:60" x14ac:dyDescent="0.3">
      <c r="A279">
        <v>36</v>
      </c>
      <c r="B279">
        <v>12</v>
      </c>
      <c r="C279" t="s">
        <v>115</v>
      </c>
      <c r="D279" t="s">
        <v>27</v>
      </c>
      <c r="G279">
        <v>0.5</v>
      </c>
      <c r="H279">
        <v>0.5</v>
      </c>
      <c r="I279">
        <v>2941</v>
      </c>
      <c r="J279">
        <v>4970</v>
      </c>
      <c r="L279">
        <v>2255</v>
      </c>
      <c r="M279">
        <v>2.6709999999999998</v>
      </c>
      <c r="N279">
        <v>4.4889999999999999</v>
      </c>
      <c r="O279">
        <v>1.8180000000000001</v>
      </c>
      <c r="Q279">
        <v>0.12</v>
      </c>
      <c r="R279">
        <v>1</v>
      </c>
      <c r="S279">
        <v>0</v>
      </c>
      <c r="T279">
        <v>0</v>
      </c>
      <c r="V279">
        <v>0</v>
      </c>
      <c r="Y279">
        <v>44365</v>
      </c>
      <c r="Z279">
        <v>0.7219444444444445</v>
      </c>
      <c r="AB279">
        <v>1</v>
      </c>
      <c r="AD279">
        <v>2.8660696892965882</v>
      </c>
      <c r="AE279">
        <v>5.118302045686919</v>
      </c>
      <c r="AF279">
        <v>2.2522323563903308</v>
      </c>
      <c r="AG279">
        <v>0.24957682315158877</v>
      </c>
      <c r="BH279">
        <v>278</v>
      </c>
    </row>
    <row r="280" spans="1:60" x14ac:dyDescent="0.3">
      <c r="A280">
        <v>37</v>
      </c>
      <c r="B280">
        <v>12</v>
      </c>
      <c r="C280" t="s">
        <v>115</v>
      </c>
      <c r="D280" t="s">
        <v>27</v>
      </c>
      <c r="G280">
        <v>0.5</v>
      </c>
      <c r="H280">
        <v>0.5</v>
      </c>
      <c r="I280">
        <v>2992</v>
      </c>
      <c r="J280">
        <v>4936</v>
      </c>
      <c r="L280">
        <v>2239</v>
      </c>
      <c r="M280">
        <v>2.71</v>
      </c>
      <c r="N280">
        <v>4.4610000000000003</v>
      </c>
      <c r="O280">
        <v>1.75</v>
      </c>
      <c r="Q280">
        <v>0.11799999999999999</v>
      </c>
      <c r="R280">
        <v>1</v>
      </c>
      <c r="S280">
        <v>0</v>
      </c>
      <c r="T280">
        <v>0</v>
      </c>
      <c r="V280">
        <v>0</v>
      </c>
      <c r="Y280">
        <v>44365</v>
      </c>
      <c r="Z280">
        <v>0.7276273148148148</v>
      </c>
      <c r="AB280">
        <v>1</v>
      </c>
      <c r="AD280">
        <v>2.9163029899408874</v>
      </c>
      <c r="AE280">
        <v>5.0840138490652471</v>
      </c>
      <c r="AF280">
        <v>2.1677108591243597</v>
      </c>
      <c r="AG280">
        <v>0.24775148432789587</v>
      </c>
      <c r="AJ280">
        <v>6.7526188291756148E-2</v>
      </c>
      <c r="AO280">
        <v>0.11894656000217482</v>
      </c>
      <c r="AT280">
        <v>0.18808260781800146</v>
      </c>
      <c r="AY280">
        <v>0.64259546188208772</v>
      </c>
      <c r="BC280">
        <v>2.9172879566201875</v>
      </c>
      <c r="BD280">
        <v>5.0870392781789242</v>
      </c>
      <c r="BE280">
        <v>2.1697513215587363</v>
      </c>
      <c r="BF280">
        <v>0.24855007006326152</v>
      </c>
      <c r="BH280">
        <v>279</v>
      </c>
    </row>
    <row r="281" spans="1:60" x14ac:dyDescent="0.3">
      <c r="A281">
        <v>38</v>
      </c>
      <c r="B281">
        <v>12</v>
      </c>
      <c r="C281" t="s">
        <v>115</v>
      </c>
      <c r="D281" t="s">
        <v>27</v>
      </c>
      <c r="G281">
        <v>0.5</v>
      </c>
      <c r="H281">
        <v>0.5</v>
      </c>
      <c r="I281">
        <v>2994</v>
      </c>
      <c r="J281">
        <v>4942</v>
      </c>
      <c r="L281">
        <v>2253</v>
      </c>
      <c r="M281">
        <v>2.7120000000000002</v>
      </c>
      <c r="N281">
        <v>4.4649999999999999</v>
      </c>
      <c r="O281">
        <v>1.7529999999999999</v>
      </c>
      <c r="Q281">
        <v>0.12</v>
      </c>
      <c r="R281">
        <v>1</v>
      </c>
      <c r="S281">
        <v>0</v>
      </c>
      <c r="T281">
        <v>0</v>
      </c>
      <c r="V281">
        <v>0</v>
      </c>
      <c r="Y281">
        <v>44365</v>
      </c>
      <c r="Z281">
        <v>0.73375000000000001</v>
      </c>
      <c r="AB281">
        <v>1</v>
      </c>
      <c r="AD281">
        <v>2.9182729232994875</v>
      </c>
      <c r="AE281">
        <v>5.0900647072926004</v>
      </c>
      <c r="AF281">
        <v>2.1717917839931129</v>
      </c>
      <c r="AG281">
        <v>0.24934865579862714</v>
      </c>
      <c r="BH281">
        <v>280</v>
      </c>
    </row>
    <row r="282" spans="1:60" x14ac:dyDescent="0.3">
      <c r="A282">
        <v>39</v>
      </c>
      <c r="B282">
        <v>13</v>
      </c>
      <c r="C282" t="s">
        <v>116</v>
      </c>
      <c r="D282" t="s">
        <v>27</v>
      </c>
      <c r="G282">
        <v>0.5</v>
      </c>
      <c r="H282">
        <v>0.5</v>
      </c>
      <c r="I282">
        <v>3090</v>
      </c>
      <c r="J282">
        <v>4984</v>
      </c>
      <c r="L282">
        <v>1319</v>
      </c>
      <c r="M282">
        <v>2.7850000000000001</v>
      </c>
      <c r="N282">
        <v>4.5010000000000003</v>
      </c>
      <c r="O282">
        <v>1.716</v>
      </c>
      <c r="Q282">
        <v>2.1999999999999999E-2</v>
      </c>
      <c r="R282">
        <v>1</v>
      </c>
      <c r="S282">
        <v>0</v>
      </c>
      <c r="T282">
        <v>0</v>
      </c>
      <c r="V282">
        <v>0</v>
      </c>
      <c r="Y282">
        <v>44365</v>
      </c>
      <c r="Z282">
        <v>0.74414351851851857</v>
      </c>
      <c r="AB282">
        <v>1</v>
      </c>
      <c r="AD282">
        <v>3.0128297245122861</v>
      </c>
      <c r="AE282">
        <v>5.1324207148840788</v>
      </c>
      <c r="AF282">
        <v>2.1195909903717927</v>
      </c>
      <c r="AG282">
        <v>0.14279450196555349</v>
      </c>
      <c r="BH282">
        <v>281</v>
      </c>
    </row>
    <row r="283" spans="1:60" x14ac:dyDescent="0.3">
      <c r="A283">
        <v>40</v>
      </c>
      <c r="B283">
        <v>13</v>
      </c>
      <c r="C283" t="s">
        <v>116</v>
      </c>
      <c r="D283" t="s">
        <v>27</v>
      </c>
      <c r="G283">
        <v>0.5</v>
      </c>
      <c r="H283">
        <v>0.5</v>
      </c>
      <c r="I283">
        <v>3133</v>
      </c>
      <c r="J283">
        <v>4956</v>
      </c>
      <c r="L283">
        <v>1313</v>
      </c>
      <c r="M283">
        <v>2.8180000000000001</v>
      </c>
      <c r="N283">
        <v>4.4770000000000003</v>
      </c>
      <c r="O283">
        <v>1.659</v>
      </c>
      <c r="Q283">
        <v>2.1000000000000001E-2</v>
      </c>
      <c r="R283">
        <v>1</v>
      </c>
      <c r="S283">
        <v>0</v>
      </c>
      <c r="T283">
        <v>0</v>
      </c>
      <c r="V283">
        <v>0</v>
      </c>
      <c r="Y283">
        <v>44365</v>
      </c>
      <c r="Z283">
        <v>0.74986111111111109</v>
      </c>
      <c r="AB283">
        <v>1</v>
      </c>
      <c r="AD283">
        <v>3.0551832917221851</v>
      </c>
      <c r="AE283">
        <v>5.1041833764897602</v>
      </c>
      <c r="AF283">
        <v>2.0490000847675751</v>
      </c>
      <c r="AG283">
        <v>0.14210999990666867</v>
      </c>
      <c r="AJ283">
        <v>1.1857781534017851</v>
      </c>
      <c r="AO283">
        <v>0.27699285089246772</v>
      </c>
      <c r="AT283">
        <v>2.4984911276811603</v>
      </c>
      <c r="AY283">
        <v>0.64429636222478459</v>
      </c>
      <c r="BC283">
        <v>3.0734051752892348</v>
      </c>
      <c r="BD283">
        <v>5.0971240418911803</v>
      </c>
      <c r="BE283">
        <v>2.0237188666019454</v>
      </c>
      <c r="BF283">
        <v>0.14165366520074543</v>
      </c>
      <c r="BH283">
        <v>282</v>
      </c>
    </row>
    <row r="284" spans="1:60" x14ac:dyDescent="0.3">
      <c r="A284">
        <v>41</v>
      </c>
      <c r="B284">
        <v>13</v>
      </c>
      <c r="C284" t="s">
        <v>116</v>
      </c>
      <c r="D284" t="s">
        <v>27</v>
      </c>
      <c r="G284">
        <v>0.5</v>
      </c>
      <c r="H284">
        <v>0.5</v>
      </c>
      <c r="I284">
        <v>3170</v>
      </c>
      <c r="J284">
        <v>4942</v>
      </c>
      <c r="L284">
        <v>1305</v>
      </c>
      <c r="M284">
        <v>2.8460000000000001</v>
      </c>
      <c r="N284">
        <v>4.4649999999999999</v>
      </c>
      <c r="O284">
        <v>1.619</v>
      </c>
      <c r="Q284">
        <v>0.02</v>
      </c>
      <c r="R284">
        <v>1</v>
      </c>
      <c r="S284">
        <v>0</v>
      </c>
      <c r="T284">
        <v>0</v>
      </c>
      <c r="V284">
        <v>0</v>
      </c>
      <c r="Y284">
        <v>44365</v>
      </c>
      <c r="Z284">
        <v>0.75601851851851853</v>
      </c>
      <c r="AB284">
        <v>1</v>
      </c>
      <c r="AD284">
        <v>3.0916270588562846</v>
      </c>
      <c r="AE284">
        <v>5.0900647072926004</v>
      </c>
      <c r="AF284">
        <v>1.9984376484363158</v>
      </c>
      <c r="AG284">
        <v>0.14119733049482219</v>
      </c>
      <c r="BH284">
        <v>283</v>
      </c>
    </row>
    <row r="285" spans="1:60" x14ac:dyDescent="0.3">
      <c r="A285">
        <v>42</v>
      </c>
      <c r="B285">
        <v>14</v>
      </c>
      <c r="C285" t="s">
        <v>117</v>
      </c>
      <c r="D285" t="s">
        <v>27</v>
      </c>
      <c r="G285">
        <v>0.5</v>
      </c>
      <c r="H285">
        <v>0.5</v>
      </c>
      <c r="I285">
        <v>2643</v>
      </c>
      <c r="J285">
        <v>4804</v>
      </c>
      <c r="L285">
        <v>1462</v>
      </c>
      <c r="M285">
        <v>2.4420000000000002</v>
      </c>
      <c r="N285">
        <v>4.3479999999999999</v>
      </c>
      <c r="O285">
        <v>1.9059999999999999</v>
      </c>
      <c r="Q285">
        <v>3.6999999999999998E-2</v>
      </c>
      <c r="R285">
        <v>1</v>
      </c>
      <c r="S285">
        <v>0</v>
      </c>
      <c r="T285">
        <v>0</v>
      </c>
      <c r="V285">
        <v>0</v>
      </c>
      <c r="Y285">
        <v>44365</v>
      </c>
      <c r="Z285">
        <v>0.76635416666666656</v>
      </c>
      <c r="AB285">
        <v>1</v>
      </c>
      <c r="AD285">
        <v>2.5725496188651937</v>
      </c>
      <c r="AE285">
        <v>4.9508949680634577</v>
      </c>
      <c r="AF285">
        <v>2.378345349198264</v>
      </c>
      <c r="AG285">
        <v>0.15910846770230888</v>
      </c>
      <c r="BH285">
        <v>284</v>
      </c>
    </row>
    <row r="286" spans="1:60" x14ac:dyDescent="0.3">
      <c r="A286">
        <v>43</v>
      </c>
      <c r="B286">
        <v>14</v>
      </c>
      <c r="C286" t="s">
        <v>117</v>
      </c>
      <c r="D286" t="s">
        <v>27</v>
      </c>
      <c r="G286">
        <v>0.5</v>
      </c>
      <c r="H286">
        <v>0.5</v>
      </c>
      <c r="I286">
        <v>2420</v>
      </c>
      <c r="J286">
        <v>4803</v>
      </c>
      <c r="L286">
        <v>1452</v>
      </c>
      <c r="M286">
        <v>2.2709999999999999</v>
      </c>
      <c r="N286">
        <v>4.3470000000000004</v>
      </c>
      <c r="O286">
        <v>2.0760000000000001</v>
      </c>
      <c r="Q286">
        <v>3.5999999999999997E-2</v>
      </c>
      <c r="R286">
        <v>1</v>
      </c>
      <c r="S286">
        <v>0</v>
      </c>
      <c r="T286">
        <v>0</v>
      </c>
      <c r="V286">
        <v>0</v>
      </c>
      <c r="Y286">
        <v>44365</v>
      </c>
      <c r="Z286">
        <v>0.77201388888888889</v>
      </c>
      <c r="AB286">
        <v>1</v>
      </c>
      <c r="AD286">
        <v>2.3529020493812975</v>
      </c>
      <c r="AE286">
        <v>4.949886491692232</v>
      </c>
      <c r="AF286">
        <v>2.5969844423109345</v>
      </c>
      <c r="AG286">
        <v>0.1579676309375008</v>
      </c>
      <c r="AJ286">
        <v>0.50360627117951107</v>
      </c>
      <c r="AO286">
        <v>1.4364036184098035</v>
      </c>
      <c r="AT286">
        <v>2.2890559850495933</v>
      </c>
      <c r="AY286">
        <v>5.4104773777097375</v>
      </c>
      <c r="BC286">
        <v>2.3469922493054978</v>
      </c>
      <c r="BD286">
        <v>4.9145898186993335</v>
      </c>
      <c r="BE286">
        <v>2.5675975693938358</v>
      </c>
      <c r="BF286">
        <v>0.16235985248201187</v>
      </c>
      <c r="BH286">
        <v>285</v>
      </c>
    </row>
    <row r="287" spans="1:60" x14ac:dyDescent="0.3">
      <c r="A287">
        <v>44</v>
      </c>
      <c r="B287">
        <v>14</v>
      </c>
      <c r="C287" t="s">
        <v>117</v>
      </c>
      <c r="D287" t="s">
        <v>27</v>
      </c>
      <c r="G287">
        <v>0.5</v>
      </c>
      <c r="H287">
        <v>0.5</v>
      </c>
      <c r="I287">
        <v>2408</v>
      </c>
      <c r="J287">
        <v>4733</v>
      </c>
      <c r="L287">
        <v>1529</v>
      </c>
      <c r="M287">
        <v>2.262</v>
      </c>
      <c r="N287">
        <v>4.2889999999999997</v>
      </c>
      <c r="O287">
        <v>2.0259999999999998</v>
      </c>
      <c r="Q287">
        <v>4.3999999999999997E-2</v>
      </c>
      <c r="R287">
        <v>1</v>
      </c>
      <c r="S287">
        <v>0</v>
      </c>
      <c r="T287">
        <v>0</v>
      </c>
      <c r="V287">
        <v>0</v>
      </c>
      <c r="Y287">
        <v>44365</v>
      </c>
      <c r="Z287">
        <v>0.77815972222222218</v>
      </c>
      <c r="AB287">
        <v>1</v>
      </c>
      <c r="AD287">
        <v>2.341082449229698</v>
      </c>
      <c r="AE287">
        <v>4.879293145706435</v>
      </c>
      <c r="AF287">
        <v>2.538210696476737</v>
      </c>
      <c r="AG287">
        <v>0.16675207402652295</v>
      </c>
      <c r="BH287">
        <v>286</v>
      </c>
    </row>
    <row r="288" spans="1:60" x14ac:dyDescent="0.3">
      <c r="A288">
        <v>45</v>
      </c>
      <c r="B288">
        <v>15</v>
      </c>
      <c r="C288" t="s">
        <v>118</v>
      </c>
      <c r="D288" t="s">
        <v>27</v>
      </c>
      <c r="G288">
        <v>0.5</v>
      </c>
      <c r="H288">
        <v>0.5</v>
      </c>
      <c r="I288">
        <v>2983</v>
      </c>
      <c r="J288">
        <v>5837</v>
      </c>
      <c r="L288">
        <v>1726</v>
      </c>
      <c r="M288">
        <v>2.7029999999999998</v>
      </c>
      <c r="N288">
        <v>5.2240000000000002</v>
      </c>
      <c r="O288">
        <v>2.52</v>
      </c>
      <c r="Q288">
        <v>6.5000000000000002E-2</v>
      </c>
      <c r="R288">
        <v>1</v>
      </c>
      <c r="S288">
        <v>0</v>
      </c>
      <c r="T288">
        <v>0</v>
      </c>
      <c r="V288">
        <v>0</v>
      </c>
      <c r="Y288">
        <v>44365</v>
      </c>
      <c r="Z288">
        <v>0.7885416666666667</v>
      </c>
      <c r="AB288">
        <v>1</v>
      </c>
      <c r="AD288">
        <v>2.907438289827188</v>
      </c>
      <c r="AE288">
        <v>5.992651059539579</v>
      </c>
      <c r="AF288">
        <v>3.085212769712391</v>
      </c>
      <c r="AG288">
        <v>0.18922655829324189</v>
      </c>
      <c r="BH288">
        <v>287</v>
      </c>
    </row>
    <row r="289" spans="1:60" x14ac:dyDescent="0.3">
      <c r="A289">
        <v>46</v>
      </c>
      <c r="B289">
        <v>15</v>
      </c>
      <c r="C289" t="s">
        <v>118</v>
      </c>
      <c r="D289" t="s">
        <v>27</v>
      </c>
      <c r="G289">
        <v>0.5</v>
      </c>
      <c r="H289">
        <v>0.5</v>
      </c>
      <c r="I289">
        <v>3212</v>
      </c>
      <c r="J289">
        <v>5848</v>
      </c>
      <c r="L289">
        <v>1729</v>
      </c>
      <c r="M289">
        <v>2.879</v>
      </c>
      <c r="N289">
        <v>5.2329999999999997</v>
      </c>
      <c r="O289">
        <v>2.3530000000000002</v>
      </c>
      <c r="Q289">
        <v>6.5000000000000002E-2</v>
      </c>
      <c r="R289">
        <v>1</v>
      </c>
      <c r="S289">
        <v>0</v>
      </c>
      <c r="T289">
        <v>0</v>
      </c>
      <c r="V289">
        <v>0</v>
      </c>
      <c r="Y289">
        <v>44365</v>
      </c>
      <c r="Z289">
        <v>0.7943634259259259</v>
      </c>
      <c r="AB289">
        <v>1</v>
      </c>
      <c r="AD289">
        <v>3.1329956593868835</v>
      </c>
      <c r="AE289">
        <v>6.0037442996230617</v>
      </c>
      <c r="AF289">
        <v>2.8707486402361782</v>
      </c>
      <c r="AG289">
        <v>0.18956880932268433</v>
      </c>
      <c r="AJ289">
        <v>0.40786695615498297</v>
      </c>
      <c r="AO289">
        <v>0.33538577854633722</v>
      </c>
      <c r="AT289">
        <v>0.25622324156605264</v>
      </c>
      <c r="AY289">
        <v>1.8483576129815245</v>
      </c>
      <c r="BC289">
        <v>3.1393979428023338</v>
      </c>
      <c r="BD289">
        <v>6.0138290633353186</v>
      </c>
      <c r="BE289">
        <v>2.8744311205329849</v>
      </c>
      <c r="BF289">
        <v>0.19133710630813683</v>
      </c>
      <c r="BH289">
        <v>288</v>
      </c>
    </row>
    <row r="290" spans="1:60" x14ac:dyDescent="0.3">
      <c r="A290">
        <v>47</v>
      </c>
      <c r="B290">
        <v>15</v>
      </c>
      <c r="C290" t="s">
        <v>118</v>
      </c>
      <c r="D290" t="s">
        <v>27</v>
      </c>
      <c r="G290">
        <v>0.5</v>
      </c>
      <c r="H290">
        <v>0.5</v>
      </c>
      <c r="I290">
        <v>3225</v>
      </c>
      <c r="J290">
        <v>5868</v>
      </c>
      <c r="L290">
        <v>1760</v>
      </c>
      <c r="M290">
        <v>2.8889999999999998</v>
      </c>
      <c r="N290">
        <v>5.25</v>
      </c>
      <c r="O290">
        <v>2.36</v>
      </c>
      <c r="Q290">
        <v>6.8000000000000005E-2</v>
      </c>
      <c r="R290">
        <v>1</v>
      </c>
      <c r="S290">
        <v>0</v>
      </c>
      <c r="T290">
        <v>0</v>
      </c>
      <c r="V290">
        <v>0</v>
      </c>
      <c r="Y290">
        <v>44365</v>
      </c>
      <c r="Z290">
        <v>0.80060185185185195</v>
      </c>
      <c r="AB290">
        <v>1</v>
      </c>
      <c r="AD290">
        <v>3.1458002262177835</v>
      </c>
      <c r="AE290">
        <v>6.0239138270475747</v>
      </c>
      <c r="AF290">
        <v>2.8781136008297912</v>
      </c>
      <c r="AG290">
        <v>0.19310540329358933</v>
      </c>
      <c r="BH290">
        <v>289</v>
      </c>
    </row>
    <row r="291" spans="1:60" x14ac:dyDescent="0.3">
      <c r="A291">
        <v>48</v>
      </c>
      <c r="B291">
        <v>16</v>
      </c>
      <c r="C291" t="s">
        <v>119</v>
      </c>
      <c r="D291" t="s">
        <v>27</v>
      </c>
      <c r="G291">
        <v>0.5</v>
      </c>
      <c r="H291">
        <v>0.5</v>
      </c>
      <c r="I291">
        <v>2987</v>
      </c>
      <c r="J291">
        <v>5434</v>
      </c>
      <c r="L291">
        <v>1477</v>
      </c>
      <c r="M291">
        <v>2.706</v>
      </c>
      <c r="N291">
        <v>4.8819999999999997</v>
      </c>
      <c r="O291">
        <v>2.1760000000000002</v>
      </c>
      <c r="Q291">
        <v>3.7999999999999999E-2</v>
      </c>
      <c r="R291">
        <v>1</v>
      </c>
      <c r="S291">
        <v>0</v>
      </c>
      <c r="T291">
        <v>0</v>
      </c>
      <c r="V291">
        <v>0</v>
      </c>
      <c r="Y291">
        <v>44365</v>
      </c>
      <c r="Z291">
        <v>0.81096064814814817</v>
      </c>
      <c r="AB291">
        <v>1</v>
      </c>
      <c r="AD291">
        <v>2.9113781565443877</v>
      </c>
      <c r="AE291">
        <v>5.5862350819356319</v>
      </c>
      <c r="AF291">
        <v>2.6748569253912442</v>
      </c>
      <c r="AG291">
        <v>0.16081972284952098</v>
      </c>
      <c r="BH291">
        <v>290</v>
      </c>
    </row>
    <row r="292" spans="1:60" x14ac:dyDescent="0.3">
      <c r="A292">
        <v>49</v>
      </c>
      <c r="B292">
        <v>16</v>
      </c>
      <c r="C292" t="s">
        <v>119</v>
      </c>
      <c r="D292" t="s">
        <v>27</v>
      </c>
      <c r="G292">
        <v>0.5</v>
      </c>
      <c r="H292">
        <v>0.5</v>
      </c>
      <c r="I292">
        <v>2902</v>
      </c>
      <c r="J292">
        <v>5354</v>
      </c>
      <c r="L292">
        <v>1499</v>
      </c>
      <c r="M292">
        <v>2.6419999999999999</v>
      </c>
      <c r="N292">
        <v>4.8140000000000001</v>
      </c>
      <c r="O292">
        <v>2.173</v>
      </c>
      <c r="Q292">
        <v>4.1000000000000002E-2</v>
      </c>
      <c r="R292">
        <v>1</v>
      </c>
      <c r="S292">
        <v>0</v>
      </c>
      <c r="T292">
        <v>0</v>
      </c>
      <c r="V292">
        <v>0</v>
      </c>
      <c r="Y292">
        <v>44365</v>
      </c>
      <c r="Z292">
        <v>0.81660879629629635</v>
      </c>
      <c r="AB292">
        <v>1</v>
      </c>
      <c r="AD292">
        <v>2.827655988803889</v>
      </c>
      <c r="AE292">
        <v>5.5055569722375788</v>
      </c>
      <c r="AF292">
        <v>2.6779009834336898</v>
      </c>
      <c r="AG292">
        <v>0.16332956373209875</v>
      </c>
      <c r="AJ292">
        <v>0.62504039884740903</v>
      </c>
      <c r="AO292">
        <v>0.74820493717488668</v>
      </c>
      <c r="AT292">
        <v>0.87809208290862018</v>
      </c>
      <c r="AY292">
        <v>2.6182370677626188</v>
      </c>
      <c r="BC292">
        <v>2.8365206889175889</v>
      </c>
      <c r="BD292">
        <v>5.5262307378477047</v>
      </c>
      <c r="BE292">
        <v>2.6897100489301162</v>
      </c>
      <c r="BF292">
        <v>0.16121901571720382</v>
      </c>
      <c r="BH292">
        <v>291</v>
      </c>
    </row>
    <row r="293" spans="1:60" x14ac:dyDescent="0.3">
      <c r="A293">
        <v>50</v>
      </c>
      <c r="B293">
        <v>16</v>
      </c>
      <c r="C293" t="s">
        <v>119</v>
      </c>
      <c r="D293" t="s">
        <v>27</v>
      </c>
      <c r="G293">
        <v>0.5</v>
      </c>
      <c r="H293">
        <v>0.5</v>
      </c>
      <c r="I293">
        <v>2920</v>
      </c>
      <c r="J293">
        <v>5395</v>
      </c>
      <c r="L293">
        <v>1462</v>
      </c>
      <c r="M293">
        <v>2.6549999999999998</v>
      </c>
      <c r="N293">
        <v>4.8490000000000002</v>
      </c>
      <c r="O293">
        <v>2.194</v>
      </c>
      <c r="Q293">
        <v>3.6999999999999998E-2</v>
      </c>
      <c r="R293">
        <v>1</v>
      </c>
      <c r="S293">
        <v>0</v>
      </c>
      <c r="T293">
        <v>0</v>
      </c>
      <c r="V293">
        <v>0</v>
      </c>
      <c r="Y293">
        <v>44365</v>
      </c>
      <c r="Z293">
        <v>0.8227199074074073</v>
      </c>
      <c r="AB293">
        <v>1</v>
      </c>
      <c r="AD293">
        <v>2.8453853890312888</v>
      </c>
      <c r="AE293">
        <v>5.5469045034578315</v>
      </c>
      <c r="AF293">
        <v>2.7015191144265427</v>
      </c>
      <c r="AG293">
        <v>0.15910846770230888</v>
      </c>
      <c r="BH293">
        <v>292</v>
      </c>
    </row>
    <row r="294" spans="1:60" x14ac:dyDescent="0.3">
      <c r="A294">
        <v>51</v>
      </c>
      <c r="B294">
        <v>17</v>
      </c>
      <c r="C294" t="s">
        <v>120</v>
      </c>
      <c r="D294" t="s">
        <v>27</v>
      </c>
      <c r="G294">
        <v>0.5</v>
      </c>
      <c r="H294">
        <v>0.5</v>
      </c>
      <c r="I294">
        <v>3351</v>
      </c>
      <c r="J294">
        <v>5293</v>
      </c>
      <c r="L294">
        <v>1531</v>
      </c>
      <c r="M294">
        <v>2.9860000000000002</v>
      </c>
      <c r="N294">
        <v>4.7629999999999999</v>
      </c>
      <c r="O294">
        <v>1.7769999999999999</v>
      </c>
      <c r="Q294">
        <v>4.3999999999999997E-2</v>
      </c>
      <c r="R294">
        <v>1</v>
      </c>
      <c r="S294">
        <v>0</v>
      </c>
      <c r="T294">
        <v>0</v>
      </c>
      <c r="V294">
        <v>0</v>
      </c>
      <c r="Y294">
        <v>44365</v>
      </c>
      <c r="Z294">
        <v>0.83318287037037031</v>
      </c>
      <c r="AB294">
        <v>1</v>
      </c>
      <c r="AD294">
        <v>3.2699060278095815</v>
      </c>
      <c r="AE294">
        <v>5.4440399135928121</v>
      </c>
      <c r="AF294">
        <v>2.1741338857832306</v>
      </c>
      <c r="AG294">
        <v>0.16698024137948456</v>
      </c>
      <c r="BH294">
        <v>293</v>
      </c>
    </row>
    <row r="295" spans="1:60" x14ac:dyDescent="0.3">
      <c r="A295">
        <v>52</v>
      </c>
      <c r="B295">
        <v>17</v>
      </c>
      <c r="C295" t="s">
        <v>120</v>
      </c>
      <c r="D295" t="s">
        <v>27</v>
      </c>
      <c r="G295">
        <v>0.5</v>
      </c>
      <c r="H295">
        <v>0.5</v>
      </c>
      <c r="I295">
        <v>3536</v>
      </c>
      <c r="J295">
        <v>5174</v>
      </c>
      <c r="L295">
        <v>1537</v>
      </c>
      <c r="M295">
        <v>3.1280000000000001</v>
      </c>
      <c r="N295">
        <v>4.6619999999999999</v>
      </c>
      <c r="O295">
        <v>1.534</v>
      </c>
      <c r="Q295">
        <v>4.4999999999999998E-2</v>
      </c>
      <c r="R295">
        <v>1</v>
      </c>
      <c r="S295">
        <v>0</v>
      </c>
      <c r="T295">
        <v>0</v>
      </c>
      <c r="V295">
        <v>0</v>
      </c>
      <c r="Y295">
        <v>44365</v>
      </c>
      <c r="Z295">
        <v>0.83890046296296295</v>
      </c>
      <c r="AB295">
        <v>1</v>
      </c>
      <c r="AD295">
        <v>3.4521248634800776</v>
      </c>
      <c r="AE295">
        <v>5.3240312254169568</v>
      </c>
      <c r="AF295">
        <v>1.8719063619368792</v>
      </c>
      <c r="AG295">
        <v>0.1676647434383694</v>
      </c>
      <c r="AJ295">
        <v>0.17104670457109317</v>
      </c>
      <c r="AO295">
        <v>1.1113660198022037</v>
      </c>
      <c r="AT295">
        <v>2.8224713261865637</v>
      </c>
      <c r="AY295">
        <v>0.74567948722777633</v>
      </c>
      <c r="BC295">
        <v>3.4550797635179777</v>
      </c>
      <c r="BD295">
        <v>5.353781278368114</v>
      </c>
      <c r="BE295">
        <v>1.8987015148501367</v>
      </c>
      <c r="BF295">
        <v>0.16829220365901382</v>
      </c>
      <c r="BH295">
        <v>294</v>
      </c>
    </row>
    <row r="296" spans="1:60" x14ac:dyDescent="0.3">
      <c r="A296">
        <v>53</v>
      </c>
      <c r="B296">
        <v>17</v>
      </c>
      <c r="C296" t="s">
        <v>120</v>
      </c>
      <c r="D296" t="s">
        <v>27</v>
      </c>
      <c r="G296">
        <v>0.5</v>
      </c>
      <c r="H296">
        <v>0.5</v>
      </c>
      <c r="I296">
        <v>3542</v>
      </c>
      <c r="J296">
        <v>5233</v>
      </c>
      <c r="L296">
        <v>1548</v>
      </c>
      <c r="M296">
        <v>3.1320000000000001</v>
      </c>
      <c r="N296">
        <v>4.7119999999999997</v>
      </c>
      <c r="O296">
        <v>1.58</v>
      </c>
      <c r="Q296">
        <v>4.5999999999999999E-2</v>
      </c>
      <c r="R296">
        <v>1</v>
      </c>
      <c r="S296">
        <v>0</v>
      </c>
      <c r="T296">
        <v>0</v>
      </c>
      <c r="V296">
        <v>0</v>
      </c>
      <c r="Y296">
        <v>44365</v>
      </c>
      <c r="Z296">
        <v>0.84506944444444443</v>
      </c>
      <c r="AB296">
        <v>1</v>
      </c>
      <c r="AD296">
        <v>3.4580346635558779</v>
      </c>
      <c r="AE296">
        <v>5.3835313313192721</v>
      </c>
      <c r="AF296">
        <v>1.9254966677633942</v>
      </c>
      <c r="AG296">
        <v>0.16891966387965826</v>
      </c>
      <c r="BH296">
        <v>295</v>
      </c>
    </row>
    <row r="297" spans="1:60" x14ac:dyDescent="0.3">
      <c r="A297">
        <v>54</v>
      </c>
      <c r="B297">
        <v>18</v>
      </c>
      <c r="C297" t="s">
        <v>121</v>
      </c>
      <c r="D297" t="s">
        <v>27</v>
      </c>
      <c r="G297">
        <v>0.5</v>
      </c>
      <c r="H297">
        <v>0.5</v>
      </c>
      <c r="I297">
        <v>2757</v>
      </c>
      <c r="J297">
        <v>4322</v>
      </c>
      <c r="L297">
        <v>1414</v>
      </c>
      <c r="M297">
        <v>2.5299999999999998</v>
      </c>
      <c r="N297">
        <v>3.94</v>
      </c>
      <c r="O297">
        <v>1.409</v>
      </c>
      <c r="Q297">
        <v>3.2000000000000001E-2</v>
      </c>
      <c r="R297">
        <v>1</v>
      </c>
      <c r="S297">
        <v>0</v>
      </c>
      <c r="T297">
        <v>0</v>
      </c>
      <c r="V297">
        <v>0</v>
      </c>
      <c r="Y297">
        <v>44365</v>
      </c>
      <c r="Z297">
        <v>0.85532407407407407</v>
      </c>
      <c r="AB297">
        <v>1</v>
      </c>
      <c r="AD297">
        <v>2.6848358203053917</v>
      </c>
      <c r="AE297">
        <v>4.4648093571326823</v>
      </c>
      <c r="AF297">
        <v>1.7799735368272906</v>
      </c>
      <c r="AG297">
        <v>0.15363245123123015</v>
      </c>
      <c r="BH297">
        <v>296</v>
      </c>
    </row>
    <row r="298" spans="1:60" x14ac:dyDescent="0.3">
      <c r="A298">
        <v>55</v>
      </c>
      <c r="B298">
        <v>18</v>
      </c>
      <c r="C298" t="s">
        <v>121</v>
      </c>
      <c r="D298" t="s">
        <v>27</v>
      </c>
      <c r="G298">
        <v>0.5</v>
      </c>
      <c r="H298">
        <v>0.5</v>
      </c>
      <c r="I298">
        <v>2455</v>
      </c>
      <c r="J298">
        <v>4307</v>
      </c>
      <c r="L298">
        <v>1403</v>
      </c>
      <c r="M298">
        <v>2.298</v>
      </c>
      <c r="N298">
        <v>3.927</v>
      </c>
      <c r="O298">
        <v>1.629</v>
      </c>
      <c r="Q298">
        <v>3.1E-2</v>
      </c>
      <c r="R298">
        <v>1</v>
      </c>
      <c r="S298">
        <v>0</v>
      </c>
      <c r="T298">
        <v>0</v>
      </c>
      <c r="V298">
        <v>0</v>
      </c>
      <c r="Y298">
        <v>44365</v>
      </c>
      <c r="Z298">
        <v>0.86093750000000002</v>
      </c>
      <c r="AB298">
        <v>1</v>
      </c>
      <c r="AD298">
        <v>2.3873758831567971</v>
      </c>
      <c r="AE298">
        <v>4.4496822115642969</v>
      </c>
      <c r="AF298">
        <v>2.0623063284074998</v>
      </c>
      <c r="AG298">
        <v>0.15237753078994129</v>
      </c>
      <c r="AJ298">
        <v>0.57927506398553985</v>
      </c>
      <c r="AO298">
        <v>6.7968919894360005E-2</v>
      </c>
      <c r="AT298">
        <v>0.81203701568759923</v>
      </c>
      <c r="AY298">
        <v>3.659472028245685</v>
      </c>
      <c r="BC298">
        <v>2.3804811164016972</v>
      </c>
      <c r="BD298">
        <v>4.4511949261211354</v>
      </c>
      <c r="BE298">
        <v>2.0707138097194382</v>
      </c>
      <c r="BF298">
        <v>0.14963952255440194</v>
      </c>
      <c r="BH298">
        <v>297</v>
      </c>
    </row>
    <row r="299" spans="1:60" x14ac:dyDescent="0.3">
      <c r="A299">
        <v>56</v>
      </c>
      <c r="B299">
        <v>18</v>
      </c>
      <c r="C299" t="s">
        <v>121</v>
      </c>
      <c r="D299" t="s">
        <v>27</v>
      </c>
      <c r="G299">
        <v>0.5</v>
      </c>
      <c r="H299">
        <v>0.5</v>
      </c>
      <c r="I299">
        <v>2441</v>
      </c>
      <c r="J299">
        <v>4310</v>
      </c>
      <c r="L299">
        <v>1355</v>
      </c>
      <c r="M299">
        <v>2.2879999999999998</v>
      </c>
      <c r="N299">
        <v>3.93</v>
      </c>
      <c r="O299">
        <v>1.6419999999999999</v>
      </c>
      <c r="Q299">
        <v>2.5999999999999999E-2</v>
      </c>
      <c r="R299">
        <v>1</v>
      </c>
      <c r="S299">
        <v>0</v>
      </c>
      <c r="T299">
        <v>0</v>
      </c>
      <c r="V299">
        <v>0</v>
      </c>
      <c r="Y299">
        <v>44365</v>
      </c>
      <c r="Z299">
        <v>0.86708333333333332</v>
      </c>
      <c r="AB299">
        <v>1</v>
      </c>
      <c r="AD299">
        <v>2.3735863496465974</v>
      </c>
      <c r="AE299">
        <v>4.452707640677974</v>
      </c>
      <c r="AF299">
        <v>2.0791212910313766</v>
      </c>
      <c r="AG299">
        <v>0.14690151431886256</v>
      </c>
      <c r="BH299">
        <v>298</v>
      </c>
    </row>
    <row r="300" spans="1:60" x14ac:dyDescent="0.3">
      <c r="A300">
        <v>57</v>
      </c>
      <c r="B300">
        <v>19</v>
      </c>
      <c r="C300" t="s">
        <v>66</v>
      </c>
      <c r="D300" t="s">
        <v>27</v>
      </c>
      <c r="G300">
        <v>0.5</v>
      </c>
      <c r="H300">
        <v>0.5</v>
      </c>
      <c r="I300">
        <v>4911</v>
      </c>
      <c r="J300">
        <v>10584</v>
      </c>
      <c r="L300">
        <v>3875</v>
      </c>
      <c r="M300">
        <v>4.1820000000000004</v>
      </c>
      <c r="N300">
        <v>9.2449999999999992</v>
      </c>
      <c r="O300">
        <v>5.0629999999999997</v>
      </c>
      <c r="Q300">
        <v>0.28899999999999998</v>
      </c>
      <c r="R300">
        <v>1</v>
      </c>
      <c r="S300">
        <v>0</v>
      </c>
      <c r="T300">
        <v>0</v>
      </c>
      <c r="V300">
        <v>0</v>
      </c>
      <c r="Y300">
        <v>44365</v>
      </c>
      <c r="Z300">
        <v>0.87783564814814818</v>
      </c>
      <c r="AB300">
        <v>1</v>
      </c>
      <c r="AD300">
        <v>4.806454047517553</v>
      </c>
      <c r="AE300">
        <v>10.779888393747855</v>
      </c>
      <c r="AF300">
        <v>5.9734343462303023</v>
      </c>
      <c r="AG300">
        <v>0.43439237905049599</v>
      </c>
      <c r="BH300">
        <v>299</v>
      </c>
    </row>
    <row r="301" spans="1:60" x14ac:dyDescent="0.3">
      <c r="A301">
        <v>58</v>
      </c>
      <c r="B301">
        <v>19</v>
      </c>
      <c r="C301" t="s">
        <v>66</v>
      </c>
      <c r="D301" t="s">
        <v>27</v>
      </c>
      <c r="G301">
        <v>0.5</v>
      </c>
      <c r="H301">
        <v>0.5</v>
      </c>
      <c r="I301">
        <v>5798</v>
      </c>
      <c r="J301">
        <v>10596</v>
      </c>
      <c r="L301">
        <v>3902</v>
      </c>
      <c r="M301">
        <v>4.8630000000000004</v>
      </c>
      <c r="N301">
        <v>9.2550000000000008</v>
      </c>
      <c r="O301">
        <v>4.3920000000000003</v>
      </c>
      <c r="Q301">
        <v>0.29199999999999998</v>
      </c>
      <c r="R301">
        <v>1</v>
      </c>
      <c r="S301">
        <v>0</v>
      </c>
      <c r="T301">
        <v>0</v>
      </c>
      <c r="V301">
        <v>0</v>
      </c>
      <c r="Y301">
        <v>44365</v>
      </c>
      <c r="Z301">
        <v>0.88375000000000004</v>
      </c>
      <c r="AB301">
        <v>1</v>
      </c>
      <c r="AD301">
        <v>5.6801194920566376</v>
      </c>
      <c r="AE301">
        <v>10.791990110202564</v>
      </c>
      <c r="AF301">
        <v>5.1118706181459261</v>
      </c>
      <c r="AG301">
        <v>0.43747263831547772</v>
      </c>
      <c r="AJ301">
        <v>0.32892949517228331</v>
      </c>
      <c r="AL301">
        <v>87.202383340691753</v>
      </c>
      <c r="AO301">
        <v>0.20579438273319181</v>
      </c>
      <c r="AQ301">
        <v>94.729547137131732</v>
      </c>
      <c r="AT301">
        <v>0.80332884559341755</v>
      </c>
      <c r="AV301">
        <v>102.25671093357164</v>
      </c>
      <c r="AY301">
        <v>0.39193506095980724</v>
      </c>
      <c r="BA301">
        <v>98.321115180375429</v>
      </c>
      <c r="BC301">
        <v>5.6894766755099875</v>
      </c>
      <c r="BD301">
        <v>10.780896870119083</v>
      </c>
      <c r="BE301">
        <v>5.0914201946090945</v>
      </c>
      <c r="BF301">
        <v>0.4366170107418717</v>
      </c>
      <c r="BH301">
        <v>300</v>
      </c>
    </row>
    <row r="302" spans="1:60" x14ac:dyDescent="0.3">
      <c r="A302">
        <v>59</v>
      </c>
      <c r="B302">
        <v>19</v>
      </c>
      <c r="C302" t="s">
        <v>66</v>
      </c>
      <c r="D302" t="s">
        <v>27</v>
      </c>
      <c r="G302">
        <v>0.5</v>
      </c>
      <c r="H302">
        <v>0.5</v>
      </c>
      <c r="I302">
        <v>5817</v>
      </c>
      <c r="J302">
        <v>10574</v>
      </c>
      <c r="L302">
        <v>3887</v>
      </c>
      <c r="M302">
        <v>4.8780000000000001</v>
      </c>
      <c r="N302">
        <v>9.2370000000000001</v>
      </c>
      <c r="O302">
        <v>4.359</v>
      </c>
      <c r="Q302">
        <v>0.29099999999999998</v>
      </c>
      <c r="R302">
        <v>1</v>
      </c>
      <c r="S302">
        <v>0</v>
      </c>
      <c r="T302">
        <v>0</v>
      </c>
      <c r="V302">
        <v>0</v>
      </c>
      <c r="Y302">
        <v>44365</v>
      </c>
      <c r="Z302">
        <v>0.89012731481481477</v>
      </c>
      <c r="AB302">
        <v>1</v>
      </c>
      <c r="AD302">
        <v>5.6988338589633374</v>
      </c>
      <c r="AE302">
        <v>10.7698036300356</v>
      </c>
      <c r="AF302">
        <v>5.0709697710722628</v>
      </c>
      <c r="AG302">
        <v>0.43576138316826568</v>
      </c>
      <c r="BH302">
        <v>301</v>
      </c>
    </row>
    <row r="303" spans="1:60" x14ac:dyDescent="0.3">
      <c r="A303">
        <v>60</v>
      </c>
      <c r="B303">
        <v>20</v>
      </c>
      <c r="C303" t="s">
        <v>67</v>
      </c>
      <c r="D303" t="s">
        <v>27</v>
      </c>
      <c r="G303">
        <v>0.5</v>
      </c>
      <c r="H303">
        <v>0.5</v>
      </c>
      <c r="I303">
        <v>3416</v>
      </c>
      <c r="J303">
        <v>4384</v>
      </c>
      <c r="L303">
        <v>1382</v>
      </c>
      <c r="M303">
        <v>3.0350000000000001</v>
      </c>
      <c r="N303">
        <v>3.9929999999999999</v>
      </c>
      <c r="O303">
        <v>0.95799999999999996</v>
      </c>
      <c r="Q303">
        <v>2.9000000000000001E-2</v>
      </c>
      <c r="R303">
        <v>1</v>
      </c>
      <c r="S303">
        <v>0</v>
      </c>
      <c r="T303">
        <v>0</v>
      </c>
      <c r="V303">
        <v>0</v>
      </c>
      <c r="Y303">
        <v>44365</v>
      </c>
      <c r="Z303">
        <v>0.90061342592592597</v>
      </c>
      <c r="AB303">
        <v>1</v>
      </c>
      <c r="AD303">
        <v>3.3339288619640799</v>
      </c>
      <c r="AE303">
        <v>4.5273348921486747</v>
      </c>
      <c r="AF303">
        <v>1.1934060301845948</v>
      </c>
      <c r="AG303">
        <v>0.14998177358384432</v>
      </c>
      <c r="BH303">
        <v>302</v>
      </c>
    </row>
    <row r="304" spans="1:60" x14ac:dyDescent="0.3">
      <c r="A304">
        <v>61</v>
      </c>
      <c r="B304">
        <v>20</v>
      </c>
      <c r="C304" t="s">
        <v>67</v>
      </c>
      <c r="D304" t="s">
        <v>27</v>
      </c>
      <c r="G304">
        <v>0.5</v>
      </c>
      <c r="H304">
        <v>0.5</v>
      </c>
      <c r="I304">
        <v>2479</v>
      </c>
      <c r="J304">
        <v>4532</v>
      </c>
      <c r="L304">
        <v>1540</v>
      </c>
      <c r="M304">
        <v>2.3170000000000002</v>
      </c>
      <c r="N304">
        <v>4.1180000000000003</v>
      </c>
      <c r="O304">
        <v>1.8009999999999999</v>
      </c>
      <c r="Q304">
        <v>4.4999999999999998E-2</v>
      </c>
      <c r="R304">
        <v>1</v>
      </c>
      <c r="S304">
        <v>0</v>
      </c>
      <c r="T304">
        <v>0</v>
      </c>
      <c r="V304">
        <v>0</v>
      </c>
      <c r="Y304">
        <v>44365</v>
      </c>
      <c r="Z304">
        <v>0.90627314814814808</v>
      </c>
      <c r="AB304">
        <v>1</v>
      </c>
      <c r="AD304">
        <v>2.4110150834599966</v>
      </c>
      <c r="AE304">
        <v>4.6765893950900743</v>
      </c>
      <c r="AF304">
        <v>2.2655743116300777</v>
      </c>
      <c r="AG304">
        <v>0.16800699446781181</v>
      </c>
      <c r="AJ304">
        <v>1.1917903623743644</v>
      </c>
      <c r="AK304">
        <v>0.68039445525565723</v>
      </c>
      <c r="AO304">
        <v>4.8820552115052607</v>
      </c>
      <c r="AP304">
        <v>2.5278046935477709</v>
      </c>
      <c r="AT304">
        <v>8.960868843134735</v>
      </c>
      <c r="AU304">
        <v>4.6097099682742604</v>
      </c>
      <c r="AY304">
        <v>19.937802666088707</v>
      </c>
      <c r="AZ304">
        <v>2.0748224376883253</v>
      </c>
      <c r="BC304">
        <v>2.396733066610147</v>
      </c>
      <c r="BD304">
        <v>4.5651527560696374</v>
      </c>
      <c r="BE304">
        <v>2.1684196894594905</v>
      </c>
      <c r="BF304">
        <v>0.1527768236576241</v>
      </c>
      <c r="BH304">
        <v>303</v>
      </c>
    </row>
    <row r="305" spans="1:60" x14ac:dyDescent="0.3">
      <c r="A305">
        <v>62</v>
      </c>
      <c r="B305">
        <v>20</v>
      </c>
      <c r="C305" t="s">
        <v>67</v>
      </c>
      <c r="D305" t="s">
        <v>27</v>
      </c>
      <c r="G305">
        <v>0.5</v>
      </c>
      <c r="H305">
        <v>0.5</v>
      </c>
      <c r="I305">
        <v>2450</v>
      </c>
      <c r="J305">
        <v>4311</v>
      </c>
      <c r="L305">
        <v>1273</v>
      </c>
      <c r="M305">
        <v>2.2949999999999999</v>
      </c>
      <c r="N305">
        <v>3.931</v>
      </c>
      <c r="O305">
        <v>1.6359999999999999</v>
      </c>
      <c r="Q305">
        <v>1.7000000000000001E-2</v>
      </c>
      <c r="R305">
        <v>1</v>
      </c>
      <c r="S305">
        <v>0</v>
      </c>
      <c r="T305">
        <v>0</v>
      </c>
      <c r="V305">
        <v>0</v>
      </c>
      <c r="Y305">
        <v>44365</v>
      </c>
      <c r="Z305">
        <v>0.91236111111111118</v>
      </c>
      <c r="AB305">
        <v>1</v>
      </c>
      <c r="AD305">
        <v>2.3824510497602973</v>
      </c>
      <c r="AE305">
        <v>4.4537161170492006</v>
      </c>
      <c r="AF305">
        <v>2.0712650672889032</v>
      </c>
      <c r="AG305">
        <v>0.13754665284743639</v>
      </c>
      <c r="BH305">
        <v>304</v>
      </c>
    </row>
    <row r="306" spans="1:60" x14ac:dyDescent="0.3">
      <c r="A306">
        <v>63</v>
      </c>
      <c r="B306">
        <v>2</v>
      </c>
      <c r="D306" t="s">
        <v>28</v>
      </c>
      <c r="Y306">
        <v>44365</v>
      </c>
      <c r="Z306">
        <v>0.91628472222222224</v>
      </c>
      <c r="AB306">
        <v>1</v>
      </c>
      <c r="AD306" t="e">
        <v>#DIV/0!</v>
      </c>
      <c r="AE306" t="e">
        <v>#DIV/0!</v>
      </c>
      <c r="AF306" t="e">
        <v>#DIV/0!</v>
      </c>
      <c r="AG306" t="e">
        <v>#DIV/0!</v>
      </c>
      <c r="BH306">
        <v>305</v>
      </c>
    </row>
    <row r="307" spans="1:60" x14ac:dyDescent="0.3">
      <c r="A307">
        <v>64</v>
      </c>
      <c r="B307">
        <v>3</v>
      </c>
      <c r="C307" t="s">
        <v>29</v>
      </c>
      <c r="D307" t="s">
        <v>27</v>
      </c>
      <c r="G307">
        <v>0.5</v>
      </c>
      <c r="H307">
        <v>0.5</v>
      </c>
      <c r="I307">
        <v>150</v>
      </c>
      <c r="J307">
        <v>238</v>
      </c>
      <c r="L307">
        <v>93</v>
      </c>
      <c r="M307">
        <v>0.53</v>
      </c>
      <c r="N307">
        <v>0.48</v>
      </c>
      <c r="O307">
        <v>0</v>
      </c>
      <c r="Q307">
        <v>0</v>
      </c>
      <c r="R307">
        <v>1</v>
      </c>
      <c r="S307">
        <v>0</v>
      </c>
      <c r="T307">
        <v>0</v>
      </c>
      <c r="V307">
        <v>0</v>
      </c>
      <c r="Y307">
        <v>44365</v>
      </c>
      <c r="Z307">
        <v>0.92578703703703702</v>
      </c>
      <c r="AB307">
        <v>1</v>
      </c>
      <c r="AD307">
        <v>0.11702768737033799</v>
      </c>
      <c r="AE307">
        <v>0.34619185704702793</v>
      </c>
      <c r="AF307">
        <v>0.22916416967668995</v>
      </c>
      <c r="AG307">
        <v>2.9279146000842078E-3</v>
      </c>
      <c r="BH307">
        <v>306</v>
      </c>
    </row>
    <row r="308" spans="1:60" x14ac:dyDescent="0.3">
      <c r="A308">
        <v>65</v>
      </c>
      <c r="B308">
        <v>3</v>
      </c>
      <c r="C308" t="s">
        <v>29</v>
      </c>
      <c r="D308" t="s">
        <v>27</v>
      </c>
      <c r="G308">
        <v>0.5</v>
      </c>
      <c r="H308">
        <v>0.5</v>
      </c>
      <c r="I308">
        <v>51</v>
      </c>
      <c r="J308">
        <v>210</v>
      </c>
      <c r="L308">
        <v>100</v>
      </c>
      <c r="M308">
        <v>0.45400000000000001</v>
      </c>
      <c r="N308">
        <v>0.45700000000000002</v>
      </c>
      <c r="O308">
        <v>3.0000000000000001E-3</v>
      </c>
      <c r="Q308">
        <v>0</v>
      </c>
      <c r="R308">
        <v>1</v>
      </c>
      <c r="S308">
        <v>0</v>
      </c>
      <c r="T308">
        <v>0</v>
      </c>
      <c r="V308">
        <v>0</v>
      </c>
      <c r="Y308">
        <v>44365</v>
      </c>
      <c r="Z308">
        <v>0.93074074074074076</v>
      </c>
      <c r="AB308">
        <v>1</v>
      </c>
      <c r="AD308">
        <v>1.9515986119639755E-2</v>
      </c>
      <c r="AE308">
        <v>0.31795451865270907</v>
      </c>
      <c r="AF308">
        <v>0.29843853253306929</v>
      </c>
      <c r="AG308">
        <v>3.7265003354498556E-3</v>
      </c>
      <c r="AJ308">
        <v>26.299808714116807</v>
      </c>
      <c r="AO308">
        <v>1.2768046348905882</v>
      </c>
      <c r="AT308">
        <v>3.3883593084848225</v>
      </c>
      <c r="AY308">
        <v>59.607488355320164</v>
      </c>
      <c r="BC308">
        <v>2.2470886157539702E-2</v>
      </c>
      <c r="BD308">
        <v>0.31593756591025773</v>
      </c>
      <c r="BE308">
        <v>0.29346667975271801</v>
      </c>
      <c r="BF308">
        <v>2.8708727618438038E-3</v>
      </c>
      <c r="BH308">
        <v>307</v>
      </c>
    </row>
    <row r="309" spans="1:60" x14ac:dyDescent="0.3">
      <c r="A309">
        <v>66</v>
      </c>
      <c r="B309">
        <v>3</v>
      </c>
      <c r="C309" t="s">
        <v>29</v>
      </c>
      <c r="D309" t="s">
        <v>27</v>
      </c>
      <c r="G309">
        <v>0.5</v>
      </c>
      <c r="H309">
        <v>0.5</v>
      </c>
      <c r="I309">
        <v>57</v>
      </c>
      <c r="J309">
        <v>206</v>
      </c>
      <c r="L309">
        <v>85</v>
      </c>
      <c r="M309">
        <v>0.45900000000000002</v>
      </c>
      <c r="N309">
        <v>0.45300000000000001</v>
      </c>
      <c r="O309">
        <v>0</v>
      </c>
      <c r="Q309">
        <v>0</v>
      </c>
      <c r="R309">
        <v>1</v>
      </c>
      <c r="S309">
        <v>0</v>
      </c>
      <c r="T309">
        <v>0</v>
      </c>
      <c r="V309">
        <v>0</v>
      </c>
      <c r="Y309">
        <v>44365</v>
      </c>
      <c r="Z309">
        <v>0.93614583333333334</v>
      </c>
      <c r="AB309">
        <v>1</v>
      </c>
      <c r="AD309">
        <v>2.5425786195439649E-2</v>
      </c>
      <c r="AE309">
        <v>0.31392061316780639</v>
      </c>
      <c r="AF309">
        <v>0.28849482697236672</v>
      </c>
      <c r="AG309">
        <v>2.0152451882377519E-3</v>
      </c>
      <c r="BH309">
        <v>308</v>
      </c>
    </row>
    <row r="310" spans="1:60" x14ac:dyDescent="0.3">
      <c r="A310">
        <v>67</v>
      </c>
      <c r="B310">
        <v>1</v>
      </c>
      <c r="C310" t="s">
        <v>30</v>
      </c>
      <c r="D310" t="s">
        <v>27</v>
      </c>
      <c r="G310">
        <v>0.5</v>
      </c>
      <c r="H310">
        <v>0.5</v>
      </c>
      <c r="I310">
        <v>7522</v>
      </c>
      <c r="J310">
        <v>10982</v>
      </c>
      <c r="L310">
        <v>13199</v>
      </c>
      <c r="M310">
        <v>6.1849999999999996</v>
      </c>
      <c r="N310">
        <v>9.5820000000000007</v>
      </c>
      <c r="O310">
        <v>3.3969999999999998</v>
      </c>
      <c r="Q310">
        <v>1.264</v>
      </c>
      <c r="R310">
        <v>1</v>
      </c>
      <c r="S310">
        <v>0</v>
      </c>
      <c r="T310">
        <v>0</v>
      </c>
      <c r="V310">
        <v>0</v>
      </c>
      <c r="Y310">
        <v>44365</v>
      </c>
      <c r="Z310">
        <v>0.94702546296296297</v>
      </c>
      <c r="AB310">
        <v>1</v>
      </c>
      <c r="AD310">
        <v>7.3782020471698075</v>
      </c>
      <c r="AE310">
        <v>11.181261989495674</v>
      </c>
      <c r="AF310">
        <v>3.8030599423258664</v>
      </c>
      <c r="AG310">
        <v>1.4981085785575396</v>
      </c>
      <c r="BH310">
        <v>309</v>
      </c>
    </row>
    <row r="311" spans="1:60" x14ac:dyDescent="0.3">
      <c r="A311">
        <v>68</v>
      </c>
      <c r="B311">
        <v>1</v>
      </c>
      <c r="C311" t="s">
        <v>30</v>
      </c>
      <c r="D311" t="s">
        <v>27</v>
      </c>
      <c r="G311">
        <v>0.5</v>
      </c>
      <c r="H311">
        <v>0.5</v>
      </c>
      <c r="I311">
        <v>10289</v>
      </c>
      <c r="J311">
        <v>11075</v>
      </c>
      <c r="L311">
        <v>13317</v>
      </c>
      <c r="M311">
        <v>8.3079999999999998</v>
      </c>
      <c r="N311">
        <v>9.6609999999999996</v>
      </c>
      <c r="O311">
        <v>1.353</v>
      </c>
      <c r="Q311">
        <v>1.2769999999999999</v>
      </c>
      <c r="R311">
        <v>1</v>
      </c>
      <c r="S311">
        <v>0</v>
      </c>
      <c r="T311">
        <v>0</v>
      </c>
      <c r="V311">
        <v>0</v>
      </c>
      <c r="Y311">
        <v>44365</v>
      </c>
      <c r="Z311">
        <v>0.95302083333333332</v>
      </c>
      <c r="AB311">
        <v>1</v>
      </c>
      <c r="AD311">
        <v>10.103604848792857</v>
      </c>
      <c r="AE311">
        <v>11.275050292019662</v>
      </c>
      <c r="AF311">
        <v>1.1714454432268049</v>
      </c>
      <c r="AG311">
        <v>1.5115704523822748</v>
      </c>
      <c r="AJ311">
        <v>0</v>
      </c>
      <c r="AO311">
        <v>0.16979776621043741</v>
      </c>
      <c r="AT311">
        <v>1.6224072594705417</v>
      </c>
      <c r="AY311">
        <v>2.0098378013704665</v>
      </c>
      <c r="BC311">
        <v>10.103604848792857</v>
      </c>
      <c r="BD311">
        <v>11.284630817546306</v>
      </c>
      <c r="BE311">
        <v>1.181025968753449</v>
      </c>
      <c r="BF311">
        <v>1.5269147068689435</v>
      </c>
      <c r="BH311">
        <v>310</v>
      </c>
    </row>
    <row r="312" spans="1:60" x14ac:dyDescent="0.3">
      <c r="A312">
        <v>69</v>
      </c>
      <c r="B312">
        <v>1</v>
      </c>
      <c r="C312" t="s">
        <v>30</v>
      </c>
      <c r="D312" t="s">
        <v>27</v>
      </c>
      <c r="G312">
        <v>0.5</v>
      </c>
      <c r="H312">
        <v>0.5</v>
      </c>
      <c r="I312">
        <v>10289</v>
      </c>
      <c r="J312">
        <v>11094</v>
      </c>
      <c r="L312">
        <v>13586</v>
      </c>
      <c r="M312">
        <v>8.3079999999999998</v>
      </c>
      <c r="N312">
        <v>9.6769999999999996</v>
      </c>
      <c r="O312">
        <v>1.369</v>
      </c>
      <c r="Q312">
        <v>1.3049999999999999</v>
      </c>
      <c r="R312">
        <v>1</v>
      </c>
      <c r="S312">
        <v>0</v>
      </c>
      <c r="T312">
        <v>0</v>
      </c>
      <c r="V312">
        <v>0</v>
      </c>
      <c r="Y312">
        <v>44365</v>
      </c>
      <c r="Z312">
        <v>0.95946759259259251</v>
      </c>
      <c r="AB312">
        <v>1</v>
      </c>
      <c r="AD312">
        <v>10.103604848792857</v>
      </c>
      <c r="AE312">
        <v>11.29421134307295</v>
      </c>
      <c r="AF312">
        <v>1.1906064942800931</v>
      </c>
      <c r="AG312">
        <v>1.5422589613556119</v>
      </c>
      <c r="BH312">
        <v>311</v>
      </c>
    </row>
    <row r="313" spans="1:60" x14ac:dyDescent="0.3">
      <c r="A313">
        <v>70</v>
      </c>
      <c r="B313">
        <v>4</v>
      </c>
      <c r="C313" t="s">
        <v>65</v>
      </c>
      <c r="D313" t="s">
        <v>27</v>
      </c>
      <c r="G313">
        <v>0.5</v>
      </c>
      <c r="H313">
        <v>0.5</v>
      </c>
      <c r="I313">
        <v>5278</v>
      </c>
      <c r="J313">
        <v>5994</v>
      </c>
      <c r="L313">
        <v>2814</v>
      </c>
      <c r="M313">
        <v>4.4640000000000004</v>
      </c>
      <c r="N313">
        <v>5.3570000000000002</v>
      </c>
      <c r="O313">
        <v>0.89300000000000002</v>
      </c>
      <c r="Q313">
        <v>0.17799999999999999</v>
      </c>
      <c r="R313">
        <v>1</v>
      </c>
      <c r="S313">
        <v>0</v>
      </c>
      <c r="T313">
        <v>0</v>
      </c>
      <c r="V313">
        <v>0</v>
      </c>
      <c r="Y313">
        <v>44365</v>
      </c>
      <c r="Z313">
        <v>0.97047453703703701</v>
      </c>
      <c r="AB313">
        <v>1</v>
      </c>
      <c r="AD313">
        <v>5.1679368188206469</v>
      </c>
      <c r="AE313">
        <v>6.1509818498220099</v>
      </c>
      <c r="AF313">
        <v>0.98304503100136298</v>
      </c>
      <c r="AG313">
        <v>0.31334959830435982</v>
      </c>
      <c r="BH313">
        <v>312</v>
      </c>
    </row>
    <row r="314" spans="1:60" x14ac:dyDescent="0.3">
      <c r="A314">
        <v>71</v>
      </c>
      <c r="B314">
        <v>4</v>
      </c>
      <c r="C314" t="s">
        <v>65</v>
      </c>
      <c r="D314" t="s">
        <v>27</v>
      </c>
      <c r="G314">
        <v>0.5</v>
      </c>
      <c r="H314">
        <v>0.5</v>
      </c>
      <c r="I314">
        <v>3374</v>
      </c>
      <c r="J314">
        <v>6028</v>
      </c>
      <c r="L314">
        <v>2835</v>
      </c>
      <c r="M314">
        <v>3.0030000000000001</v>
      </c>
      <c r="N314">
        <v>5.3849999999999998</v>
      </c>
      <c r="O314">
        <v>2.3820000000000001</v>
      </c>
      <c r="Q314">
        <v>0.18</v>
      </c>
      <c r="R314">
        <v>1</v>
      </c>
      <c r="S314">
        <v>0</v>
      </c>
      <c r="T314">
        <v>0</v>
      </c>
      <c r="V314">
        <v>0</v>
      </c>
      <c r="Y314">
        <v>44365</v>
      </c>
      <c r="Z314">
        <v>0.97621527777777783</v>
      </c>
      <c r="AB314">
        <v>1</v>
      </c>
      <c r="AD314">
        <v>3.2925602614334806</v>
      </c>
      <c r="AE314">
        <v>6.1852700464436827</v>
      </c>
      <c r="AF314">
        <v>2.8927097850102022</v>
      </c>
      <c r="AG314">
        <v>0.31574535551045679</v>
      </c>
      <c r="AI314">
        <v>9.752008714449353</v>
      </c>
      <c r="AJ314">
        <v>1.2037990015637725</v>
      </c>
      <c r="AN314">
        <v>3.0878341073947122</v>
      </c>
      <c r="AO314">
        <v>0.40844453716702744</v>
      </c>
      <c r="AS314">
        <v>3.5763404996599282</v>
      </c>
      <c r="AT314">
        <v>0.48923175433755423</v>
      </c>
      <c r="AX314">
        <v>5.2484518368189352</v>
      </c>
      <c r="AY314">
        <v>0.79806588776722842</v>
      </c>
      <c r="BC314">
        <v>3.2728609278474812</v>
      </c>
      <c r="BD314">
        <v>6.1726640918033624</v>
      </c>
      <c r="BE314">
        <v>2.8998031639558808</v>
      </c>
      <c r="BF314">
        <v>0.31449043506916791</v>
      </c>
      <c r="BH314">
        <v>313</v>
      </c>
    </row>
    <row r="315" spans="1:60" x14ac:dyDescent="0.3">
      <c r="A315">
        <v>72</v>
      </c>
      <c r="B315">
        <v>4</v>
      </c>
      <c r="C315" t="s">
        <v>65</v>
      </c>
      <c r="D315" t="s">
        <v>27</v>
      </c>
      <c r="G315">
        <v>0.5</v>
      </c>
      <c r="H315">
        <v>0.5</v>
      </c>
      <c r="I315">
        <v>3334</v>
      </c>
      <c r="J315">
        <v>6003</v>
      </c>
      <c r="L315">
        <v>2813</v>
      </c>
      <c r="M315">
        <v>2.9729999999999999</v>
      </c>
      <c r="N315">
        <v>5.3639999999999999</v>
      </c>
      <c r="O315">
        <v>2.391</v>
      </c>
      <c r="Q315">
        <v>0.17799999999999999</v>
      </c>
      <c r="R315">
        <v>1</v>
      </c>
      <c r="S315">
        <v>0</v>
      </c>
      <c r="T315">
        <v>0</v>
      </c>
      <c r="V315">
        <v>0</v>
      </c>
      <c r="Y315">
        <v>44365</v>
      </c>
      <c r="Z315">
        <v>0.98239583333333336</v>
      </c>
      <c r="AB315">
        <v>1</v>
      </c>
      <c r="AD315">
        <v>3.2531615942614818</v>
      </c>
      <c r="AE315">
        <v>6.1600581371630412</v>
      </c>
      <c r="AF315">
        <v>2.9068965429015594</v>
      </c>
      <c r="AG315">
        <v>0.31323551462787902</v>
      </c>
      <c r="BH315">
        <v>314</v>
      </c>
    </row>
    <row r="316" spans="1:60" x14ac:dyDescent="0.3">
      <c r="A316">
        <v>73</v>
      </c>
      <c r="B316">
        <v>2</v>
      </c>
      <c r="D316" t="s">
        <v>28</v>
      </c>
      <c r="Y316">
        <v>44365</v>
      </c>
      <c r="Z316">
        <v>0.9865046296296297</v>
      </c>
      <c r="AB316">
        <v>1</v>
      </c>
      <c r="AD316" t="e">
        <v>#DIV/0!</v>
      </c>
      <c r="AE316" t="e">
        <v>#DIV/0!</v>
      </c>
      <c r="AF316" t="e">
        <v>#DIV/0!</v>
      </c>
      <c r="AG316" t="e">
        <v>#DIV/0!</v>
      </c>
      <c r="BH316">
        <v>315</v>
      </c>
    </row>
    <row r="317" spans="1:60" x14ac:dyDescent="0.3">
      <c r="A317">
        <v>74</v>
      </c>
      <c r="B317">
        <v>21</v>
      </c>
      <c r="C317" t="s">
        <v>122</v>
      </c>
      <c r="D317" t="s">
        <v>27</v>
      </c>
      <c r="G317">
        <v>0.5</v>
      </c>
      <c r="H317">
        <v>0.5</v>
      </c>
      <c r="I317">
        <v>2070</v>
      </c>
      <c r="J317">
        <v>4389</v>
      </c>
      <c r="L317">
        <v>1155</v>
      </c>
      <c r="M317">
        <v>2.0030000000000001</v>
      </c>
      <c r="N317">
        <v>3.9969999999999999</v>
      </c>
      <c r="O317">
        <v>1.994</v>
      </c>
      <c r="Q317">
        <v>5.0000000000000001E-3</v>
      </c>
      <c r="R317">
        <v>1</v>
      </c>
      <c r="S317">
        <v>0</v>
      </c>
      <c r="T317">
        <v>0</v>
      </c>
      <c r="V317">
        <v>0</v>
      </c>
      <c r="Y317">
        <v>44365</v>
      </c>
      <c r="Z317">
        <v>0.99679398148148157</v>
      </c>
      <c r="AB317">
        <v>1</v>
      </c>
      <c r="AD317">
        <v>2.0081637116263038</v>
      </c>
      <c r="AE317">
        <v>4.5323772740048032</v>
      </c>
      <c r="AF317">
        <v>2.5242135623784994</v>
      </c>
      <c r="AG317">
        <v>0.12408477902270117</v>
      </c>
      <c r="BH317">
        <v>316</v>
      </c>
    </row>
    <row r="318" spans="1:60" x14ac:dyDescent="0.3">
      <c r="A318">
        <v>75</v>
      </c>
      <c r="B318">
        <v>21</v>
      </c>
      <c r="C318" t="s">
        <v>122</v>
      </c>
      <c r="D318" t="s">
        <v>27</v>
      </c>
      <c r="G318">
        <v>0.5</v>
      </c>
      <c r="H318">
        <v>0.5</v>
      </c>
      <c r="I318">
        <v>2634</v>
      </c>
      <c r="J318">
        <v>4320</v>
      </c>
      <c r="L318">
        <v>1112</v>
      </c>
      <c r="M318">
        <v>2.4359999999999999</v>
      </c>
      <c r="N318">
        <v>3.9390000000000001</v>
      </c>
      <c r="O318">
        <v>1.5029999999999999</v>
      </c>
      <c r="Q318">
        <v>0</v>
      </c>
      <c r="R318">
        <v>1</v>
      </c>
      <c r="S318">
        <v>0</v>
      </c>
      <c r="T318">
        <v>0</v>
      </c>
      <c r="V318">
        <v>0</v>
      </c>
      <c r="Y318">
        <v>44366</v>
      </c>
      <c r="Z318">
        <v>2.4652777777777776E-3</v>
      </c>
      <c r="AB318">
        <v>1</v>
      </c>
      <c r="AD318">
        <v>2.5636849187514938</v>
      </c>
      <c r="AE318">
        <v>4.4627924043902318</v>
      </c>
      <c r="AF318">
        <v>1.899107485638738</v>
      </c>
      <c r="AG318">
        <v>0.11917918093402646</v>
      </c>
      <c r="AJ318">
        <v>3.1388104657074045</v>
      </c>
      <c r="AO318">
        <v>0.70298258513526912</v>
      </c>
      <c r="AT318">
        <v>6.1334528833547362</v>
      </c>
      <c r="AY318">
        <v>2.4220942504440606</v>
      </c>
      <c r="BC318">
        <v>2.6045610359424431</v>
      </c>
      <c r="BD318">
        <v>4.4471610206362335</v>
      </c>
      <c r="BE318">
        <v>1.8425999846937904</v>
      </c>
      <c r="BF318">
        <v>0.11775313497801637</v>
      </c>
      <c r="BH318">
        <v>317</v>
      </c>
    </row>
    <row r="319" spans="1:60" x14ac:dyDescent="0.3">
      <c r="A319">
        <v>76</v>
      </c>
      <c r="B319">
        <v>21</v>
      </c>
      <c r="C319" t="s">
        <v>122</v>
      </c>
      <c r="D319" t="s">
        <v>27</v>
      </c>
      <c r="G319">
        <v>0.5</v>
      </c>
      <c r="H319">
        <v>0.5</v>
      </c>
      <c r="I319">
        <v>2717</v>
      </c>
      <c r="J319">
        <v>4289</v>
      </c>
      <c r="L319">
        <v>1087</v>
      </c>
      <c r="M319">
        <v>2.4990000000000001</v>
      </c>
      <c r="N319">
        <v>3.9119999999999999</v>
      </c>
      <c r="O319">
        <v>1.4119999999999999</v>
      </c>
      <c r="Q319">
        <v>0</v>
      </c>
      <c r="R319">
        <v>1</v>
      </c>
      <c r="S319">
        <v>0</v>
      </c>
      <c r="T319">
        <v>0</v>
      </c>
      <c r="V319">
        <v>0</v>
      </c>
      <c r="Y319">
        <v>44366</v>
      </c>
      <c r="Z319">
        <v>8.564814814814815E-3</v>
      </c>
      <c r="AB319">
        <v>1</v>
      </c>
      <c r="AD319">
        <v>2.6454371531333924</v>
      </c>
      <c r="AE319">
        <v>4.4315296368822352</v>
      </c>
      <c r="AF319">
        <v>1.7860924837488428</v>
      </c>
      <c r="AG319">
        <v>0.11632708902200629</v>
      </c>
      <c r="BH319">
        <v>318</v>
      </c>
    </row>
    <row r="320" spans="1:60" x14ac:dyDescent="0.3">
      <c r="A320">
        <v>77</v>
      </c>
      <c r="B320">
        <v>22</v>
      </c>
      <c r="C320" t="s">
        <v>123</v>
      </c>
      <c r="D320" t="s">
        <v>27</v>
      </c>
      <c r="G320">
        <v>0.5</v>
      </c>
      <c r="H320">
        <v>0.5</v>
      </c>
      <c r="I320">
        <v>2344</v>
      </c>
      <c r="J320">
        <v>4893</v>
      </c>
      <c r="L320">
        <v>1441</v>
      </c>
      <c r="M320">
        <v>2.2130000000000001</v>
      </c>
      <c r="N320">
        <v>4.4240000000000004</v>
      </c>
      <c r="O320">
        <v>2.2109999999999999</v>
      </c>
      <c r="Q320">
        <v>3.5000000000000003E-2</v>
      </c>
      <c r="R320">
        <v>1</v>
      </c>
      <c r="S320">
        <v>0</v>
      </c>
      <c r="T320">
        <v>0</v>
      </c>
      <c r="V320">
        <v>0</v>
      </c>
      <c r="Y320">
        <v>44366</v>
      </c>
      <c r="Z320">
        <v>1.8877314814814816E-2</v>
      </c>
      <c r="AB320">
        <v>1</v>
      </c>
      <c r="AD320">
        <v>2.2780445817544992</v>
      </c>
      <c r="AE320">
        <v>5.0406493651025421</v>
      </c>
      <c r="AF320">
        <v>2.7626047833480429</v>
      </c>
      <c r="AG320">
        <v>0.15671271049621194</v>
      </c>
      <c r="BH320">
        <v>319</v>
      </c>
    </row>
    <row r="321" spans="1:60" x14ac:dyDescent="0.3">
      <c r="A321">
        <v>78</v>
      </c>
      <c r="B321">
        <v>22</v>
      </c>
      <c r="C321" t="s">
        <v>123</v>
      </c>
      <c r="D321" t="s">
        <v>27</v>
      </c>
      <c r="G321">
        <v>0.5</v>
      </c>
      <c r="H321">
        <v>0.5</v>
      </c>
      <c r="I321">
        <v>2245</v>
      </c>
      <c r="J321">
        <v>4887</v>
      </c>
      <c r="L321">
        <v>1354</v>
      </c>
      <c r="M321">
        <v>2.137</v>
      </c>
      <c r="N321">
        <v>4.4189999999999996</v>
      </c>
      <c r="O321">
        <v>2.282</v>
      </c>
      <c r="Q321">
        <v>2.5999999999999999E-2</v>
      </c>
      <c r="R321">
        <v>1</v>
      </c>
      <c r="S321">
        <v>0</v>
      </c>
      <c r="T321">
        <v>0</v>
      </c>
      <c r="V321">
        <v>0</v>
      </c>
      <c r="Y321">
        <v>44366</v>
      </c>
      <c r="Z321">
        <v>2.4594907407407409E-2</v>
      </c>
      <c r="AB321">
        <v>1</v>
      </c>
      <c r="AD321">
        <v>2.1805328805038009</v>
      </c>
      <c r="AE321">
        <v>5.0345985068751888</v>
      </c>
      <c r="AF321">
        <v>2.8540656263713879</v>
      </c>
      <c r="AG321">
        <v>0.14678743064238173</v>
      </c>
      <c r="AJ321">
        <v>0.27139326944038056</v>
      </c>
      <c r="AO321">
        <v>0.60273859454580925</v>
      </c>
      <c r="AT321">
        <v>0.85662928894842583</v>
      </c>
      <c r="AY321">
        <v>2.2287725532247831</v>
      </c>
      <c r="BC321">
        <v>2.1775779804659008</v>
      </c>
      <c r="BD321">
        <v>5.0194713613068043</v>
      </c>
      <c r="BE321">
        <v>2.841893380840903</v>
      </c>
      <c r="BF321">
        <v>0.14844164395135345</v>
      </c>
      <c r="BH321">
        <v>320</v>
      </c>
    </row>
    <row r="322" spans="1:60" x14ac:dyDescent="0.3">
      <c r="A322">
        <v>79</v>
      </c>
      <c r="B322">
        <v>22</v>
      </c>
      <c r="C322" t="s">
        <v>123</v>
      </c>
      <c r="D322" t="s">
        <v>27</v>
      </c>
      <c r="G322">
        <v>0.5</v>
      </c>
      <c r="H322">
        <v>0.5</v>
      </c>
      <c r="I322">
        <v>2239</v>
      </c>
      <c r="J322">
        <v>4857</v>
      </c>
      <c r="L322">
        <v>1383</v>
      </c>
      <c r="M322">
        <v>2.1320000000000001</v>
      </c>
      <c r="N322">
        <v>4.3929999999999998</v>
      </c>
      <c r="O322">
        <v>2.2610000000000001</v>
      </c>
      <c r="Q322">
        <v>2.9000000000000001E-2</v>
      </c>
      <c r="R322">
        <v>1</v>
      </c>
      <c r="S322">
        <v>0</v>
      </c>
      <c r="T322">
        <v>0</v>
      </c>
      <c r="V322">
        <v>0</v>
      </c>
      <c r="Y322">
        <v>44366</v>
      </c>
      <c r="Z322">
        <v>3.0706018518518521E-2</v>
      </c>
      <c r="AB322">
        <v>1</v>
      </c>
      <c r="AD322">
        <v>2.1746230804280007</v>
      </c>
      <c r="AE322">
        <v>5.0043442157384188</v>
      </c>
      <c r="AF322">
        <v>2.8297211353104181</v>
      </c>
      <c r="AG322">
        <v>0.15009585726032515</v>
      </c>
      <c r="BH322">
        <v>321</v>
      </c>
    </row>
    <row r="323" spans="1:60" x14ac:dyDescent="0.3">
      <c r="A323">
        <v>80</v>
      </c>
      <c r="B323">
        <v>23</v>
      </c>
      <c r="C323" t="s">
        <v>124</v>
      </c>
      <c r="D323" t="s">
        <v>27</v>
      </c>
      <c r="G323">
        <v>0.5</v>
      </c>
      <c r="H323">
        <v>0.5</v>
      </c>
      <c r="I323">
        <v>3523</v>
      </c>
      <c r="J323">
        <v>6674</v>
      </c>
      <c r="L323">
        <v>1339</v>
      </c>
      <c r="M323">
        <v>3.1179999999999999</v>
      </c>
      <c r="N323">
        <v>5.9329999999999998</v>
      </c>
      <c r="O323">
        <v>2.8149999999999999</v>
      </c>
      <c r="Q323">
        <v>2.4E-2</v>
      </c>
      <c r="R323">
        <v>1</v>
      </c>
      <c r="S323">
        <v>0</v>
      </c>
      <c r="T323">
        <v>0</v>
      </c>
      <c r="V323">
        <v>0</v>
      </c>
      <c r="Y323">
        <v>44366</v>
      </c>
      <c r="Z323">
        <v>4.1180555555555554E-2</v>
      </c>
      <c r="AB323">
        <v>1</v>
      </c>
      <c r="AD323">
        <v>3.4393202966491785</v>
      </c>
      <c r="AE323">
        <v>6.8367457822554689</v>
      </c>
      <c r="AF323">
        <v>3.3974254856062904</v>
      </c>
      <c r="AG323">
        <v>0.14507617549516963</v>
      </c>
      <c r="BH323">
        <v>322</v>
      </c>
    </row>
    <row r="324" spans="1:60" x14ac:dyDescent="0.3">
      <c r="A324">
        <v>81</v>
      </c>
      <c r="B324">
        <v>23</v>
      </c>
      <c r="C324" t="s">
        <v>124</v>
      </c>
      <c r="D324" t="s">
        <v>27</v>
      </c>
      <c r="G324">
        <v>0.5</v>
      </c>
      <c r="H324">
        <v>0.5</v>
      </c>
      <c r="I324">
        <v>4067</v>
      </c>
      <c r="J324">
        <v>6626</v>
      </c>
      <c r="L324">
        <v>1300</v>
      </c>
      <c r="M324">
        <v>3.5350000000000001</v>
      </c>
      <c r="N324">
        <v>5.8920000000000003</v>
      </c>
      <c r="O324">
        <v>2.3570000000000002</v>
      </c>
      <c r="Q324">
        <v>0.02</v>
      </c>
      <c r="R324">
        <v>1</v>
      </c>
      <c r="S324">
        <v>0</v>
      </c>
      <c r="T324">
        <v>0</v>
      </c>
      <c r="V324">
        <v>0</v>
      </c>
      <c r="Y324">
        <v>44366</v>
      </c>
      <c r="Z324">
        <v>4.7071759259259265E-2</v>
      </c>
      <c r="AB324">
        <v>1</v>
      </c>
      <c r="AD324">
        <v>3.9751421701883687</v>
      </c>
      <c r="AE324">
        <v>6.7883389164366363</v>
      </c>
      <c r="AF324">
        <v>2.8131967462482677</v>
      </c>
      <c r="AG324">
        <v>0.14062691211241815</v>
      </c>
      <c r="AJ324">
        <v>7.4306831432512363E-2</v>
      </c>
      <c r="AO324">
        <v>0.96100080280238998</v>
      </c>
      <c r="AT324">
        <v>2.2006039374523949</v>
      </c>
      <c r="AY324">
        <v>1.049093861611109</v>
      </c>
      <c r="BC324">
        <v>3.9766196202073187</v>
      </c>
      <c r="BD324">
        <v>6.8211143985014706</v>
      </c>
      <c r="BE324">
        <v>2.8444947782941519</v>
      </c>
      <c r="BF324">
        <v>0.1413684560095434</v>
      </c>
      <c r="BH324">
        <v>323</v>
      </c>
    </row>
    <row r="325" spans="1:60" x14ac:dyDescent="0.3">
      <c r="A325">
        <v>82</v>
      </c>
      <c r="B325">
        <v>23</v>
      </c>
      <c r="C325" t="s">
        <v>124</v>
      </c>
      <c r="D325" t="s">
        <v>27</v>
      </c>
      <c r="G325">
        <v>0.5</v>
      </c>
      <c r="H325">
        <v>0.5</v>
      </c>
      <c r="I325">
        <v>4070</v>
      </c>
      <c r="J325">
        <v>6691</v>
      </c>
      <c r="L325">
        <v>1313</v>
      </c>
      <c r="M325">
        <v>3.5369999999999999</v>
      </c>
      <c r="N325">
        <v>5.9470000000000001</v>
      </c>
      <c r="O325">
        <v>2.41</v>
      </c>
      <c r="Q325">
        <v>2.1000000000000001E-2</v>
      </c>
      <c r="R325">
        <v>1</v>
      </c>
      <c r="S325">
        <v>0</v>
      </c>
      <c r="T325">
        <v>0</v>
      </c>
      <c r="V325">
        <v>0</v>
      </c>
      <c r="Y325">
        <v>44366</v>
      </c>
      <c r="Z325">
        <v>5.334490740740741E-2</v>
      </c>
      <c r="AB325">
        <v>1</v>
      </c>
      <c r="AD325">
        <v>3.9780970702262684</v>
      </c>
      <c r="AE325">
        <v>6.8538898805663049</v>
      </c>
      <c r="AF325">
        <v>2.8757928103400365</v>
      </c>
      <c r="AG325">
        <v>0.14210999990666867</v>
      </c>
      <c r="BH325">
        <v>324</v>
      </c>
    </row>
    <row r="326" spans="1:60" x14ac:dyDescent="0.3">
      <c r="A326">
        <v>83</v>
      </c>
      <c r="B326">
        <v>24</v>
      </c>
      <c r="C326" t="s">
        <v>125</v>
      </c>
      <c r="D326" t="s">
        <v>27</v>
      </c>
      <c r="G326">
        <v>0.5</v>
      </c>
      <c r="H326">
        <v>0.5</v>
      </c>
      <c r="I326">
        <v>6278</v>
      </c>
      <c r="J326">
        <v>8345</v>
      </c>
      <c r="L326">
        <v>929</v>
      </c>
      <c r="M326">
        <v>5.2309999999999999</v>
      </c>
      <c r="N326">
        <v>7.3479999999999999</v>
      </c>
      <c r="O326">
        <v>2.117</v>
      </c>
      <c r="Q326">
        <v>0</v>
      </c>
      <c r="R326">
        <v>1</v>
      </c>
      <c r="S326">
        <v>0</v>
      </c>
      <c r="T326">
        <v>0</v>
      </c>
      <c r="V326">
        <v>0</v>
      </c>
      <c r="Y326">
        <v>44366</v>
      </c>
      <c r="Z326">
        <v>6.4212962962962958E-2</v>
      </c>
      <c r="AB326">
        <v>1</v>
      </c>
      <c r="AD326">
        <v>6.1529034981206294</v>
      </c>
      <c r="AE326">
        <v>8.5219097985735708</v>
      </c>
      <c r="AF326">
        <v>2.3690063004529414</v>
      </c>
      <c r="AG326">
        <v>9.8301868138038789E-2</v>
      </c>
      <c r="BH326">
        <v>325</v>
      </c>
    </row>
    <row r="327" spans="1:60" x14ac:dyDescent="0.3">
      <c r="A327">
        <v>84</v>
      </c>
      <c r="B327">
        <v>24</v>
      </c>
      <c r="C327" t="s">
        <v>125</v>
      </c>
      <c r="D327" t="s">
        <v>27</v>
      </c>
      <c r="G327">
        <v>0.5</v>
      </c>
      <c r="H327">
        <v>0.5</v>
      </c>
      <c r="I327">
        <v>7103</v>
      </c>
      <c r="J327">
        <v>8402</v>
      </c>
      <c r="L327">
        <v>919</v>
      </c>
      <c r="M327">
        <v>5.8639999999999999</v>
      </c>
      <c r="N327">
        <v>7.3959999999999999</v>
      </c>
      <c r="O327">
        <v>1.532</v>
      </c>
      <c r="Q327">
        <v>0</v>
      </c>
      <c r="R327">
        <v>1</v>
      </c>
      <c r="S327">
        <v>0</v>
      </c>
      <c r="T327">
        <v>0</v>
      </c>
      <c r="V327">
        <v>0</v>
      </c>
      <c r="Y327">
        <v>44366</v>
      </c>
      <c r="Z327">
        <v>7.0208333333333331E-2</v>
      </c>
      <c r="AB327">
        <v>1</v>
      </c>
      <c r="AD327">
        <v>6.9655010085431144</v>
      </c>
      <c r="AE327">
        <v>8.5793929517334355</v>
      </c>
      <c r="AF327">
        <v>1.6138919431903211</v>
      </c>
      <c r="AG327">
        <v>9.7161031373230719E-2</v>
      </c>
      <c r="AJ327">
        <v>0.38106992231842773</v>
      </c>
      <c r="AO327">
        <v>0.70777401883102453</v>
      </c>
      <c r="AT327">
        <v>5.5467382369275073</v>
      </c>
      <c r="AY327">
        <v>0.82531147920607106</v>
      </c>
      <c r="BC327">
        <v>6.9787980587136644</v>
      </c>
      <c r="BD327">
        <v>8.5491386605966646</v>
      </c>
      <c r="BE327">
        <v>1.5703406018830002</v>
      </c>
      <c r="BF327">
        <v>9.6761738505547895E-2</v>
      </c>
      <c r="BH327">
        <v>326</v>
      </c>
    </row>
    <row r="328" spans="1:60" x14ac:dyDescent="0.3">
      <c r="A328">
        <v>85</v>
      </c>
      <c r="B328">
        <v>24</v>
      </c>
      <c r="C328" t="s">
        <v>125</v>
      </c>
      <c r="D328" t="s">
        <v>27</v>
      </c>
      <c r="G328">
        <v>0.5</v>
      </c>
      <c r="H328">
        <v>0.5</v>
      </c>
      <c r="I328">
        <v>7130</v>
      </c>
      <c r="J328">
        <v>8342</v>
      </c>
      <c r="L328">
        <v>912</v>
      </c>
      <c r="M328">
        <v>5.8849999999999998</v>
      </c>
      <c r="N328">
        <v>7.3460000000000001</v>
      </c>
      <c r="O328">
        <v>1.4610000000000001</v>
      </c>
      <c r="Q328">
        <v>0</v>
      </c>
      <c r="R328">
        <v>1</v>
      </c>
      <c r="S328">
        <v>0</v>
      </c>
      <c r="T328">
        <v>0</v>
      </c>
      <c r="V328">
        <v>0</v>
      </c>
      <c r="Y328">
        <v>44366</v>
      </c>
      <c r="Z328">
        <v>7.6666666666666661E-2</v>
      </c>
      <c r="AB328">
        <v>1</v>
      </c>
      <c r="AD328">
        <v>6.9920951088842145</v>
      </c>
      <c r="AE328">
        <v>8.5188843694598937</v>
      </c>
      <c r="AF328">
        <v>1.5267892605756792</v>
      </c>
      <c r="AG328">
        <v>9.6362445637865071E-2</v>
      </c>
      <c r="BH328">
        <v>327</v>
      </c>
    </row>
    <row r="329" spans="1:60" x14ac:dyDescent="0.3">
      <c r="A329">
        <v>86</v>
      </c>
      <c r="B329">
        <v>25</v>
      </c>
      <c r="C329" t="s">
        <v>126</v>
      </c>
      <c r="D329" t="s">
        <v>27</v>
      </c>
      <c r="G329">
        <v>0.5</v>
      </c>
      <c r="H329">
        <v>0.5</v>
      </c>
      <c r="I329">
        <v>4141</v>
      </c>
      <c r="J329">
        <v>5020</v>
      </c>
      <c r="L329">
        <v>1450</v>
      </c>
      <c r="M329">
        <v>3.5920000000000001</v>
      </c>
      <c r="N329">
        <v>4.532</v>
      </c>
      <c r="O329">
        <v>0.94</v>
      </c>
      <c r="Q329">
        <v>3.5999999999999997E-2</v>
      </c>
      <c r="R329">
        <v>1</v>
      </c>
      <c r="S329">
        <v>0</v>
      </c>
      <c r="T329">
        <v>0</v>
      </c>
      <c r="V329">
        <v>0</v>
      </c>
      <c r="Y329">
        <v>44366</v>
      </c>
      <c r="Z329">
        <v>8.7199074074074068E-2</v>
      </c>
      <c r="AB329">
        <v>1</v>
      </c>
      <c r="AD329">
        <v>4.0480297044565674</v>
      </c>
      <c r="AE329">
        <v>5.168725864248203</v>
      </c>
      <c r="AF329">
        <v>1.1206961597916356</v>
      </c>
      <c r="AG329">
        <v>0.15773946358453919</v>
      </c>
      <c r="BH329">
        <v>328</v>
      </c>
    </row>
    <row r="330" spans="1:60" x14ac:dyDescent="0.3">
      <c r="A330">
        <v>87</v>
      </c>
      <c r="B330">
        <v>25</v>
      </c>
      <c r="C330" t="s">
        <v>126</v>
      </c>
      <c r="D330" t="s">
        <v>27</v>
      </c>
      <c r="G330">
        <v>0.5</v>
      </c>
      <c r="H330">
        <v>0.5</v>
      </c>
      <c r="I330">
        <v>3004</v>
      </c>
      <c r="J330">
        <v>4979</v>
      </c>
      <c r="L330">
        <v>1501</v>
      </c>
      <c r="M330">
        <v>2.7189999999999999</v>
      </c>
      <c r="N330">
        <v>4.4969999999999999</v>
      </c>
      <c r="O330">
        <v>1.778</v>
      </c>
      <c r="Q330">
        <v>4.1000000000000002E-2</v>
      </c>
      <c r="R330">
        <v>1</v>
      </c>
      <c r="S330">
        <v>0</v>
      </c>
      <c r="T330">
        <v>0</v>
      </c>
      <c r="V330">
        <v>0</v>
      </c>
      <c r="Y330">
        <v>44366</v>
      </c>
      <c r="Z330">
        <v>9.2881944444444434E-2</v>
      </c>
      <c r="AB330">
        <v>1</v>
      </c>
      <c r="AD330">
        <v>2.9281225900924874</v>
      </c>
      <c r="AE330">
        <v>5.1273783330279512</v>
      </c>
      <c r="AF330">
        <v>2.1992557429354638</v>
      </c>
      <c r="AG330">
        <v>0.16355773108506036</v>
      </c>
      <c r="AJ330">
        <v>1.2864724006456161</v>
      </c>
      <c r="AO330">
        <v>9.8390681268090779E-2</v>
      </c>
      <c r="AT330">
        <v>1.4618415112520329</v>
      </c>
      <c r="AY330">
        <v>0.27861660269604499</v>
      </c>
      <c r="BC330">
        <v>2.9094082231857881</v>
      </c>
      <c r="BD330">
        <v>5.124857142099887</v>
      </c>
      <c r="BE330">
        <v>2.2154489189140989</v>
      </c>
      <c r="BF330">
        <v>0.16378589843802197</v>
      </c>
      <c r="BH330">
        <v>329</v>
      </c>
    </row>
    <row r="331" spans="1:60" x14ac:dyDescent="0.3">
      <c r="A331">
        <v>88</v>
      </c>
      <c r="B331">
        <v>25</v>
      </c>
      <c r="C331" t="s">
        <v>126</v>
      </c>
      <c r="D331" t="s">
        <v>27</v>
      </c>
      <c r="G331">
        <v>0.5</v>
      </c>
      <c r="H331">
        <v>0.5</v>
      </c>
      <c r="I331">
        <v>2966</v>
      </c>
      <c r="J331">
        <v>4974</v>
      </c>
      <c r="L331">
        <v>1505</v>
      </c>
      <c r="M331">
        <v>2.69</v>
      </c>
      <c r="N331">
        <v>4.492</v>
      </c>
      <c r="O331">
        <v>1.802</v>
      </c>
      <c r="Q331">
        <v>4.1000000000000002E-2</v>
      </c>
      <c r="R331">
        <v>1</v>
      </c>
      <c r="S331">
        <v>0</v>
      </c>
      <c r="T331">
        <v>0</v>
      </c>
      <c r="V331">
        <v>0</v>
      </c>
      <c r="Y331">
        <v>44366</v>
      </c>
      <c r="Z331">
        <v>9.9062499999999998E-2</v>
      </c>
      <c r="AB331">
        <v>1</v>
      </c>
      <c r="AD331">
        <v>2.8906938562790883</v>
      </c>
      <c r="AE331">
        <v>5.1223359511718227</v>
      </c>
      <c r="AF331">
        <v>2.2316420948927345</v>
      </c>
      <c r="AG331">
        <v>0.16401406579098357</v>
      </c>
      <c r="BH331">
        <v>330</v>
      </c>
    </row>
    <row r="332" spans="1:60" x14ac:dyDescent="0.3">
      <c r="A332">
        <v>89</v>
      </c>
      <c r="B332">
        <v>26</v>
      </c>
      <c r="C332" t="s">
        <v>127</v>
      </c>
      <c r="D332" t="s">
        <v>27</v>
      </c>
      <c r="G332">
        <v>0.5</v>
      </c>
      <c r="H332">
        <v>0.5</v>
      </c>
      <c r="I332">
        <v>2904</v>
      </c>
      <c r="J332">
        <v>4938</v>
      </c>
      <c r="L332">
        <v>1260</v>
      </c>
      <c r="M332">
        <v>2.6429999999999998</v>
      </c>
      <c r="N332">
        <v>4.4619999999999997</v>
      </c>
      <c r="O332">
        <v>1.82</v>
      </c>
      <c r="Q332">
        <v>1.6E-2</v>
      </c>
      <c r="R332">
        <v>1</v>
      </c>
      <c r="S332">
        <v>0</v>
      </c>
      <c r="T332">
        <v>0</v>
      </c>
      <c r="V332">
        <v>0</v>
      </c>
      <c r="Y332">
        <v>44366</v>
      </c>
      <c r="Z332">
        <v>0.10946759259259259</v>
      </c>
      <c r="AB332">
        <v>1</v>
      </c>
      <c r="AD332">
        <v>2.8296259221624891</v>
      </c>
      <c r="AE332">
        <v>5.0860308018076976</v>
      </c>
      <c r="AF332">
        <v>2.2564048796452085</v>
      </c>
      <c r="AG332">
        <v>0.13606356505318587</v>
      </c>
      <c r="BH332">
        <v>331</v>
      </c>
    </row>
    <row r="333" spans="1:60" x14ac:dyDescent="0.3">
      <c r="A333">
        <v>90</v>
      </c>
      <c r="B333">
        <v>26</v>
      </c>
      <c r="C333" t="s">
        <v>127</v>
      </c>
      <c r="D333" t="s">
        <v>27</v>
      </c>
      <c r="G333">
        <v>0.5</v>
      </c>
      <c r="H333">
        <v>0.5</v>
      </c>
      <c r="I333">
        <v>2949</v>
      </c>
      <c r="J333">
        <v>4901</v>
      </c>
      <c r="L333">
        <v>1261</v>
      </c>
      <c r="M333">
        <v>2.677</v>
      </c>
      <c r="N333">
        <v>4.43</v>
      </c>
      <c r="O333">
        <v>1.7529999999999999</v>
      </c>
      <c r="Q333">
        <v>1.6E-2</v>
      </c>
      <c r="R333">
        <v>1</v>
      </c>
      <c r="S333">
        <v>0</v>
      </c>
      <c r="T333">
        <v>0</v>
      </c>
      <c r="V333">
        <v>0</v>
      </c>
      <c r="Y333">
        <v>44366</v>
      </c>
      <c r="Z333">
        <v>0.11518518518518518</v>
      </c>
      <c r="AB333">
        <v>1</v>
      </c>
      <c r="AD333">
        <v>2.8739494227309885</v>
      </c>
      <c r="AE333">
        <v>5.0487171760723477</v>
      </c>
      <c r="AF333">
        <v>2.1747677533413592</v>
      </c>
      <c r="AG333">
        <v>0.1361776487296667</v>
      </c>
      <c r="AJ333">
        <v>1.763294115780067</v>
      </c>
      <c r="AO333">
        <v>0.13992214533760003</v>
      </c>
      <c r="AT333">
        <v>1.9657100618085146</v>
      </c>
      <c r="AY333">
        <v>4.4533335133344094</v>
      </c>
      <c r="BC333">
        <v>2.8488327724088389</v>
      </c>
      <c r="BD333">
        <v>5.0451875087730578</v>
      </c>
      <c r="BE333">
        <v>2.1963547363642189</v>
      </c>
      <c r="BF333">
        <v>0.13321147314116571</v>
      </c>
      <c r="BH333">
        <v>332</v>
      </c>
    </row>
    <row r="334" spans="1:60" x14ac:dyDescent="0.3">
      <c r="A334">
        <v>91</v>
      </c>
      <c r="B334">
        <v>26</v>
      </c>
      <c r="C334" t="s">
        <v>127</v>
      </c>
      <c r="D334" t="s">
        <v>27</v>
      </c>
      <c r="G334">
        <v>0.5</v>
      </c>
      <c r="H334">
        <v>0.5</v>
      </c>
      <c r="I334">
        <v>2898</v>
      </c>
      <c r="J334">
        <v>4894</v>
      </c>
      <c r="L334">
        <v>1209</v>
      </c>
      <c r="M334">
        <v>2.6379999999999999</v>
      </c>
      <c r="N334">
        <v>4.4249999999999998</v>
      </c>
      <c r="O334">
        <v>1.7869999999999999</v>
      </c>
      <c r="Q334">
        <v>0.01</v>
      </c>
      <c r="R334">
        <v>1</v>
      </c>
      <c r="S334">
        <v>0</v>
      </c>
      <c r="T334">
        <v>0</v>
      </c>
      <c r="V334">
        <v>0</v>
      </c>
      <c r="Y334">
        <v>44366</v>
      </c>
      <c r="Z334">
        <v>0.12136574074074075</v>
      </c>
      <c r="AB334">
        <v>1</v>
      </c>
      <c r="AD334">
        <v>2.8237161220866893</v>
      </c>
      <c r="AE334">
        <v>5.0416578414737678</v>
      </c>
      <c r="AF334">
        <v>2.2179417193870785</v>
      </c>
      <c r="AG334">
        <v>0.1302452975526647</v>
      </c>
      <c r="BH334">
        <v>333</v>
      </c>
    </row>
    <row r="335" spans="1:60" x14ac:dyDescent="0.3">
      <c r="A335">
        <v>92</v>
      </c>
      <c r="B335">
        <v>27</v>
      </c>
      <c r="C335" t="s">
        <v>128</v>
      </c>
      <c r="D335" t="s">
        <v>27</v>
      </c>
      <c r="G335">
        <v>0.5</v>
      </c>
      <c r="H335">
        <v>0.5</v>
      </c>
      <c r="I335">
        <v>1445</v>
      </c>
      <c r="J335">
        <v>2299</v>
      </c>
      <c r="L335">
        <v>1199</v>
      </c>
      <c r="M335">
        <v>1.5229999999999999</v>
      </c>
      <c r="N335">
        <v>2.226</v>
      </c>
      <c r="O335">
        <v>0.70199999999999996</v>
      </c>
      <c r="Q335">
        <v>8.9999999999999993E-3</v>
      </c>
      <c r="R335">
        <v>1</v>
      </c>
      <c r="S335">
        <v>0</v>
      </c>
      <c r="T335">
        <v>0</v>
      </c>
      <c r="V335">
        <v>0</v>
      </c>
      <c r="Y335">
        <v>44366</v>
      </c>
      <c r="Z335">
        <v>0.13140046296296296</v>
      </c>
      <c r="AB335">
        <v>1</v>
      </c>
      <c r="AD335">
        <v>1.3925595370638151</v>
      </c>
      <c r="AE335">
        <v>2.4246616581431431</v>
      </c>
      <c r="AF335">
        <v>1.032102121079328</v>
      </c>
      <c r="AG335">
        <v>0.12910446078785665</v>
      </c>
      <c r="BH335">
        <v>334</v>
      </c>
    </row>
    <row r="336" spans="1:60" x14ac:dyDescent="0.3">
      <c r="A336">
        <v>93</v>
      </c>
      <c r="B336">
        <v>27</v>
      </c>
      <c r="C336" t="s">
        <v>128</v>
      </c>
      <c r="D336" t="s">
        <v>27</v>
      </c>
      <c r="G336">
        <v>0.5</v>
      </c>
      <c r="H336">
        <v>0.5</v>
      </c>
      <c r="I336">
        <v>920</v>
      </c>
      <c r="J336">
        <v>2236</v>
      </c>
      <c r="L336">
        <v>1196</v>
      </c>
      <c r="M336">
        <v>1.121</v>
      </c>
      <c r="N336">
        <v>2.173</v>
      </c>
      <c r="O336">
        <v>1.0529999999999999</v>
      </c>
      <c r="Q336">
        <v>8.9999999999999993E-3</v>
      </c>
      <c r="R336">
        <v>1</v>
      </c>
      <c r="S336">
        <v>0</v>
      </c>
      <c r="T336">
        <v>0</v>
      </c>
      <c r="V336">
        <v>0</v>
      </c>
      <c r="Y336">
        <v>44366</v>
      </c>
      <c r="Z336">
        <v>0.13678240740740741</v>
      </c>
      <c r="AB336">
        <v>1</v>
      </c>
      <c r="AD336">
        <v>0.87545203043132436</v>
      </c>
      <c r="AE336">
        <v>2.3611276467559255</v>
      </c>
      <c r="AF336">
        <v>1.4856756163246012</v>
      </c>
      <c r="AG336">
        <v>0.12876220975841424</v>
      </c>
      <c r="AJ336">
        <v>2.1607756900989412</v>
      </c>
      <c r="AO336">
        <v>0.90098513555892168</v>
      </c>
      <c r="AT336">
        <v>0.1659636351714969</v>
      </c>
      <c r="AY336">
        <v>0.44202231012983045</v>
      </c>
      <c r="BC336">
        <v>0.86609484697797456</v>
      </c>
      <c r="BD336">
        <v>2.3505386448580561</v>
      </c>
      <c r="BE336">
        <v>1.4844437978800813</v>
      </c>
      <c r="BF336">
        <v>0.12904741894961624</v>
      </c>
      <c r="BH336">
        <v>335</v>
      </c>
    </row>
    <row r="337" spans="1:60" x14ac:dyDescent="0.3">
      <c r="A337">
        <v>94</v>
      </c>
      <c r="B337">
        <v>27</v>
      </c>
      <c r="C337" t="s">
        <v>128</v>
      </c>
      <c r="D337" t="s">
        <v>27</v>
      </c>
      <c r="G337">
        <v>0.5</v>
      </c>
      <c r="H337">
        <v>0.5</v>
      </c>
      <c r="I337">
        <v>901</v>
      </c>
      <c r="J337">
        <v>2215</v>
      </c>
      <c r="L337">
        <v>1201</v>
      </c>
      <c r="M337">
        <v>1.1060000000000001</v>
      </c>
      <c r="N337">
        <v>2.1549999999999998</v>
      </c>
      <c r="O337">
        <v>1.0489999999999999</v>
      </c>
      <c r="Q337">
        <v>0.01</v>
      </c>
      <c r="R337">
        <v>1</v>
      </c>
      <c r="S337">
        <v>0</v>
      </c>
      <c r="T337">
        <v>0</v>
      </c>
      <c r="V337">
        <v>0</v>
      </c>
      <c r="Y337">
        <v>44366</v>
      </c>
      <c r="Z337">
        <v>0.14261574074074074</v>
      </c>
      <c r="AB337">
        <v>1</v>
      </c>
      <c r="AD337">
        <v>0.85673766352462466</v>
      </c>
      <c r="AE337">
        <v>2.3399496429601863</v>
      </c>
      <c r="AF337">
        <v>1.4832119794355616</v>
      </c>
      <c r="AG337">
        <v>0.12933262814081825</v>
      </c>
      <c r="BH337">
        <v>336</v>
      </c>
    </row>
    <row r="338" spans="1:60" x14ac:dyDescent="0.3">
      <c r="A338">
        <v>95</v>
      </c>
      <c r="B338">
        <v>28</v>
      </c>
      <c r="C338" t="s">
        <v>129</v>
      </c>
      <c r="D338" t="s">
        <v>27</v>
      </c>
      <c r="G338">
        <v>0.5</v>
      </c>
      <c r="H338">
        <v>0.5</v>
      </c>
      <c r="I338">
        <v>3838</v>
      </c>
      <c r="J338">
        <v>8647</v>
      </c>
      <c r="L338">
        <v>20189</v>
      </c>
      <c r="M338">
        <v>3.359</v>
      </c>
      <c r="N338">
        <v>7.6040000000000001</v>
      </c>
      <c r="O338">
        <v>4.2450000000000001</v>
      </c>
      <c r="Q338">
        <v>1.996</v>
      </c>
      <c r="R338">
        <v>1</v>
      </c>
      <c r="S338">
        <v>0</v>
      </c>
      <c r="T338">
        <v>0</v>
      </c>
      <c r="V338">
        <v>0</v>
      </c>
      <c r="Y338">
        <v>44366</v>
      </c>
      <c r="Z338">
        <v>0.15322916666666667</v>
      </c>
      <c r="AB338">
        <v>1</v>
      </c>
      <c r="AD338">
        <v>3.7495848006286727</v>
      </c>
      <c r="AE338">
        <v>8.8264696626837242</v>
      </c>
      <c r="AF338">
        <v>5.0768848620550511</v>
      </c>
      <c r="AG338">
        <v>2.2955534771583803</v>
      </c>
      <c r="BH338">
        <v>337</v>
      </c>
    </row>
    <row r="339" spans="1:60" x14ac:dyDescent="0.3">
      <c r="A339">
        <v>96</v>
      </c>
      <c r="B339">
        <v>28</v>
      </c>
      <c r="C339" t="s">
        <v>129</v>
      </c>
      <c r="D339" t="s">
        <v>27</v>
      </c>
      <c r="G339">
        <v>0.5</v>
      </c>
      <c r="H339">
        <v>0.5</v>
      </c>
      <c r="I339">
        <v>4839</v>
      </c>
      <c r="J339">
        <v>8651</v>
      </c>
      <c r="L339">
        <v>20597</v>
      </c>
      <c r="M339">
        <v>4.1280000000000001</v>
      </c>
      <c r="N339">
        <v>7.6070000000000002</v>
      </c>
      <c r="O339">
        <v>3.48</v>
      </c>
      <c r="Q339">
        <v>2.0379999999999998</v>
      </c>
      <c r="R339">
        <v>1</v>
      </c>
      <c r="S339">
        <v>0</v>
      </c>
      <c r="T339">
        <v>0</v>
      </c>
      <c r="V339">
        <v>0</v>
      </c>
      <c r="Y339">
        <v>44366</v>
      </c>
      <c r="Z339">
        <v>0.1590625</v>
      </c>
      <c r="AB339">
        <v>1</v>
      </c>
      <c r="AD339">
        <v>4.7355364466079548</v>
      </c>
      <c r="AE339">
        <v>8.830503568168627</v>
      </c>
      <c r="AF339">
        <v>4.0949671215606722</v>
      </c>
      <c r="AG339">
        <v>2.3420996171625492</v>
      </c>
      <c r="AJ339">
        <v>1.0140069846247024</v>
      </c>
      <c r="AO339">
        <v>0.13695062431301169</v>
      </c>
      <c r="AT339">
        <v>0.88699189048227156</v>
      </c>
      <c r="AY339">
        <v>1.1237226034193515</v>
      </c>
      <c r="BC339">
        <v>4.7596681302508044</v>
      </c>
      <c r="BD339">
        <v>8.8365544263959812</v>
      </c>
      <c r="BE339">
        <v>4.0768862961451768</v>
      </c>
      <c r="BF339">
        <v>2.3553333236343228</v>
      </c>
      <c r="BH339">
        <v>338</v>
      </c>
    </row>
    <row r="340" spans="1:60" x14ac:dyDescent="0.3">
      <c r="A340">
        <v>97</v>
      </c>
      <c r="B340">
        <v>28</v>
      </c>
      <c r="C340" t="s">
        <v>129</v>
      </c>
      <c r="D340" t="s">
        <v>27</v>
      </c>
      <c r="G340">
        <v>0.5</v>
      </c>
      <c r="H340">
        <v>0.5</v>
      </c>
      <c r="I340">
        <v>4888</v>
      </c>
      <c r="J340">
        <v>8663</v>
      </c>
      <c r="L340">
        <v>20829</v>
      </c>
      <c r="M340">
        <v>4.165</v>
      </c>
      <c r="N340">
        <v>7.6180000000000003</v>
      </c>
      <c r="O340">
        <v>3.4529999999999998</v>
      </c>
      <c r="Q340">
        <v>2.0619999999999998</v>
      </c>
      <c r="R340">
        <v>1</v>
      </c>
      <c r="S340">
        <v>0</v>
      </c>
      <c r="T340">
        <v>0</v>
      </c>
      <c r="V340">
        <v>0</v>
      </c>
      <c r="Y340">
        <v>44366</v>
      </c>
      <c r="Z340">
        <v>0.1653240740740741</v>
      </c>
      <c r="AB340">
        <v>1</v>
      </c>
      <c r="AD340">
        <v>4.7837998138936539</v>
      </c>
      <c r="AE340">
        <v>8.8426052846233354</v>
      </c>
      <c r="AF340">
        <v>4.0588054707296815</v>
      </c>
      <c r="AG340">
        <v>2.3685670301060964</v>
      </c>
      <c r="BH340">
        <v>339</v>
      </c>
    </row>
    <row r="341" spans="1:60" x14ac:dyDescent="0.3">
      <c r="A341">
        <v>98</v>
      </c>
      <c r="B341">
        <v>29</v>
      </c>
      <c r="C341" t="s">
        <v>130</v>
      </c>
      <c r="D341" t="s">
        <v>27</v>
      </c>
      <c r="G341">
        <v>0.5</v>
      </c>
      <c r="H341">
        <v>0.5</v>
      </c>
      <c r="I341">
        <v>3069</v>
      </c>
      <c r="J341">
        <v>4662</v>
      </c>
      <c r="L341">
        <v>1632</v>
      </c>
      <c r="M341">
        <v>2.7690000000000001</v>
      </c>
      <c r="N341">
        <v>4.2279999999999998</v>
      </c>
      <c r="O341">
        <v>1.4590000000000001</v>
      </c>
      <c r="Q341">
        <v>5.5E-2</v>
      </c>
      <c r="R341">
        <v>1</v>
      </c>
      <c r="S341">
        <v>0</v>
      </c>
      <c r="T341">
        <v>0</v>
      </c>
      <c r="V341">
        <v>0</v>
      </c>
      <c r="Y341">
        <v>44366</v>
      </c>
      <c r="Z341">
        <v>0.17569444444444446</v>
      </c>
      <c r="AB341">
        <v>1</v>
      </c>
      <c r="AD341">
        <v>2.9921454242469863</v>
      </c>
      <c r="AE341">
        <v>4.8076913233494114</v>
      </c>
      <c r="AF341">
        <v>1.8155458991024251</v>
      </c>
      <c r="AG341">
        <v>0.17850269270404603</v>
      </c>
      <c r="BH341">
        <v>340</v>
      </c>
    </row>
    <row r="342" spans="1:60" x14ac:dyDescent="0.3">
      <c r="A342">
        <v>99</v>
      </c>
      <c r="B342">
        <v>29</v>
      </c>
      <c r="C342" t="s">
        <v>130</v>
      </c>
      <c r="D342" t="s">
        <v>27</v>
      </c>
      <c r="G342">
        <v>0.5</v>
      </c>
      <c r="H342">
        <v>0.5</v>
      </c>
      <c r="I342">
        <v>2419</v>
      </c>
      <c r="J342">
        <v>4603</v>
      </c>
      <c r="L342">
        <v>1508</v>
      </c>
      <c r="M342">
        <v>2.2709999999999999</v>
      </c>
      <c r="N342">
        <v>4.1779999999999999</v>
      </c>
      <c r="O342">
        <v>1.907</v>
      </c>
      <c r="Q342">
        <v>4.2000000000000003E-2</v>
      </c>
      <c r="R342">
        <v>1</v>
      </c>
      <c r="S342">
        <v>0</v>
      </c>
      <c r="T342">
        <v>0</v>
      </c>
      <c r="V342">
        <v>0</v>
      </c>
      <c r="Y342">
        <v>44366</v>
      </c>
      <c r="Z342">
        <v>0.18134259259259258</v>
      </c>
      <c r="AB342">
        <v>1</v>
      </c>
      <c r="AD342">
        <v>2.351917082701998</v>
      </c>
      <c r="AE342">
        <v>4.748191217447097</v>
      </c>
      <c r="AF342">
        <v>2.3962741347450991</v>
      </c>
      <c r="AG342">
        <v>0.16435631682042598</v>
      </c>
      <c r="AJ342">
        <v>0.66783151672361385</v>
      </c>
      <c r="AO342">
        <v>2.1241425048257257E-2</v>
      </c>
      <c r="AT342">
        <v>0.70220747582796528</v>
      </c>
      <c r="AY342">
        <v>5.5648119167996697</v>
      </c>
      <c r="BC342">
        <v>2.3597968161363978</v>
      </c>
      <c r="BD342">
        <v>4.7476869792614842</v>
      </c>
      <c r="BE342">
        <v>2.3878901631250864</v>
      </c>
      <c r="BF342">
        <v>0.15990705343767453</v>
      </c>
      <c r="BH342">
        <v>341</v>
      </c>
    </row>
    <row r="343" spans="1:60" x14ac:dyDescent="0.3">
      <c r="A343">
        <v>100</v>
      </c>
      <c r="B343">
        <v>29</v>
      </c>
      <c r="C343" t="s">
        <v>130</v>
      </c>
      <c r="D343" t="s">
        <v>27</v>
      </c>
      <c r="G343">
        <v>0.5</v>
      </c>
      <c r="H343">
        <v>0.5</v>
      </c>
      <c r="I343">
        <v>2435</v>
      </c>
      <c r="J343">
        <v>4602</v>
      </c>
      <c r="L343">
        <v>1430</v>
      </c>
      <c r="M343">
        <v>2.2829999999999999</v>
      </c>
      <c r="N343">
        <v>4.1769999999999996</v>
      </c>
      <c r="O343">
        <v>1.895</v>
      </c>
      <c r="Q343">
        <v>3.4000000000000002E-2</v>
      </c>
      <c r="R343">
        <v>1</v>
      </c>
      <c r="S343">
        <v>0</v>
      </c>
      <c r="T343">
        <v>0</v>
      </c>
      <c r="V343">
        <v>0</v>
      </c>
      <c r="Y343">
        <v>44366</v>
      </c>
      <c r="Z343">
        <v>0.18746527777777777</v>
      </c>
      <c r="AB343">
        <v>1</v>
      </c>
      <c r="AD343">
        <v>2.3676765495707972</v>
      </c>
      <c r="AE343">
        <v>4.7471827410758713</v>
      </c>
      <c r="AF343">
        <v>2.3795061915050741</v>
      </c>
      <c r="AG343">
        <v>0.15545779005492305</v>
      </c>
      <c r="BH343">
        <v>342</v>
      </c>
    </row>
    <row r="344" spans="1:60" x14ac:dyDescent="0.3">
      <c r="A344">
        <v>101</v>
      </c>
      <c r="B344">
        <v>30</v>
      </c>
      <c r="C344" t="s">
        <v>131</v>
      </c>
      <c r="D344" t="s">
        <v>27</v>
      </c>
      <c r="G344">
        <v>0.5</v>
      </c>
      <c r="H344">
        <v>0.5</v>
      </c>
      <c r="I344">
        <v>2779</v>
      </c>
      <c r="J344">
        <v>5173</v>
      </c>
      <c r="L344">
        <v>1263</v>
      </c>
      <c r="M344">
        <v>2.5470000000000002</v>
      </c>
      <c r="N344">
        <v>4.6609999999999996</v>
      </c>
      <c r="O344">
        <v>2.1139999999999999</v>
      </c>
      <c r="Q344">
        <v>1.6E-2</v>
      </c>
      <c r="R344">
        <v>1</v>
      </c>
      <c r="S344">
        <v>0</v>
      </c>
      <c r="T344">
        <v>0</v>
      </c>
      <c r="V344">
        <v>0</v>
      </c>
      <c r="Y344">
        <v>44366</v>
      </c>
      <c r="Z344">
        <v>0.19797453703703705</v>
      </c>
      <c r="AB344">
        <v>1</v>
      </c>
      <c r="AD344">
        <v>2.7065050872499912</v>
      </c>
      <c r="AE344">
        <v>5.323022749045732</v>
      </c>
      <c r="AF344">
        <v>2.6165176617957409</v>
      </c>
      <c r="AG344">
        <v>0.13640581608262831</v>
      </c>
      <c r="BH344">
        <v>343</v>
      </c>
    </row>
    <row r="345" spans="1:60" x14ac:dyDescent="0.3">
      <c r="A345">
        <v>102</v>
      </c>
      <c r="B345">
        <v>30</v>
      </c>
      <c r="C345" t="s">
        <v>131</v>
      </c>
      <c r="D345" t="s">
        <v>27</v>
      </c>
      <c r="G345">
        <v>0.5</v>
      </c>
      <c r="H345">
        <v>0.5</v>
      </c>
      <c r="I345">
        <v>2946</v>
      </c>
      <c r="J345">
        <v>5162</v>
      </c>
      <c r="L345">
        <v>1277</v>
      </c>
      <c r="M345">
        <v>2.6749999999999998</v>
      </c>
      <c r="N345">
        <v>4.6520000000000001</v>
      </c>
      <c r="O345">
        <v>1.9770000000000001</v>
      </c>
      <c r="Q345">
        <v>1.7999999999999999E-2</v>
      </c>
      <c r="R345">
        <v>1</v>
      </c>
      <c r="S345">
        <v>0</v>
      </c>
      <c r="T345">
        <v>0</v>
      </c>
      <c r="V345">
        <v>0</v>
      </c>
      <c r="Y345">
        <v>44366</v>
      </c>
      <c r="Z345">
        <v>0.20370370370370372</v>
      </c>
      <c r="AB345">
        <v>1</v>
      </c>
      <c r="AD345">
        <v>2.8709945226930884</v>
      </c>
      <c r="AE345">
        <v>5.3119295089622494</v>
      </c>
      <c r="AF345">
        <v>2.4409349862691609</v>
      </c>
      <c r="AG345">
        <v>0.1380029875533596</v>
      </c>
      <c r="AJ345">
        <v>0.54741768714825745</v>
      </c>
      <c r="AO345">
        <v>1.0112994450866835</v>
      </c>
      <c r="AT345">
        <v>2.8761099455647154</v>
      </c>
      <c r="AY345">
        <v>3.8764111687920617</v>
      </c>
      <c r="BC345">
        <v>2.8788742561274883</v>
      </c>
      <c r="BD345">
        <v>5.2852048851247684</v>
      </c>
      <c r="BE345">
        <v>2.4063306289972806</v>
      </c>
      <c r="BF345">
        <v>0.13537906299430102</v>
      </c>
      <c r="BH345">
        <v>344</v>
      </c>
    </row>
    <row r="346" spans="1:60" x14ac:dyDescent="0.3">
      <c r="A346">
        <v>103</v>
      </c>
      <c r="B346">
        <v>30</v>
      </c>
      <c r="C346" t="s">
        <v>131</v>
      </c>
      <c r="D346" t="s">
        <v>27</v>
      </c>
      <c r="G346">
        <v>0.5</v>
      </c>
      <c r="H346">
        <v>0.5</v>
      </c>
      <c r="I346">
        <v>2962</v>
      </c>
      <c r="J346">
        <v>5109</v>
      </c>
      <c r="L346">
        <v>1231</v>
      </c>
      <c r="M346">
        <v>2.6880000000000002</v>
      </c>
      <c r="N346">
        <v>4.6070000000000002</v>
      </c>
      <c r="O346">
        <v>1.92</v>
      </c>
      <c r="Q346">
        <v>1.2999999999999999E-2</v>
      </c>
      <c r="R346">
        <v>1</v>
      </c>
      <c r="S346">
        <v>0</v>
      </c>
      <c r="T346">
        <v>0</v>
      </c>
      <c r="V346">
        <v>0</v>
      </c>
      <c r="Y346">
        <v>44366</v>
      </c>
      <c r="Z346">
        <v>0.20983796296296298</v>
      </c>
      <c r="AB346">
        <v>1</v>
      </c>
      <c r="AD346">
        <v>2.8867539895618881</v>
      </c>
      <c r="AE346">
        <v>5.2584802612872883</v>
      </c>
      <c r="AF346">
        <v>2.3717262717254002</v>
      </c>
      <c r="AG346">
        <v>0.13275513843524248</v>
      </c>
      <c r="BH346">
        <v>345</v>
      </c>
    </row>
    <row r="347" spans="1:60" x14ac:dyDescent="0.3">
      <c r="A347">
        <v>104</v>
      </c>
      <c r="B347">
        <v>31</v>
      </c>
      <c r="C347" t="s">
        <v>66</v>
      </c>
      <c r="D347" t="s">
        <v>27</v>
      </c>
      <c r="G347">
        <v>0.5</v>
      </c>
      <c r="H347">
        <v>0.5</v>
      </c>
      <c r="I347">
        <v>4961</v>
      </c>
      <c r="J347">
        <v>10638</v>
      </c>
      <c r="L347">
        <v>4151</v>
      </c>
      <c r="M347">
        <v>4.2210000000000001</v>
      </c>
      <c r="N347">
        <v>9.2910000000000004</v>
      </c>
      <c r="O347">
        <v>5.07</v>
      </c>
      <c r="Q347">
        <v>0.318</v>
      </c>
      <c r="R347">
        <v>1</v>
      </c>
      <c r="S347">
        <v>0</v>
      </c>
      <c r="T347">
        <v>0</v>
      </c>
      <c r="V347">
        <v>0</v>
      </c>
      <c r="Y347">
        <v>44366</v>
      </c>
      <c r="Z347">
        <v>0.22072916666666667</v>
      </c>
      <c r="AB347">
        <v>1</v>
      </c>
      <c r="AD347">
        <v>4.8557023814825531</v>
      </c>
      <c r="AE347">
        <v>10.834346117794041</v>
      </c>
      <c r="AF347">
        <v>5.9786437363114882</v>
      </c>
      <c r="AG347">
        <v>0.46587947375919869</v>
      </c>
      <c r="BH347">
        <v>346</v>
      </c>
    </row>
    <row r="348" spans="1:60" x14ac:dyDescent="0.3">
      <c r="A348">
        <v>105</v>
      </c>
      <c r="B348">
        <v>31</v>
      </c>
      <c r="C348" t="s">
        <v>66</v>
      </c>
      <c r="D348" t="s">
        <v>27</v>
      </c>
      <c r="G348">
        <v>0.5</v>
      </c>
      <c r="H348">
        <v>0.5</v>
      </c>
      <c r="I348">
        <v>5715</v>
      </c>
      <c r="J348">
        <v>10618</v>
      </c>
      <c r="L348">
        <v>4145</v>
      </c>
      <c r="M348">
        <v>4.7990000000000004</v>
      </c>
      <c r="N348">
        <v>9.2739999999999991</v>
      </c>
      <c r="O348">
        <v>4.4749999999999996</v>
      </c>
      <c r="Q348">
        <v>0.318</v>
      </c>
      <c r="R348">
        <v>1</v>
      </c>
      <c r="S348">
        <v>0</v>
      </c>
      <c r="T348">
        <v>0</v>
      </c>
      <c r="V348">
        <v>0</v>
      </c>
      <c r="Y348">
        <v>44366</v>
      </c>
      <c r="Z348">
        <v>0.22666666666666668</v>
      </c>
      <c r="AB348">
        <v>1</v>
      </c>
      <c r="AD348">
        <v>5.598367257674739</v>
      </c>
      <c r="AE348">
        <v>10.814176590369529</v>
      </c>
      <c r="AF348">
        <v>5.2158093326947901</v>
      </c>
      <c r="AG348">
        <v>0.46519497170031382</v>
      </c>
      <c r="AJ348">
        <v>0.54689985060265178</v>
      </c>
      <c r="AL348">
        <v>89.123068365326716</v>
      </c>
      <c r="AO348">
        <v>3.7295056424648386E-2</v>
      </c>
      <c r="AQ348">
        <v>94.855606683534901</v>
      </c>
      <c r="AT348">
        <v>0.66056289782178679</v>
      </c>
      <c r="AV348">
        <v>100.58814500174306</v>
      </c>
      <c r="AY348">
        <v>0.19638337318992793</v>
      </c>
      <c r="BA348">
        <v>100.31757951878953</v>
      </c>
      <c r="BC348">
        <v>5.5831002741455897</v>
      </c>
      <c r="BD348">
        <v>10.81619354311198</v>
      </c>
      <c r="BE348">
        <v>5.2330932689663907</v>
      </c>
      <c r="BF348">
        <v>0.46473863699439055</v>
      </c>
      <c r="BH348">
        <v>347</v>
      </c>
    </row>
    <row r="349" spans="1:60" x14ac:dyDescent="0.3">
      <c r="A349">
        <v>106</v>
      </c>
      <c r="B349">
        <v>31</v>
      </c>
      <c r="C349" t="s">
        <v>66</v>
      </c>
      <c r="D349" t="s">
        <v>27</v>
      </c>
      <c r="G349">
        <v>0.5</v>
      </c>
      <c r="H349">
        <v>0.5</v>
      </c>
      <c r="I349">
        <v>5684</v>
      </c>
      <c r="J349">
        <v>10622</v>
      </c>
      <c r="L349">
        <v>4137</v>
      </c>
      <c r="M349">
        <v>4.7759999999999998</v>
      </c>
      <c r="N349">
        <v>9.2780000000000005</v>
      </c>
      <c r="O349">
        <v>4.5019999999999998</v>
      </c>
      <c r="Q349">
        <v>0.317</v>
      </c>
      <c r="R349">
        <v>1</v>
      </c>
      <c r="S349">
        <v>0</v>
      </c>
      <c r="T349">
        <v>0</v>
      </c>
      <c r="V349">
        <v>0</v>
      </c>
      <c r="Y349">
        <v>44366</v>
      </c>
      <c r="Z349">
        <v>0.23309027777777777</v>
      </c>
      <c r="AB349">
        <v>1</v>
      </c>
      <c r="AD349">
        <v>5.5678332906164405</v>
      </c>
      <c r="AE349">
        <v>10.818210495854432</v>
      </c>
      <c r="AF349">
        <v>5.2503772052379913</v>
      </c>
      <c r="AG349">
        <v>0.46428230228846734</v>
      </c>
      <c r="BH349">
        <v>348</v>
      </c>
    </row>
    <row r="350" spans="1:60" x14ac:dyDescent="0.3">
      <c r="A350">
        <v>107</v>
      </c>
      <c r="B350">
        <v>32</v>
      </c>
      <c r="C350" t="s">
        <v>67</v>
      </c>
      <c r="D350" t="s">
        <v>27</v>
      </c>
      <c r="G350">
        <v>0.5</v>
      </c>
      <c r="H350">
        <v>0.5</v>
      </c>
      <c r="I350">
        <v>3743</v>
      </c>
      <c r="J350">
        <v>5424</v>
      </c>
      <c r="L350">
        <v>1374</v>
      </c>
      <c r="M350">
        <v>3.286</v>
      </c>
      <c r="N350">
        <v>4.8739999999999997</v>
      </c>
      <c r="O350">
        <v>1.5880000000000001</v>
      </c>
      <c r="Q350">
        <v>2.8000000000000001E-2</v>
      </c>
      <c r="R350">
        <v>1</v>
      </c>
      <c r="S350">
        <v>0</v>
      </c>
      <c r="T350">
        <v>0</v>
      </c>
      <c r="V350">
        <v>0</v>
      </c>
      <c r="Y350">
        <v>44366</v>
      </c>
      <c r="Z350">
        <v>0.24359953703703704</v>
      </c>
      <c r="AB350">
        <v>1</v>
      </c>
      <c r="AD350">
        <v>3.6560129660951741</v>
      </c>
      <c r="AE350">
        <v>5.5761503182233758</v>
      </c>
      <c r="AF350">
        <v>1.9201373521282017</v>
      </c>
      <c r="AG350">
        <v>0.14906910417199787</v>
      </c>
      <c r="BH350">
        <v>349</v>
      </c>
    </row>
    <row r="351" spans="1:60" x14ac:dyDescent="0.3">
      <c r="A351">
        <v>108</v>
      </c>
      <c r="B351">
        <v>32</v>
      </c>
      <c r="C351" t="s">
        <v>67</v>
      </c>
      <c r="D351" t="s">
        <v>27</v>
      </c>
      <c r="G351">
        <v>0.5</v>
      </c>
      <c r="H351">
        <v>0.5</v>
      </c>
      <c r="I351">
        <v>3096</v>
      </c>
      <c r="J351">
        <v>5370</v>
      </c>
      <c r="L351">
        <v>1324</v>
      </c>
      <c r="M351">
        <v>2.79</v>
      </c>
      <c r="N351">
        <v>4.8280000000000003</v>
      </c>
      <c r="O351">
        <v>2.0379999999999998</v>
      </c>
      <c r="Q351">
        <v>2.1999999999999999E-2</v>
      </c>
      <c r="R351">
        <v>1</v>
      </c>
      <c r="S351">
        <v>0</v>
      </c>
      <c r="T351">
        <v>0</v>
      </c>
      <c r="V351">
        <v>0</v>
      </c>
      <c r="Y351">
        <v>44366</v>
      </c>
      <c r="Z351">
        <v>0.24936342592592595</v>
      </c>
      <c r="AB351">
        <v>1</v>
      </c>
      <c r="AD351">
        <v>3.0187395245880855</v>
      </c>
      <c r="AE351">
        <v>5.5216925941771891</v>
      </c>
      <c r="AF351">
        <v>2.5029530695891036</v>
      </c>
      <c r="AG351">
        <v>0.14336492034795753</v>
      </c>
      <c r="AJ351">
        <v>2.1102515049700745</v>
      </c>
      <c r="AK351">
        <v>3.6939850973877397</v>
      </c>
      <c r="AO351">
        <v>0.1645103000550738</v>
      </c>
      <c r="AP351">
        <v>4.2944241748526624</v>
      </c>
      <c r="AT351">
        <v>2.1329245398336707</v>
      </c>
      <c r="AU351">
        <v>5.0079662847492248</v>
      </c>
      <c r="AY351">
        <v>0.39867174583481108</v>
      </c>
      <c r="AZ351">
        <v>5.5309071771443419</v>
      </c>
      <c r="BC351">
        <v>2.9872205908504865</v>
      </c>
      <c r="BD351">
        <v>5.5171544505066734</v>
      </c>
      <c r="BE351">
        <v>2.5299338596561878</v>
      </c>
      <c r="BF351">
        <v>0.1430797111567555</v>
      </c>
      <c r="BH351">
        <v>350</v>
      </c>
    </row>
    <row r="352" spans="1:60" x14ac:dyDescent="0.3">
      <c r="A352">
        <v>109</v>
      </c>
      <c r="B352">
        <v>32</v>
      </c>
      <c r="C352" t="s">
        <v>67</v>
      </c>
      <c r="D352" t="s">
        <v>27</v>
      </c>
      <c r="G352">
        <v>0.5</v>
      </c>
      <c r="H352">
        <v>0.5</v>
      </c>
      <c r="I352">
        <v>3032</v>
      </c>
      <c r="J352">
        <v>5361</v>
      </c>
      <c r="L352">
        <v>1319</v>
      </c>
      <c r="M352">
        <v>2.7410000000000001</v>
      </c>
      <c r="N352">
        <v>4.82</v>
      </c>
      <c r="O352">
        <v>2.0790000000000002</v>
      </c>
      <c r="Q352">
        <v>2.1999999999999999E-2</v>
      </c>
      <c r="R352">
        <v>1</v>
      </c>
      <c r="S352">
        <v>0</v>
      </c>
      <c r="T352">
        <v>0</v>
      </c>
      <c r="V352">
        <v>0</v>
      </c>
      <c r="Y352">
        <v>44366</v>
      </c>
      <c r="Z352">
        <v>0.25563657407407409</v>
      </c>
      <c r="AB352">
        <v>1</v>
      </c>
      <c r="AD352">
        <v>2.9557016571128871</v>
      </c>
      <c r="AE352">
        <v>5.5126163068361587</v>
      </c>
      <c r="AF352">
        <v>2.5569146497232715</v>
      </c>
      <c r="AG352">
        <v>0.14279450196555349</v>
      </c>
      <c r="BH352">
        <v>351</v>
      </c>
    </row>
    <row r="353" spans="1:60" x14ac:dyDescent="0.3">
      <c r="A353">
        <v>110</v>
      </c>
      <c r="B353">
        <v>2</v>
      </c>
      <c r="D353" t="s">
        <v>28</v>
      </c>
      <c r="Y353">
        <v>44366</v>
      </c>
      <c r="Z353">
        <v>0.25960648148148147</v>
      </c>
      <c r="AB353">
        <v>1</v>
      </c>
      <c r="AD353" t="e">
        <v>#DIV/0!</v>
      </c>
      <c r="AE353" t="e">
        <v>#DIV/0!</v>
      </c>
      <c r="AF353" t="e">
        <v>#DIV/0!</v>
      </c>
      <c r="AG353" t="e">
        <v>#DIV/0!</v>
      </c>
      <c r="BH353">
        <v>352</v>
      </c>
    </row>
    <row r="354" spans="1:60" x14ac:dyDescent="0.3">
      <c r="A354">
        <v>111</v>
      </c>
      <c r="B354">
        <v>3</v>
      </c>
      <c r="C354" t="s">
        <v>29</v>
      </c>
      <c r="D354" t="s">
        <v>27</v>
      </c>
      <c r="G354">
        <v>0.5</v>
      </c>
      <c r="H354">
        <v>0.5</v>
      </c>
      <c r="I354">
        <v>163</v>
      </c>
      <c r="J354">
        <v>204</v>
      </c>
      <c r="L354">
        <v>138</v>
      </c>
      <c r="M354">
        <v>0.54</v>
      </c>
      <c r="N354">
        <v>0.45200000000000001</v>
      </c>
      <c r="O354">
        <v>0</v>
      </c>
      <c r="Q354">
        <v>0</v>
      </c>
      <c r="R354">
        <v>1</v>
      </c>
      <c r="S354">
        <v>0</v>
      </c>
      <c r="T354">
        <v>0</v>
      </c>
      <c r="V354">
        <v>0</v>
      </c>
      <c r="Y354">
        <v>44366</v>
      </c>
      <c r="Z354">
        <v>0.26915509259259257</v>
      </c>
      <c r="AB354">
        <v>1</v>
      </c>
      <c r="AD354">
        <v>0.12983225420123778</v>
      </c>
      <c r="AE354">
        <v>0.311903660425355</v>
      </c>
      <c r="AF354">
        <v>0.18207140622411722</v>
      </c>
      <c r="AG354">
        <v>8.0616800417205193E-3</v>
      </c>
      <c r="BH354">
        <v>353</v>
      </c>
    </row>
    <row r="355" spans="1:60" x14ac:dyDescent="0.3">
      <c r="A355">
        <v>112</v>
      </c>
      <c r="B355">
        <v>3</v>
      </c>
      <c r="C355" t="s">
        <v>29</v>
      </c>
      <c r="D355" t="s">
        <v>27</v>
      </c>
      <c r="G355">
        <v>0.5</v>
      </c>
      <c r="H355">
        <v>0.5</v>
      </c>
      <c r="I355">
        <v>50</v>
      </c>
      <c r="J355">
        <v>168</v>
      </c>
      <c r="L355">
        <v>64</v>
      </c>
      <c r="M355">
        <v>0.45300000000000001</v>
      </c>
      <c r="N355">
        <v>0.42099999999999999</v>
      </c>
      <c r="O355">
        <v>0</v>
      </c>
      <c r="Q355">
        <v>0</v>
      </c>
      <c r="R355">
        <v>1</v>
      </c>
      <c r="S355">
        <v>0</v>
      </c>
      <c r="T355">
        <v>0</v>
      </c>
      <c r="V355">
        <v>0</v>
      </c>
      <c r="Y355">
        <v>44366</v>
      </c>
      <c r="Z355">
        <v>0.27410879629629631</v>
      </c>
      <c r="AB355">
        <v>1</v>
      </c>
      <c r="AD355">
        <v>1.8531019440339774E-2</v>
      </c>
      <c r="AE355">
        <v>0.27559851106123073</v>
      </c>
      <c r="AF355">
        <v>0.25706749162089093</v>
      </c>
      <c r="AG355">
        <v>-3.8051201785919368E-4</v>
      </c>
      <c r="AJ355">
        <v>105.57214539604934</v>
      </c>
      <c r="AO355">
        <v>0.73453238925016051</v>
      </c>
      <c r="AT355">
        <v>4.1101732496617798</v>
      </c>
      <c r="AY355">
        <v>1203.6890740086685</v>
      </c>
      <c r="BC355">
        <v>1.212873602488989E-2</v>
      </c>
      <c r="BD355">
        <v>0.27459003469000509</v>
      </c>
      <c r="BE355">
        <v>0.26246129866511514</v>
      </c>
      <c r="BF355">
        <v>7.5822688064034317E-5</v>
      </c>
      <c r="BH355">
        <v>354</v>
      </c>
    </row>
    <row r="356" spans="1:60" x14ac:dyDescent="0.3">
      <c r="A356">
        <v>113</v>
      </c>
      <c r="B356">
        <v>3</v>
      </c>
      <c r="C356" t="s">
        <v>29</v>
      </c>
      <c r="D356" t="s">
        <v>27</v>
      </c>
      <c r="G356">
        <v>0.5</v>
      </c>
      <c r="H356">
        <v>0.5</v>
      </c>
      <c r="I356">
        <v>37</v>
      </c>
      <c r="J356">
        <v>166</v>
      </c>
      <c r="L356">
        <v>72</v>
      </c>
      <c r="M356">
        <v>0.443</v>
      </c>
      <c r="N356">
        <v>0.41899999999999998</v>
      </c>
      <c r="O356">
        <v>0</v>
      </c>
      <c r="Q356">
        <v>0</v>
      </c>
      <c r="R356">
        <v>1</v>
      </c>
      <c r="S356">
        <v>0</v>
      </c>
      <c r="T356">
        <v>0</v>
      </c>
      <c r="V356">
        <v>0</v>
      </c>
      <c r="Y356">
        <v>44366</v>
      </c>
      <c r="Z356">
        <v>0.27946759259259263</v>
      </c>
      <c r="AB356">
        <v>1</v>
      </c>
      <c r="AD356">
        <v>5.7264526094400045E-3</v>
      </c>
      <c r="AE356">
        <v>0.27358155831877939</v>
      </c>
      <c r="AF356">
        <v>0.2678551057093394</v>
      </c>
      <c r="AG356">
        <v>5.3215739398726231E-4</v>
      </c>
      <c r="BH356">
        <v>355</v>
      </c>
    </row>
    <row r="357" spans="1:60" x14ac:dyDescent="0.3">
      <c r="A357">
        <v>114</v>
      </c>
      <c r="B357">
        <v>1</v>
      </c>
      <c r="C357" t="s">
        <v>30</v>
      </c>
      <c r="D357" t="s">
        <v>27</v>
      </c>
      <c r="G357">
        <v>0.5</v>
      </c>
      <c r="H357">
        <v>0.5</v>
      </c>
      <c r="I357">
        <v>7622</v>
      </c>
      <c r="J357">
        <v>11087</v>
      </c>
      <c r="L357">
        <v>13027</v>
      </c>
      <c r="M357">
        <v>6.2619999999999996</v>
      </c>
      <c r="N357">
        <v>9.6720000000000006</v>
      </c>
      <c r="O357">
        <v>3.4089999999999998</v>
      </c>
      <c r="Q357">
        <v>1.246</v>
      </c>
      <c r="R357">
        <v>1</v>
      </c>
      <c r="S357">
        <v>0</v>
      </c>
      <c r="T357">
        <v>0</v>
      </c>
      <c r="V357">
        <v>0</v>
      </c>
      <c r="Y357">
        <v>44366</v>
      </c>
      <c r="Z357">
        <v>0.29050925925925924</v>
      </c>
      <c r="AB357">
        <v>1</v>
      </c>
      <c r="AD357">
        <v>7.476698715099805</v>
      </c>
      <c r="AE357">
        <v>11.28715200847437</v>
      </c>
      <c r="AF357">
        <v>3.8104532933745654</v>
      </c>
      <c r="AG357">
        <v>1.4784861862028409</v>
      </c>
      <c r="BH357">
        <v>356</v>
      </c>
    </row>
    <row r="358" spans="1:60" x14ac:dyDescent="0.3">
      <c r="A358">
        <v>115</v>
      </c>
      <c r="B358">
        <v>1</v>
      </c>
      <c r="C358" t="s">
        <v>30</v>
      </c>
      <c r="D358" t="s">
        <v>27</v>
      </c>
      <c r="G358">
        <v>0.5</v>
      </c>
      <c r="H358">
        <v>0.5</v>
      </c>
      <c r="I358">
        <v>10366</v>
      </c>
      <c r="J358">
        <v>11083</v>
      </c>
      <c r="L358">
        <v>13203</v>
      </c>
      <c r="M358">
        <v>8.3670000000000009</v>
      </c>
      <c r="N358">
        <v>9.6679999999999993</v>
      </c>
      <c r="O358">
        <v>1.3</v>
      </c>
      <c r="Q358">
        <v>1.2649999999999999</v>
      </c>
      <c r="R358">
        <v>1</v>
      </c>
      <c r="S358">
        <v>0</v>
      </c>
      <c r="T358">
        <v>0</v>
      </c>
      <c r="V358">
        <v>0</v>
      </c>
      <c r="Y358">
        <v>44366</v>
      </c>
      <c r="Z358">
        <v>0.29652777777777778</v>
      </c>
      <c r="AB358">
        <v>1</v>
      </c>
      <c r="AD358">
        <v>10.179447283098957</v>
      </c>
      <c r="AE358">
        <v>11.283118102989468</v>
      </c>
      <c r="AF358">
        <v>1.1036708198905103</v>
      </c>
      <c r="AG358">
        <v>1.4985649132634629</v>
      </c>
      <c r="AJ358">
        <v>4.8368464676104755E-2</v>
      </c>
      <c r="AO358">
        <v>0.14290458117125424</v>
      </c>
      <c r="AT358">
        <v>1.0106399470199001</v>
      </c>
      <c r="AY358">
        <v>0.66769529054133547</v>
      </c>
      <c r="BC358">
        <v>10.181909699797206</v>
      </c>
      <c r="BD358">
        <v>11.291185913959273</v>
      </c>
      <c r="BE358">
        <v>1.1092762141620662</v>
      </c>
      <c r="BF358">
        <v>1.5035845950286184</v>
      </c>
      <c r="BH358">
        <v>357</v>
      </c>
    </row>
    <row r="359" spans="1:60" x14ac:dyDescent="0.3">
      <c r="A359">
        <v>116</v>
      </c>
      <c r="B359">
        <v>1</v>
      </c>
      <c r="C359" t="s">
        <v>30</v>
      </c>
      <c r="D359" t="s">
        <v>27</v>
      </c>
      <c r="G359">
        <v>0.5</v>
      </c>
      <c r="H359">
        <v>0.5</v>
      </c>
      <c r="I359">
        <v>10371</v>
      </c>
      <c r="J359">
        <v>11099</v>
      </c>
      <c r="L359">
        <v>13291</v>
      </c>
      <c r="M359">
        <v>8.3710000000000004</v>
      </c>
      <c r="N359">
        <v>9.6809999999999992</v>
      </c>
      <c r="O359">
        <v>1.31</v>
      </c>
      <c r="Q359">
        <v>1.274</v>
      </c>
      <c r="R359">
        <v>1</v>
      </c>
      <c r="S359">
        <v>0</v>
      </c>
      <c r="T359">
        <v>0</v>
      </c>
      <c r="V359">
        <v>0</v>
      </c>
      <c r="Y359">
        <v>44366</v>
      </c>
      <c r="Z359">
        <v>0.30292824074074071</v>
      </c>
      <c r="AB359">
        <v>1</v>
      </c>
      <c r="AD359">
        <v>10.184372116495457</v>
      </c>
      <c r="AE359">
        <v>11.299253724929079</v>
      </c>
      <c r="AF359">
        <v>1.1148816084336222</v>
      </c>
      <c r="AG359">
        <v>1.508604276793774</v>
      </c>
      <c r="BH359">
        <v>358</v>
      </c>
    </row>
    <row r="360" spans="1:60" x14ac:dyDescent="0.3">
      <c r="A360">
        <v>117</v>
      </c>
      <c r="B360">
        <v>4</v>
      </c>
      <c r="C360" t="s">
        <v>65</v>
      </c>
      <c r="D360" t="s">
        <v>27</v>
      </c>
      <c r="G360">
        <v>0.5</v>
      </c>
      <c r="H360">
        <v>0.5</v>
      </c>
      <c r="I360">
        <v>5244</v>
      </c>
      <c r="J360">
        <v>5943</v>
      </c>
      <c r="L360">
        <v>2807</v>
      </c>
      <c r="M360">
        <v>4.4379999999999997</v>
      </c>
      <c r="N360">
        <v>5.3129999999999997</v>
      </c>
      <c r="O360">
        <v>0.875</v>
      </c>
      <c r="Q360">
        <v>0.17799999999999999</v>
      </c>
      <c r="R360">
        <v>1</v>
      </c>
      <c r="S360">
        <v>0</v>
      </c>
      <c r="T360">
        <v>0</v>
      </c>
      <c r="V360">
        <v>0</v>
      </c>
      <c r="Y360">
        <v>44366</v>
      </c>
      <c r="Z360">
        <v>0.31377314814814816</v>
      </c>
      <c r="AB360">
        <v>1</v>
      </c>
      <c r="AD360">
        <v>5.1344479517244475</v>
      </c>
      <c r="AE360">
        <v>6.0995495548895011</v>
      </c>
      <c r="AF360">
        <v>0.96510160316505367</v>
      </c>
      <c r="AG360">
        <v>0.3125510125689942</v>
      </c>
      <c r="BH360">
        <v>359</v>
      </c>
    </row>
    <row r="361" spans="1:60" x14ac:dyDescent="0.3">
      <c r="A361">
        <v>118</v>
      </c>
      <c r="B361">
        <v>4</v>
      </c>
      <c r="C361" t="s">
        <v>65</v>
      </c>
      <c r="D361" t="s">
        <v>27</v>
      </c>
      <c r="G361">
        <v>0.5</v>
      </c>
      <c r="H361">
        <v>0.5</v>
      </c>
      <c r="I361">
        <v>3370</v>
      </c>
      <c r="J361">
        <v>5894</v>
      </c>
      <c r="L361">
        <v>2729</v>
      </c>
      <c r="M361">
        <v>3</v>
      </c>
      <c r="N361">
        <v>5.2720000000000002</v>
      </c>
      <c r="O361">
        <v>2.2719999999999998</v>
      </c>
      <c r="Q361">
        <v>0.16900000000000001</v>
      </c>
      <c r="R361">
        <v>1</v>
      </c>
      <c r="S361">
        <v>0</v>
      </c>
      <c r="T361">
        <v>0</v>
      </c>
      <c r="V361">
        <v>0</v>
      </c>
      <c r="Y361">
        <v>44366</v>
      </c>
      <c r="Z361">
        <v>0.31953703703703701</v>
      </c>
      <c r="AB361">
        <v>1</v>
      </c>
      <c r="AD361">
        <v>3.2886203947162809</v>
      </c>
      <c r="AE361">
        <v>6.0501342126994428</v>
      </c>
      <c r="AF361">
        <v>2.761513817983162</v>
      </c>
      <c r="AG361">
        <v>0.30365248580349125</v>
      </c>
      <c r="AI361">
        <v>9.6206798238760296</v>
      </c>
      <c r="AJ361">
        <v>1.356928263703945</v>
      </c>
      <c r="AN361">
        <v>0.83557021165738077</v>
      </c>
      <c r="AO361">
        <v>0.51539689443777026</v>
      </c>
      <c r="AS361">
        <v>7.9495394005612674</v>
      </c>
      <c r="AT361">
        <v>2.7001779144624729</v>
      </c>
      <c r="AX361">
        <v>1.2174952678304189</v>
      </c>
      <c r="AY361">
        <v>1.2095259435461592</v>
      </c>
      <c r="BC361">
        <v>3.2664586444320314</v>
      </c>
      <c r="BD361">
        <v>6.0657655964534403</v>
      </c>
      <c r="BE361">
        <v>2.7993069520214093</v>
      </c>
      <c r="BF361">
        <v>0.30182714697979829</v>
      </c>
      <c r="BH361">
        <v>360</v>
      </c>
    </row>
    <row r="362" spans="1:60" x14ac:dyDescent="0.3">
      <c r="A362">
        <v>119</v>
      </c>
      <c r="B362">
        <v>4</v>
      </c>
      <c r="C362" t="s">
        <v>65</v>
      </c>
      <c r="D362" t="s">
        <v>27</v>
      </c>
      <c r="G362">
        <v>0.5</v>
      </c>
      <c r="H362">
        <v>0.5</v>
      </c>
      <c r="I362">
        <v>3325</v>
      </c>
      <c r="J362">
        <v>5925</v>
      </c>
      <c r="L362">
        <v>2697</v>
      </c>
      <c r="M362">
        <v>2.9660000000000002</v>
      </c>
      <c r="N362">
        <v>5.298</v>
      </c>
      <c r="O362">
        <v>2.3319999999999999</v>
      </c>
      <c r="Q362">
        <v>0.16600000000000001</v>
      </c>
      <c r="R362">
        <v>1</v>
      </c>
      <c r="S362">
        <v>0</v>
      </c>
      <c r="T362">
        <v>0</v>
      </c>
      <c r="V362">
        <v>0</v>
      </c>
      <c r="Y362">
        <v>44366</v>
      </c>
      <c r="Z362">
        <v>0.32576388888888891</v>
      </c>
      <c r="AB362">
        <v>1</v>
      </c>
      <c r="AD362">
        <v>3.2442968941477819</v>
      </c>
      <c r="AE362">
        <v>6.0813969802074386</v>
      </c>
      <c r="AF362">
        <v>2.8371000860596567</v>
      </c>
      <c r="AG362">
        <v>0.30000180815610539</v>
      </c>
      <c r="BH362">
        <v>361</v>
      </c>
    </row>
    <row r="363" spans="1:60" x14ac:dyDescent="0.3">
      <c r="A363">
        <v>120</v>
      </c>
      <c r="B363">
        <v>2</v>
      </c>
      <c r="D363" t="s">
        <v>28</v>
      </c>
      <c r="Y363">
        <v>44366</v>
      </c>
      <c r="Z363">
        <v>0.32967592592592593</v>
      </c>
      <c r="AB363">
        <v>1</v>
      </c>
      <c r="AD363" t="e">
        <v>#DIV/0!</v>
      </c>
      <c r="AE363" t="e">
        <v>#DIV/0!</v>
      </c>
      <c r="AF363" t="e">
        <v>#DIV/0!</v>
      </c>
      <c r="AG363" t="e">
        <v>#DIV/0!</v>
      </c>
      <c r="BH363">
        <v>362</v>
      </c>
    </row>
    <row r="364" spans="1:60" x14ac:dyDescent="0.3">
      <c r="A364">
        <v>121</v>
      </c>
      <c r="B364">
        <v>8</v>
      </c>
      <c r="R364">
        <v>1</v>
      </c>
      <c r="BH364">
        <v>363</v>
      </c>
    </row>
    <row r="365" spans="1:60" x14ac:dyDescent="0.3">
      <c r="A365">
        <v>1</v>
      </c>
      <c r="B365">
        <v>1</v>
      </c>
      <c r="C365" t="s">
        <v>26</v>
      </c>
      <c r="D365" t="s">
        <v>27</v>
      </c>
      <c r="G365">
        <v>0.5</v>
      </c>
      <c r="H365">
        <v>0.5</v>
      </c>
      <c r="I365">
        <v>5885</v>
      </c>
      <c r="J365">
        <v>8715</v>
      </c>
      <c r="L365">
        <v>13801</v>
      </c>
      <c r="M365">
        <v>4.93</v>
      </c>
      <c r="N365">
        <v>7.6619999999999999</v>
      </c>
      <c r="O365">
        <v>2.7320000000000002</v>
      </c>
      <c r="Q365">
        <v>1.327</v>
      </c>
      <c r="R365">
        <v>1</v>
      </c>
      <c r="S365">
        <v>0</v>
      </c>
      <c r="T365">
        <v>0</v>
      </c>
      <c r="V365">
        <v>0</v>
      </c>
      <c r="Y365">
        <v>44368</v>
      </c>
      <c r="Z365">
        <v>0.61591435185185184</v>
      </c>
      <c r="AB365">
        <v>1</v>
      </c>
      <c r="AD365">
        <v>5.7101392853292579</v>
      </c>
      <c r="AE365">
        <v>8.3333244550686452</v>
      </c>
      <c r="AF365">
        <v>2.6231851697393873</v>
      </c>
      <c r="AG365">
        <v>1.4422910122692025</v>
      </c>
      <c r="BH365">
        <v>364</v>
      </c>
    </row>
    <row r="366" spans="1:60" x14ac:dyDescent="0.3">
      <c r="A366">
        <v>2</v>
      </c>
      <c r="B366">
        <v>1</v>
      </c>
      <c r="C366" t="s">
        <v>26</v>
      </c>
      <c r="D366" t="s">
        <v>27</v>
      </c>
      <c r="G366">
        <v>0.5</v>
      </c>
      <c r="H366">
        <v>0.5</v>
      </c>
      <c r="I366">
        <v>8167</v>
      </c>
      <c r="J366">
        <v>8373</v>
      </c>
      <c r="L366">
        <v>13904</v>
      </c>
      <c r="M366">
        <v>6.68</v>
      </c>
      <c r="N366">
        <v>7.3719999999999999</v>
      </c>
      <c r="O366">
        <v>0.69199999999999995</v>
      </c>
      <c r="Q366">
        <v>1.3380000000000001</v>
      </c>
      <c r="R366">
        <v>1</v>
      </c>
      <c r="S366">
        <v>0</v>
      </c>
      <c r="T366">
        <v>0</v>
      </c>
      <c r="V366">
        <v>0</v>
      </c>
      <c r="Y366">
        <v>44368</v>
      </c>
      <c r="Z366">
        <v>0.62099537037037034</v>
      </c>
      <c r="AB366">
        <v>1</v>
      </c>
      <c r="AD366">
        <v>7.9298007611261285</v>
      </c>
      <c r="AE366">
        <v>8.0012032394144441</v>
      </c>
      <c r="AF366">
        <v>7.1402478288315585E-2</v>
      </c>
      <c r="AG366">
        <v>1.4530649337978168</v>
      </c>
      <c r="BH366">
        <v>365</v>
      </c>
    </row>
    <row r="367" spans="1:60" x14ac:dyDescent="0.3">
      <c r="A367">
        <v>3</v>
      </c>
      <c r="B367">
        <v>1</v>
      </c>
      <c r="C367" t="s">
        <v>26</v>
      </c>
      <c r="D367" t="s">
        <v>27</v>
      </c>
      <c r="G367">
        <v>0.5</v>
      </c>
      <c r="H367">
        <v>0.5</v>
      </c>
      <c r="I367">
        <v>8167</v>
      </c>
      <c r="J367">
        <v>7985</v>
      </c>
      <c r="L367">
        <v>13842</v>
      </c>
      <c r="M367">
        <v>6.681</v>
      </c>
      <c r="N367">
        <v>7.0439999999999996</v>
      </c>
      <c r="O367">
        <v>0.36299999999999999</v>
      </c>
      <c r="Q367">
        <v>1.3320000000000001</v>
      </c>
      <c r="R367">
        <v>1</v>
      </c>
      <c r="S367">
        <v>0</v>
      </c>
      <c r="T367">
        <v>0</v>
      </c>
      <c r="V367">
        <v>0</v>
      </c>
      <c r="Y367">
        <v>44368</v>
      </c>
      <c r="Z367">
        <v>0.62650462962962961</v>
      </c>
      <c r="AB367">
        <v>1</v>
      </c>
      <c r="AD367">
        <v>7.9298007611261285</v>
      </c>
      <c r="AE367">
        <v>7.624410749140087</v>
      </c>
      <c r="AF367">
        <v>-0.30539001198604154</v>
      </c>
      <c r="AG367">
        <v>1.4465796606446704</v>
      </c>
      <c r="BH367">
        <v>366</v>
      </c>
    </row>
    <row r="368" spans="1:60" x14ac:dyDescent="0.3">
      <c r="A368">
        <v>4</v>
      </c>
      <c r="B368">
        <v>2</v>
      </c>
      <c r="D368" t="s">
        <v>28</v>
      </c>
      <c r="Y368">
        <v>44368</v>
      </c>
      <c r="Z368">
        <v>0.63035879629629632</v>
      </c>
      <c r="AB368">
        <v>1</v>
      </c>
      <c r="AD368" t="e">
        <v>#DIV/0!</v>
      </c>
      <c r="AE368" t="e">
        <v>#DIV/0!</v>
      </c>
      <c r="AF368" t="e">
        <v>#DIV/0!</v>
      </c>
      <c r="AG368" t="e">
        <v>#DIV/0!</v>
      </c>
      <c r="BH368">
        <v>367</v>
      </c>
    </row>
    <row r="369" spans="1:60" x14ac:dyDescent="0.3">
      <c r="A369">
        <v>5</v>
      </c>
      <c r="B369">
        <v>3</v>
      </c>
      <c r="C369" t="s">
        <v>29</v>
      </c>
      <c r="D369" t="s">
        <v>27</v>
      </c>
      <c r="G369">
        <v>0.5</v>
      </c>
      <c r="H369">
        <v>0.5</v>
      </c>
      <c r="I369">
        <v>493</v>
      </c>
      <c r="J369">
        <v>220</v>
      </c>
      <c r="L369">
        <v>21</v>
      </c>
      <c r="M369">
        <v>0.79300000000000004</v>
      </c>
      <c r="N369">
        <v>0.46500000000000002</v>
      </c>
      <c r="O369">
        <v>0</v>
      </c>
      <c r="Q369">
        <v>0</v>
      </c>
      <c r="R369">
        <v>1</v>
      </c>
      <c r="S369">
        <v>0</v>
      </c>
      <c r="T369">
        <v>0</v>
      </c>
      <c r="V369">
        <v>0</v>
      </c>
      <c r="Y369">
        <v>44368</v>
      </c>
      <c r="Z369">
        <v>0.63975694444444442</v>
      </c>
      <c r="AB369">
        <v>1</v>
      </c>
      <c r="AD369">
        <v>0.46543521981798225</v>
      </c>
      <c r="AE369">
        <v>8.3705370324660092E-2</v>
      </c>
      <c r="AF369">
        <v>-0.38172984949332217</v>
      </c>
      <c r="AG369">
        <v>8.8675339245445652E-4</v>
      </c>
      <c r="BH369">
        <v>368</v>
      </c>
    </row>
    <row r="370" spans="1:60" x14ac:dyDescent="0.3">
      <c r="A370">
        <v>6</v>
      </c>
      <c r="B370">
        <v>3</v>
      </c>
      <c r="C370" t="s">
        <v>29</v>
      </c>
      <c r="D370" t="s">
        <v>27</v>
      </c>
      <c r="G370">
        <v>0.5</v>
      </c>
      <c r="H370">
        <v>0.5</v>
      </c>
      <c r="I370">
        <v>58</v>
      </c>
      <c r="J370">
        <v>190</v>
      </c>
      <c r="L370">
        <v>6</v>
      </c>
      <c r="M370">
        <v>0.45900000000000002</v>
      </c>
      <c r="N370">
        <v>0.44</v>
      </c>
      <c r="O370">
        <v>0</v>
      </c>
      <c r="Q370">
        <v>0</v>
      </c>
      <c r="R370">
        <v>1</v>
      </c>
      <c r="S370">
        <v>0</v>
      </c>
      <c r="T370">
        <v>0</v>
      </c>
      <c r="V370">
        <v>0</v>
      </c>
      <c r="Y370">
        <v>44368</v>
      </c>
      <c r="Z370">
        <v>0.64476851851851846</v>
      </c>
      <c r="AB370">
        <v>1</v>
      </c>
      <c r="AD370">
        <v>4.2318330259858213E-2</v>
      </c>
      <c r="AE370">
        <v>5.4571930354993269E-2</v>
      </c>
      <c r="AF370">
        <v>1.2253600095135056E-2</v>
      </c>
      <c r="AG370">
        <v>-6.8226430588743195E-4</v>
      </c>
      <c r="BH370">
        <v>369</v>
      </c>
    </row>
    <row r="371" spans="1:60" x14ac:dyDescent="0.3">
      <c r="A371">
        <v>7</v>
      </c>
      <c r="B371">
        <v>3</v>
      </c>
      <c r="C371" t="s">
        <v>29</v>
      </c>
      <c r="D371" t="s">
        <v>27</v>
      </c>
      <c r="G371">
        <v>0.5</v>
      </c>
      <c r="H371">
        <v>0.5</v>
      </c>
      <c r="I371">
        <v>34</v>
      </c>
      <c r="J371">
        <v>186</v>
      </c>
      <c r="L371">
        <v>0</v>
      </c>
      <c r="M371">
        <v>0.441</v>
      </c>
      <c r="N371">
        <v>0.436</v>
      </c>
      <c r="O371">
        <v>0</v>
      </c>
      <c r="Q371">
        <v>0</v>
      </c>
      <c r="R371">
        <v>1</v>
      </c>
      <c r="S371">
        <v>0</v>
      </c>
      <c r="T371">
        <v>0</v>
      </c>
      <c r="V371">
        <v>0</v>
      </c>
      <c r="Y371">
        <v>44368</v>
      </c>
      <c r="Z371">
        <v>0.65011574074074074</v>
      </c>
      <c r="AB371">
        <v>1</v>
      </c>
      <c r="AD371">
        <v>1.8973950146306547E-2</v>
      </c>
      <c r="AE371">
        <v>5.0687471692371033E-2</v>
      </c>
      <c r="AF371">
        <v>3.1713521546064487E-2</v>
      </c>
      <c r="AG371">
        <v>-1.3098713852241874E-3</v>
      </c>
      <c r="BH371">
        <v>370</v>
      </c>
    </row>
    <row r="372" spans="1:60" x14ac:dyDescent="0.3">
      <c r="A372">
        <v>8</v>
      </c>
      <c r="B372">
        <v>4</v>
      </c>
      <c r="C372" t="s">
        <v>65</v>
      </c>
      <c r="D372" t="s">
        <v>27</v>
      </c>
      <c r="G372">
        <v>0.2</v>
      </c>
      <c r="H372">
        <v>0.2</v>
      </c>
      <c r="I372">
        <v>449</v>
      </c>
      <c r="J372">
        <v>2464</v>
      </c>
      <c r="L372">
        <v>1127</v>
      </c>
      <c r="M372">
        <v>1.899</v>
      </c>
      <c r="N372">
        <v>5.915</v>
      </c>
      <c r="O372">
        <v>4.016</v>
      </c>
      <c r="Q372">
        <v>5.0000000000000001E-3</v>
      </c>
      <c r="R372">
        <v>1</v>
      </c>
      <c r="S372">
        <v>0</v>
      </c>
      <c r="T372">
        <v>0</v>
      </c>
      <c r="V372">
        <v>0</v>
      </c>
      <c r="Y372">
        <v>44368</v>
      </c>
      <c r="Z372">
        <v>0.65973379629629625</v>
      </c>
      <c r="AB372">
        <v>1</v>
      </c>
      <c r="AD372">
        <v>1.0565929740245106</v>
      </c>
      <c r="AE372">
        <v>5.657216700139343</v>
      </c>
      <c r="AF372">
        <v>4.6006237261148328</v>
      </c>
      <c r="AG372">
        <v>0.29143914587549091</v>
      </c>
      <c r="AI372">
        <v>64.780234199182985</v>
      </c>
      <c r="AN372">
        <v>5.7130549976776166</v>
      </c>
      <c r="AS372">
        <v>53.354124203827759</v>
      </c>
      <c r="AX372">
        <v>2.8536180415030254</v>
      </c>
      <c r="BH372">
        <v>371</v>
      </c>
    </row>
    <row r="373" spans="1:60" x14ac:dyDescent="0.3">
      <c r="A373">
        <v>9</v>
      </c>
      <c r="B373">
        <v>4</v>
      </c>
      <c r="C373" t="s">
        <v>65</v>
      </c>
      <c r="D373" t="s">
        <v>27</v>
      </c>
      <c r="G373">
        <v>0.2</v>
      </c>
      <c r="H373">
        <v>0.2</v>
      </c>
      <c r="I373">
        <v>1140</v>
      </c>
      <c r="J373">
        <v>2494</v>
      </c>
      <c r="L373">
        <v>1175</v>
      </c>
      <c r="M373">
        <v>3.2229999999999999</v>
      </c>
      <c r="N373">
        <v>5.9790000000000001</v>
      </c>
      <c r="O373">
        <v>2.7559999999999998</v>
      </c>
      <c r="Q373">
        <v>1.7000000000000001E-2</v>
      </c>
      <c r="R373">
        <v>1</v>
      </c>
      <c r="S373">
        <v>0</v>
      </c>
      <c r="T373">
        <v>0</v>
      </c>
      <c r="V373">
        <v>0</v>
      </c>
      <c r="Y373">
        <v>44368</v>
      </c>
      <c r="Z373">
        <v>0.66487268518518516</v>
      </c>
      <c r="AB373">
        <v>1</v>
      </c>
      <c r="AD373">
        <v>2.7369020009478655</v>
      </c>
      <c r="AE373">
        <v>5.7300503000635103</v>
      </c>
      <c r="AF373">
        <v>2.9931482991156448</v>
      </c>
      <c r="AG373">
        <v>0.30399128746222603</v>
      </c>
      <c r="AI373">
        <v>8.7699333017378169</v>
      </c>
      <c r="AN373">
        <v>4.4991616656081606</v>
      </c>
      <c r="AS373">
        <v>0.22839002947850537</v>
      </c>
      <c r="AX373">
        <v>1.3304291540753486</v>
      </c>
      <c r="BH373">
        <v>372</v>
      </c>
    </row>
    <row r="374" spans="1:60" x14ac:dyDescent="0.3">
      <c r="A374">
        <v>10</v>
      </c>
      <c r="B374">
        <v>4</v>
      </c>
      <c r="C374" t="s">
        <v>65</v>
      </c>
      <c r="D374" t="s">
        <v>27</v>
      </c>
      <c r="G374">
        <v>0.2</v>
      </c>
      <c r="H374">
        <v>0.2</v>
      </c>
      <c r="I374">
        <v>1197</v>
      </c>
      <c r="J374">
        <v>2641</v>
      </c>
      <c r="L374">
        <v>1163</v>
      </c>
      <c r="M374">
        <v>3.3330000000000002</v>
      </c>
      <c r="N374">
        <v>6.29</v>
      </c>
      <c r="O374">
        <v>2.9569999999999999</v>
      </c>
      <c r="Q374">
        <v>1.4E-2</v>
      </c>
      <c r="R374">
        <v>1</v>
      </c>
      <c r="S374">
        <v>0</v>
      </c>
      <c r="T374">
        <v>0</v>
      </c>
      <c r="V374">
        <v>0</v>
      </c>
      <c r="Y374">
        <v>44368</v>
      </c>
      <c r="Z374">
        <v>0.67046296296296293</v>
      </c>
      <c r="AB374">
        <v>1</v>
      </c>
      <c r="AD374">
        <v>2.875509257872078</v>
      </c>
      <c r="AE374">
        <v>6.086934939691929</v>
      </c>
      <c r="AF374">
        <v>3.211425681819851</v>
      </c>
      <c r="AG374">
        <v>0.30085325206554225</v>
      </c>
      <c r="AI374">
        <v>4.1496914042640665</v>
      </c>
      <c r="AN374">
        <v>1.4489156615321501</v>
      </c>
      <c r="AS374">
        <v>7.0475227273283663</v>
      </c>
      <c r="AX374">
        <v>0.28441735518075495</v>
      </c>
      <c r="BH374">
        <v>373</v>
      </c>
    </row>
    <row r="375" spans="1:60" x14ac:dyDescent="0.3">
      <c r="A375">
        <v>11</v>
      </c>
      <c r="B375">
        <v>5</v>
      </c>
      <c r="C375" t="s">
        <v>65</v>
      </c>
      <c r="D375" t="s">
        <v>27</v>
      </c>
      <c r="G375">
        <v>0.6</v>
      </c>
      <c r="H375">
        <v>0.6</v>
      </c>
      <c r="I375">
        <v>3835</v>
      </c>
      <c r="J375">
        <v>7863</v>
      </c>
      <c r="L375">
        <v>3490</v>
      </c>
      <c r="M375">
        <v>2.798</v>
      </c>
      <c r="N375">
        <v>5.7830000000000004</v>
      </c>
      <c r="O375">
        <v>2.9849999999999999</v>
      </c>
      <c r="Q375">
        <v>0.20799999999999999</v>
      </c>
      <c r="R375">
        <v>1</v>
      </c>
      <c r="S375">
        <v>0</v>
      </c>
      <c r="T375">
        <v>0</v>
      </c>
      <c r="V375">
        <v>0</v>
      </c>
      <c r="Y375">
        <v>44368</v>
      </c>
      <c r="Z375">
        <v>0.68083333333333329</v>
      </c>
      <c r="AB375">
        <v>1</v>
      </c>
      <c r="AD375">
        <v>3.0967834588583769</v>
      </c>
      <c r="AE375">
        <v>6.2549456332750903</v>
      </c>
      <c r="AF375">
        <v>3.1581621744167134</v>
      </c>
      <c r="AG375">
        <v>0.30312353869082381</v>
      </c>
      <c r="AI375">
        <v>3.2261152952792305</v>
      </c>
      <c r="AN375">
        <v>4.2490938879181721</v>
      </c>
      <c r="AS375">
        <v>5.2720724805571146</v>
      </c>
      <c r="AX375">
        <v>1.0411795636079413</v>
      </c>
      <c r="BH375">
        <v>374</v>
      </c>
    </row>
    <row r="376" spans="1:60" x14ac:dyDescent="0.3">
      <c r="A376">
        <v>12</v>
      </c>
      <c r="B376">
        <v>5</v>
      </c>
      <c r="C376" t="s">
        <v>65</v>
      </c>
      <c r="D376" t="s">
        <v>27</v>
      </c>
      <c r="G376">
        <v>0.6</v>
      </c>
      <c r="H376">
        <v>0.6</v>
      </c>
      <c r="I376">
        <v>3800</v>
      </c>
      <c r="J376">
        <v>7696</v>
      </c>
      <c r="L376">
        <v>3537</v>
      </c>
      <c r="M376">
        <v>2.7749999999999999</v>
      </c>
      <c r="N376">
        <v>5.665</v>
      </c>
      <c r="O376">
        <v>2.89</v>
      </c>
      <c r="Q376">
        <v>0.21199999999999999</v>
      </c>
      <c r="R376">
        <v>1</v>
      </c>
      <c r="S376">
        <v>0</v>
      </c>
      <c r="T376">
        <v>0</v>
      </c>
      <c r="V376">
        <v>0</v>
      </c>
      <c r="Y376">
        <v>44368</v>
      </c>
      <c r="Z376">
        <v>0.68646990740740732</v>
      </c>
      <c r="AB376">
        <v>1</v>
      </c>
      <c r="AD376">
        <v>3.0684135524703806</v>
      </c>
      <c r="AE376">
        <v>6.1197988423046912</v>
      </c>
      <c r="AF376">
        <v>3.0513852898343106</v>
      </c>
      <c r="AG376">
        <v>0.30722041823649426</v>
      </c>
      <c r="AI376">
        <v>2.2804517490126872</v>
      </c>
      <c r="AN376">
        <v>1.996647371744853</v>
      </c>
      <c r="AS376">
        <v>1.7128429944770189</v>
      </c>
      <c r="AX376">
        <v>2.4068060788314249</v>
      </c>
      <c r="BH376">
        <v>375</v>
      </c>
    </row>
    <row r="377" spans="1:60" x14ac:dyDescent="0.3">
      <c r="A377">
        <v>13</v>
      </c>
      <c r="B377">
        <v>5</v>
      </c>
      <c r="C377" t="s">
        <v>65</v>
      </c>
      <c r="D377" t="s">
        <v>27</v>
      </c>
      <c r="G377">
        <v>0.6</v>
      </c>
      <c r="H377">
        <v>0.6</v>
      </c>
      <c r="I377">
        <v>3820</v>
      </c>
      <c r="J377">
        <v>7859</v>
      </c>
      <c r="L377">
        <v>3609</v>
      </c>
      <c r="M377">
        <v>2.7879999999999998</v>
      </c>
      <c r="N377">
        <v>5.78</v>
      </c>
      <c r="O377">
        <v>2.992</v>
      </c>
      <c r="Q377">
        <v>0.218</v>
      </c>
      <c r="R377">
        <v>1</v>
      </c>
      <c r="S377">
        <v>0</v>
      </c>
      <c r="T377">
        <v>0</v>
      </c>
      <c r="V377">
        <v>0</v>
      </c>
      <c r="Y377">
        <v>44368</v>
      </c>
      <c r="Z377">
        <v>0.69262731481481488</v>
      </c>
      <c r="AB377">
        <v>1</v>
      </c>
      <c r="AD377">
        <v>3.0846249275492359</v>
      </c>
      <c r="AE377">
        <v>6.2517085843895712</v>
      </c>
      <c r="AF377">
        <v>3.1670836568403353</v>
      </c>
      <c r="AG377">
        <v>0.31349648902986188</v>
      </c>
      <c r="AI377">
        <v>2.820830918307863</v>
      </c>
      <c r="AN377">
        <v>4.1951430731595201</v>
      </c>
      <c r="AS377">
        <v>5.5694552280111767</v>
      </c>
      <c r="AX377">
        <v>4.4988296766206304</v>
      </c>
      <c r="BH377">
        <v>376</v>
      </c>
    </row>
    <row r="378" spans="1:60" x14ac:dyDescent="0.3">
      <c r="A378">
        <v>14</v>
      </c>
      <c r="B378">
        <v>6</v>
      </c>
      <c r="C378" t="s">
        <v>69</v>
      </c>
      <c r="D378" t="s">
        <v>27</v>
      </c>
      <c r="G378">
        <v>0.33300000000000002</v>
      </c>
      <c r="H378">
        <v>0.33300000000000002</v>
      </c>
      <c r="I378">
        <v>4586</v>
      </c>
      <c r="J378">
        <v>12024</v>
      </c>
      <c r="L378">
        <v>5488</v>
      </c>
      <c r="M378">
        <v>5.9050000000000002</v>
      </c>
      <c r="N378">
        <v>15.714</v>
      </c>
      <c r="O378">
        <v>9.8079999999999998</v>
      </c>
      <c r="Q378">
        <v>0.68799999999999994</v>
      </c>
      <c r="R378">
        <v>1</v>
      </c>
      <c r="S378">
        <v>0</v>
      </c>
      <c r="T378">
        <v>0</v>
      </c>
      <c r="V378">
        <v>0</v>
      </c>
      <c r="Y378">
        <v>44368</v>
      </c>
      <c r="Z378">
        <v>0.70328703703703699</v>
      </c>
      <c r="AB378">
        <v>1</v>
      </c>
      <c r="AD378">
        <v>6.676613681206117</v>
      </c>
      <c r="AE378">
        <v>17.3374517773617</v>
      </c>
      <c r="AF378">
        <v>10.660838096155583</v>
      </c>
      <c r="AG378">
        <v>0.85997207785004215</v>
      </c>
      <c r="AI378">
        <v>25.815403542154254</v>
      </c>
      <c r="AN378">
        <v>3.6808234591016662</v>
      </c>
      <c r="AS378">
        <v>18.453756623950923</v>
      </c>
      <c r="AX378">
        <v>4.4475469055508752</v>
      </c>
      <c r="BH378">
        <v>377</v>
      </c>
    </row>
    <row r="379" spans="1:60" x14ac:dyDescent="0.3">
      <c r="A379">
        <v>15</v>
      </c>
      <c r="B379">
        <v>6</v>
      </c>
      <c r="C379" t="s">
        <v>69</v>
      </c>
      <c r="D379" t="s">
        <v>27</v>
      </c>
      <c r="G379">
        <v>0.33300000000000002</v>
      </c>
      <c r="H379">
        <v>0.33300000000000002</v>
      </c>
      <c r="I379">
        <v>6073</v>
      </c>
      <c r="J379">
        <v>12127</v>
      </c>
      <c r="L379">
        <v>5565</v>
      </c>
      <c r="M379">
        <v>7.6189999999999998</v>
      </c>
      <c r="N379">
        <v>15.843999999999999</v>
      </c>
      <c r="O379">
        <v>8.2249999999999996</v>
      </c>
      <c r="Q379">
        <v>0.7</v>
      </c>
      <c r="R379">
        <v>1</v>
      </c>
      <c r="S379">
        <v>0</v>
      </c>
      <c r="T379">
        <v>0</v>
      </c>
      <c r="V379">
        <v>0</v>
      </c>
      <c r="Y379">
        <v>44368</v>
      </c>
      <c r="Z379">
        <v>0.70899305555555558</v>
      </c>
      <c r="AB379">
        <v>1</v>
      </c>
      <c r="AD379">
        <v>8.848353748076196</v>
      </c>
      <c r="AE379">
        <v>17.487639180608735</v>
      </c>
      <c r="AF379">
        <v>8.6392854325325388</v>
      </c>
      <c r="AG379">
        <v>0.87206560765708174</v>
      </c>
      <c r="AI379">
        <v>1.6849583547089333</v>
      </c>
      <c r="AN379">
        <v>2.8464489966181401</v>
      </c>
      <c r="AS379">
        <v>4.0079396385273469</v>
      </c>
      <c r="AX379">
        <v>3.1038213714353642</v>
      </c>
      <c r="BH379">
        <v>378</v>
      </c>
    </row>
    <row r="380" spans="1:60" x14ac:dyDescent="0.3">
      <c r="A380">
        <v>16</v>
      </c>
      <c r="B380">
        <v>6</v>
      </c>
      <c r="C380" t="s">
        <v>69</v>
      </c>
      <c r="D380" t="s">
        <v>27</v>
      </c>
      <c r="G380">
        <v>0.33300000000000002</v>
      </c>
      <c r="H380">
        <v>0.33300000000000002</v>
      </c>
      <c r="I380">
        <v>6114</v>
      </c>
      <c r="J380">
        <v>12196</v>
      </c>
      <c r="L380">
        <v>5535</v>
      </c>
      <c r="M380">
        <v>7.6660000000000004</v>
      </c>
      <c r="N380">
        <v>15.933</v>
      </c>
      <c r="O380">
        <v>8.2669999999999995</v>
      </c>
      <c r="Q380">
        <v>0.69499999999999995</v>
      </c>
      <c r="R380">
        <v>1</v>
      </c>
      <c r="S380">
        <v>0</v>
      </c>
      <c r="T380">
        <v>0</v>
      </c>
      <c r="V380">
        <v>0</v>
      </c>
      <c r="Y380">
        <v>44368</v>
      </c>
      <c r="Z380">
        <v>0.71510416666666676</v>
      </c>
      <c r="AB380">
        <v>1</v>
      </c>
      <c r="AD380">
        <v>8.908233601971066</v>
      </c>
      <c r="AE380">
        <v>17.588250159482957</v>
      </c>
      <c r="AF380">
        <v>8.6800165575118911</v>
      </c>
      <c r="AG380">
        <v>0.86735384279719618</v>
      </c>
      <c r="AI380">
        <v>1.0196266447659339</v>
      </c>
      <c r="AN380">
        <v>2.2874991139835723</v>
      </c>
      <c r="AS380">
        <v>3.5553715832012105</v>
      </c>
      <c r="AX380">
        <v>3.6273508003115373</v>
      </c>
      <c r="BH380">
        <v>379</v>
      </c>
    </row>
    <row r="381" spans="1:60" x14ac:dyDescent="0.3">
      <c r="A381">
        <v>17</v>
      </c>
      <c r="B381">
        <v>7</v>
      </c>
      <c r="C381" t="s">
        <v>69</v>
      </c>
      <c r="D381" t="s">
        <v>27</v>
      </c>
      <c r="G381">
        <v>0.46700000000000003</v>
      </c>
      <c r="H381">
        <v>0.46700000000000003</v>
      </c>
      <c r="I381">
        <v>8631</v>
      </c>
      <c r="J381">
        <v>17321</v>
      </c>
      <c r="L381">
        <v>8056</v>
      </c>
      <c r="M381">
        <v>7.5339999999999998</v>
      </c>
      <c r="N381">
        <v>16.009</v>
      </c>
      <c r="O381">
        <v>8.4749999999999996</v>
      </c>
      <c r="Q381">
        <v>0.77800000000000002</v>
      </c>
      <c r="R381">
        <v>1</v>
      </c>
      <c r="S381">
        <v>0</v>
      </c>
      <c r="T381">
        <v>0</v>
      </c>
      <c r="V381">
        <v>0</v>
      </c>
      <c r="Y381">
        <v>44368</v>
      </c>
      <c r="Z381">
        <v>0.72603009259259255</v>
      </c>
      <c r="AB381">
        <v>1</v>
      </c>
      <c r="AD381">
        <v>8.9733677123356124</v>
      </c>
      <c r="AE381">
        <v>17.87016838083554</v>
      </c>
      <c r="AF381">
        <v>8.8968006684999281</v>
      </c>
      <c r="AG381">
        <v>0.90081074283111284</v>
      </c>
      <c r="AI381">
        <v>0.2959143073820848</v>
      </c>
      <c r="AN381">
        <v>0.72128677313588618</v>
      </c>
      <c r="AS381">
        <v>1.1466592388896875</v>
      </c>
      <c r="AX381">
        <v>9.0082536790313403E-2</v>
      </c>
      <c r="BH381">
        <v>380</v>
      </c>
    </row>
    <row r="382" spans="1:60" x14ac:dyDescent="0.3">
      <c r="A382">
        <v>18</v>
      </c>
      <c r="B382">
        <v>7</v>
      </c>
      <c r="C382" t="s">
        <v>69</v>
      </c>
      <c r="D382" t="s">
        <v>27</v>
      </c>
      <c r="G382">
        <v>0.46700000000000003</v>
      </c>
      <c r="H382">
        <v>0.46700000000000003</v>
      </c>
      <c r="I382">
        <v>8740</v>
      </c>
      <c r="J382">
        <v>17344</v>
      </c>
      <c r="L382">
        <v>8091</v>
      </c>
      <c r="M382">
        <v>7.6230000000000002</v>
      </c>
      <c r="N382">
        <v>16.03</v>
      </c>
      <c r="O382">
        <v>8.407</v>
      </c>
      <c r="Q382">
        <v>0.78200000000000003</v>
      </c>
      <c r="R382">
        <v>1</v>
      </c>
      <c r="S382">
        <v>0</v>
      </c>
      <c r="T382">
        <v>0</v>
      </c>
      <c r="V382">
        <v>0</v>
      </c>
      <c r="Y382">
        <v>44368</v>
      </c>
      <c r="Z382">
        <v>0.73192129629629632</v>
      </c>
      <c r="AB382">
        <v>1</v>
      </c>
      <c r="AD382">
        <v>9.0868820517528661</v>
      </c>
      <c r="AE382">
        <v>17.894082339411643</v>
      </c>
      <c r="AF382">
        <v>8.8072002876587767</v>
      </c>
      <c r="AG382">
        <v>0.90473048725951866</v>
      </c>
      <c r="AI382">
        <v>0.96535613058740133</v>
      </c>
      <c r="AN382">
        <v>0.58843144771309541</v>
      </c>
      <c r="AS382">
        <v>2.142219026013592</v>
      </c>
      <c r="AX382">
        <v>0.52560969550207048</v>
      </c>
      <c r="BH382">
        <v>381</v>
      </c>
    </row>
    <row r="383" spans="1:60" x14ac:dyDescent="0.3">
      <c r="A383">
        <v>19</v>
      </c>
      <c r="B383">
        <v>7</v>
      </c>
      <c r="C383" t="s">
        <v>69</v>
      </c>
      <c r="D383" t="s">
        <v>27</v>
      </c>
      <c r="G383">
        <v>0.46700000000000003</v>
      </c>
      <c r="H383">
        <v>0.46700000000000003</v>
      </c>
      <c r="I383">
        <v>8719</v>
      </c>
      <c r="J383">
        <v>17334</v>
      </c>
      <c r="L383">
        <v>8126</v>
      </c>
      <c r="M383">
        <v>7.6059999999999999</v>
      </c>
      <c r="N383">
        <v>16.021000000000001</v>
      </c>
      <c r="O383">
        <v>8.4149999999999991</v>
      </c>
      <c r="Q383">
        <v>0.78600000000000003</v>
      </c>
      <c r="R383">
        <v>1</v>
      </c>
      <c r="S383">
        <v>0</v>
      </c>
      <c r="T383">
        <v>0</v>
      </c>
      <c r="V383">
        <v>0</v>
      </c>
      <c r="Y383">
        <v>44368</v>
      </c>
      <c r="Z383">
        <v>0.73833333333333329</v>
      </c>
      <c r="AB383">
        <v>1</v>
      </c>
      <c r="AD383">
        <v>9.0650123166357801</v>
      </c>
      <c r="AE383">
        <v>17.883684966117688</v>
      </c>
      <c r="AF383">
        <v>8.8186726494819077</v>
      </c>
      <c r="AG383">
        <v>0.90865023168792458</v>
      </c>
      <c r="AI383">
        <v>0.72235907373089014</v>
      </c>
      <c r="AN383">
        <v>0.64619463267951238</v>
      </c>
      <c r="AS383">
        <v>2.0147483390899148</v>
      </c>
      <c r="AX383">
        <v>0.96113685421383988</v>
      </c>
      <c r="BH383">
        <v>382</v>
      </c>
    </row>
    <row r="384" spans="1:60" x14ac:dyDescent="0.3">
      <c r="A384">
        <v>20</v>
      </c>
      <c r="B384">
        <v>8</v>
      </c>
      <c r="C384" t="s">
        <v>69</v>
      </c>
      <c r="D384" t="s">
        <v>27</v>
      </c>
      <c r="G384">
        <v>0.6</v>
      </c>
      <c r="H384">
        <v>0.6</v>
      </c>
      <c r="I384">
        <v>11152</v>
      </c>
      <c r="J384">
        <v>22427</v>
      </c>
      <c r="L384">
        <v>10244</v>
      </c>
      <c r="M384">
        <v>7.4749999999999996</v>
      </c>
      <c r="N384">
        <v>16.065999999999999</v>
      </c>
      <c r="O384">
        <v>8.59</v>
      </c>
      <c r="Q384">
        <v>0.79600000000000004</v>
      </c>
      <c r="R384">
        <v>1</v>
      </c>
      <c r="S384">
        <v>0</v>
      </c>
      <c r="T384">
        <v>0</v>
      </c>
      <c r="V384">
        <v>0</v>
      </c>
      <c r="Y384">
        <v>44368</v>
      </c>
      <c r="Z384">
        <v>0.74989583333333332</v>
      </c>
      <c r="AB384">
        <v>1</v>
      </c>
      <c r="AD384">
        <v>9.0277150314575998</v>
      </c>
      <c r="AE384">
        <v>18.041040625448076</v>
      </c>
      <c r="AF384">
        <v>9.0133255939904764</v>
      </c>
      <c r="AG384">
        <v>0.8918538461686637</v>
      </c>
      <c r="AI384">
        <v>0.30794479397333102</v>
      </c>
      <c r="AN384">
        <v>0.22800347471153437</v>
      </c>
      <c r="AS384">
        <v>0.14806215544973769</v>
      </c>
      <c r="AX384">
        <v>0.90512820348181355</v>
      </c>
      <c r="BH384">
        <v>383</v>
      </c>
    </row>
    <row r="385" spans="1:60" x14ac:dyDescent="0.3">
      <c r="A385">
        <v>21</v>
      </c>
      <c r="B385">
        <v>8</v>
      </c>
      <c r="C385" t="s">
        <v>69</v>
      </c>
      <c r="D385" t="s">
        <v>27</v>
      </c>
      <c r="G385">
        <v>0.6</v>
      </c>
      <c r="H385">
        <v>0.6</v>
      </c>
      <c r="I385">
        <v>11031</v>
      </c>
      <c r="J385">
        <v>22615</v>
      </c>
      <c r="L385">
        <v>10324</v>
      </c>
      <c r="M385">
        <v>7.3979999999999997</v>
      </c>
      <c r="N385">
        <v>16.198</v>
      </c>
      <c r="O385">
        <v>8.8000000000000007</v>
      </c>
      <c r="Q385">
        <v>0.80300000000000005</v>
      </c>
      <c r="R385">
        <v>1</v>
      </c>
      <c r="S385">
        <v>0</v>
      </c>
      <c r="T385">
        <v>0</v>
      </c>
      <c r="V385">
        <v>0</v>
      </c>
      <c r="Y385">
        <v>44368</v>
      </c>
      <c r="Z385">
        <v>0.75605324074074076</v>
      </c>
      <c r="AB385">
        <v>1</v>
      </c>
      <c r="AD385">
        <v>8.9296362122305233</v>
      </c>
      <c r="AE385">
        <v>18.193181923067449</v>
      </c>
      <c r="AF385">
        <v>9.2635457108369259</v>
      </c>
      <c r="AG385">
        <v>0.89882725816129427</v>
      </c>
      <c r="AI385">
        <v>0.7818198641052968</v>
      </c>
      <c r="AN385">
        <v>1.0732329059302732</v>
      </c>
      <c r="AS385">
        <v>2.9282856759658435</v>
      </c>
      <c r="AX385">
        <v>0.13030464874508318</v>
      </c>
      <c r="BH385">
        <v>384</v>
      </c>
    </row>
    <row r="386" spans="1:60" x14ac:dyDescent="0.3">
      <c r="A386">
        <v>22</v>
      </c>
      <c r="B386">
        <v>8</v>
      </c>
      <c r="C386" t="s">
        <v>69</v>
      </c>
      <c r="D386" t="s">
        <v>27</v>
      </c>
      <c r="G386">
        <v>0.6</v>
      </c>
      <c r="H386">
        <v>0.6</v>
      </c>
      <c r="I386">
        <v>11133</v>
      </c>
      <c r="J386">
        <v>22493</v>
      </c>
      <c r="L386">
        <v>10380</v>
      </c>
      <c r="M386">
        <v>7.4640000000000004</v>
      </c>
      <c r="N386">
        <v>16.111999999999998</v>
      </c>
      <c r="O386">
        <v>8.6489999999999991</v>
      </c>
      <c r="Q386">
        <v>0.80800000000000005</v>
      </c>
      <c r="R386">
        <v>1</v>
      </c>
      <c r="S386">
        <v>0</v>
      </c>
      <c r="T386">
        <v>0</v>
      </c>
      <c r="V386">
        <v>0</v>
      </c>
      <c r="Y386">
        <v>44368</v>
      </c>
      <c r="Z386">
        <v>0.76267361111111109</v>
      </c>
      <c r="AB386">
        <v>1</v>
      </c>
      <c r="AD386">
        <v>9.0123142251326875</v>
      </c>
      <c r="AE386">
        <v>18.09445193205913</v>
      </c>
      <c r="AF386">
        <v>9.0821377069264422</v>
      </c>
      <c r="AG386">
        <v>0.90370864655613559</v>
      </c>
      <c r="AI386">
        <v>0.13682472369652821</v>
      </c>
      <c r="AN386">
        <v>0.524732955884054</v>
      </c>
      <c r="AS386">
        <v>0.91264118807157979</v>
      </c>
      <c r="AX386">
        <v>0.41207183957061821</v>
      </c>
      <c r="BH386">
        <v>385</v>
      </c>
    </row>
    <row r="387" spans="1:60" x14ac:dyDescent="0.3">
      <c r="A387">
        <v>23</v>
      </c>
      <c r="B387">
        <v>1</v>
      </c>
      <c r="C387" t="s">
        <v>30</v>
      </c>
      <c r="D387" t="s">
        <v>27</v>
      </c>
      <c r="G387">
        <v>0.5</v>
      </c>
      <c r="H387">
        <v>0.5</v>
      </c>
      <c r="I387">
        <v>10060</v>
      </c>
      <c r="J387">
        <v>11412</v>
      </c>
      <c r="L387">
        <v>13665</v>
      </c>
      <c r="M387">
        <v>8.1329999999999991</v>
      </c>
      <c r="N387">
        <v>9.9459999999999997</v>
      </c>
      <c r="O387">
        <v>1.8129999999999999</v>
      </c>
      <c r="Q387">
        <v>1.3129999999999999</v>
      </c>
      <c r="R387">
        <v>1</v>
      </c>
      <c r="S387">
        <v>0</v>
      </c>
      <c r="T387">
        <v>0</v>
      </c>
      <c r="V387">
        <v>0</v>
      </c>
      <c r="Y387">
        <v>44368</v>
      </c>
      <c r="Z387">
        <v>0.7734375</v>
      </c>
      <c r="AB387">
        <v>1</v>
      </c>
      <c r="AD387">
        <v>9.771088742582517</v>
      </c>
      <c r="AE387">
        <v>10.952420708341691</v>
      </c>
      <c r="AF387">
        <v>1.1813319657591741</v>
      </c>
      <c r="AG387">
        <v>1.4280652518042363</v>
      </c>
      <c r="BH387">
        <v>386</v>
      </c>
    </row>
    <row r="388" spans="1:60" x14ac:dyDescent="0.3">
      <c r="A388">
        <v>24</v>
      </c>
      <c r="B388">
        <v>1</v>
      </c>
      <c r="C388" t="s">
        <v>30</v>
      </c>
      <c r="D388" t="s">
        <v>27</v>
      </c>
      <c r="G388">
        <v>0.5</v>
      </c>
      <c r="H388">
        <v>0.5</v>
      </c>
      <c r="I388">
        <v>10424</v>
      </c>
      <c r="J388">
        <v>11269</v>
      </c>
      <c r="L388">
        <v>13780</v>
      </c>
      <c r="M388">
        <v>8.4120000000000008</v>
      </c>
      <c r="N388">
        <v>9.8249999999999993</v>
      </c>
      <c r="O388">
        <v>1.413</v>
      </c>
      <c r="Q388">
        <v>1.325</v>
      </c>
      <c r="R388">
        <v>1</v>
      </c>
      <c r="S388">
        <v>0</v>
      </c>
      <c r="T388">
        <v>0</v>
      </c>
      <c r="V388">
        <v>0</v>
      </c>
      <c r="Y388">
        <v>44368</v>
      </c>
      <c r="Z388">
        <v>0.77924768518518517</v>
      </c>
      <c r="AB388">
        <v>1</v>
      </c>
      <c r="AD388">
        <v>10.125145174304718</v>
      </c>
      <c r="AE388">
        <v>10.813551311152947</v>
      </c>
      <c r="AF388">
        <v>0.68840613684822927</v>
      </c>
      <c r="AG388">
        <v>1.440094387491524</v>
      </c>
      <c r="AJ388">
        <v>7.6882367503787089E-2</v>
      </c>
      <c r="AO388">
        <v>0.6534370929962916</v>
      </c>
      <c r="AT388">
        <v>10.810530509286341</v>
      </c>
      <c r="AY388">
        <v>0.24665425347704409</v>
      </c>
      <c r="BC388">
        <v>10.121254444285793</v>
      </c>
      <c r="BD388">
        <v>10.848996996449374</v>
      </c>
      <c r="BE388">
        <v>0.72774255216358075</v>
      </c>
      <c r="BF388">
        <v>1.4418726075496449</v>
      </c>
      <c r="BH388">
        <v>387</v>
      </c>
    </row>
    <row r="389" spans="1:60" x14ac:dyDescent="0.3">
      <c r="A389">
        <v>25</v>
      </c>
      <c r="B389">
        <v>1</v>
      </c>
      <c r="C389" t="s">
        <v>30</v>
      </c>
      <c r="D389" t="s">
        <v>27</v>
      </c>
      <c r="G389">
        <v>0.5</v>
      </c>
      <c r="H389">
        <v>0.5</v>
      </c>
      <c r="I389">
        <v>10416</v>
      </c>
      <c r="J389">
        <v>11342</v>
      </c>
      <c r="L389">
        <v>13814</v>
      </c>
      <c r="M389">
        <v>8.4060000000000006</v>
      </c>
      <c r="N389">
        <v>9.8870000000000005</v>
      </c>
      <c r="O389">
        <v>1.482</v>
      </c>
      <c r="Q389">
        <v>1.329</v>
      </c>
      <c r="R389">
        <v>1</v>
      </c>
      <c r="S389">
        <v>0</v>
      </c>
      <c r="T389">
        <v>0</v>
      </c>
      <c r="V389">
        <v>0</v>
      </c>
      <c r="Y389">
        <v>44368</v>
      </c>
      <c r="Z389">
        <v>0.7855671296296296</v>
      </c>
      <c r="AB389">
        <v>1</v>
      </c>
      <c r="AD389">
        <v>10.117363714266869</v>
      </c>
      <c r="AE389">
        <v>10.884442681745801</v>
      </c>
      <c r="AF389">
        <v>0.76707896747893223</v>
      </c>
      <c r="AG389">
        <v>1.4436508276077655</v>
      </c>
      <c r="BH389">
        <v>388</v>
      </c>
    </row>
    <row r="390" spans="1:60" x14ac:dyDescent="0.3">
      <c r="A390">
        <v>26</v>
      </c>
      <c r="B390">
        <v>2</v>
      </c>
      <c r="D390" t="s">
        <v>28</v>
      </c>
      <c r="Y390">
        <v>44368</v>
      </c>
      <c r="Z390">
        <v>0.789525462962963</v>
      </c>
      <c r="AB390">
        <v>1</v>
      </c>
      <c r="AD390" t="e">
        <v>#DIV/0!</v>
      </c>
      <c r="AE390" t="e">
        <v>#DIV/0!</v>
      </c>
      <c r="AF390" t="e">
        <v>#DIV/0!</v>
      </c>
      <c r="AG390" t="e">
        <v>#DIV/0!</v>
      </c>
      <c r="BH390">
        <v>389</v>
      </c>
    </row>
    <row r="391" spans="1:60" x14ac:dyDescent="0.3">
      <c r="A391">
        <v>27</v>
      </c>
      <c r="B391">
        <v>9</v>
      </c>
      <c r="C391" t="s">
        <v>132</v>
      </c>
      <c r="D391" t="s">
        <v>27</v>
      </c>
      <c r="G391">
        <v>0.5</v>
      </c>
      <c r="H391">
        <v>0.5</v>
      </c>
      <c r="I391">
        <v>2719</v>
      </c>
      <c r="J391">
        <v>5056</v>
      </c>
      <c r="L391">
        <v>1404</v>
      </c>
      <c r="M391">
        <v>2.5009999999999999</v>
      </c>
      <c r="N391">
        <v>4.5620000000000003</v>
      </c>
      <c r="O391">
        <v>2.0609999999999999</v>
      </c>
      <c r="Q391">
        <v>3.1E-2</v>
      </c>
      <c r="R391">
        <v>1</v>
      </c>
      <c r="S391">
        <v>0</v>
      </c>
      <c r="T391">
        <v>0</v>
      </c>
      <c r="V391">
        <v>0</v>
      </c>
      <c r="Y391">
        <v>44368</v>
      </c>
      <c r="Z391">
        <v>0.79994212962962974</v>
      </c>
      <c r="AB391">
        <v>1</v>
      </c>
      <c r="AD391">
        <v>2.6306264753498998</v>
      </c>
      <c r="AE391">
        <v>4.7800158934349497</v>
      </c>
      <c r="AF391">
        <v>2.1493894180850499</v>
      </c>
      <c r="AG391">
        <v>0.14555018517957657</v>
      </c>
      <c r="BH391">
        <v>390</v>
      </c>
    </row>
    <row r="392" spans="1:60" x14ac:dyDescent="0.3">
      <c r="A392">
        <v>28</v>
      </c>
      <c r="B392">
        <v>9</v>
      </c>
      <c r="C392" t="s">
        <v>132</v>
      </c>
      <c r="D392" t="s">
        <v>27</v>
      </c>
      <c r="G392">
        <v>0.5</v>
      </c>
      <c r="H392">
        <v>0.5</v>
      </c>
      <c r="I392">
        <v>3093</v>
      </c>
      <c r="J392">
        <v>5026</v>
      </c>
      <c r="L392">
        <v>1346</v>
      </c>
      <c r="M392">
        <v>2.7879999999999998</v>
      </c>
      <c r="N392">
        <v>4.5369999999999999</v>
      </c>
      <c r="O392">
        <v>1.7490000000000001</v>
      </c>
      <c r="Q392">
        <v>2.5000000000000001E-2</v>
      </c>
      <c r="R392">
        <v>1</v>
      </c>
      <c r="S392">
        <v>0</v>
      </c>
      <c r="T392">
        <v>0</v>
      </c>
      <c r="V392">
        <v>0</v>
      </c>
      <c r="Y392">
        <v>44368</v>
      </c>
      <c r="Z392">
        <v>0.80561342592592589</v>
      </c>
      <c r="AB392">
        <v>1</v>
      </c>
      <c r="AD392">
        <v>2.9944097321194132</v>
      </c>
      <c r="AE392">
        <v>4.7508824534652829</v>
      </c>
      <c r="AF392">
        <v>1.7564727213458697</v>
      </c>
      <c r="AG392">
        <v>0.13948331674598796</v>
      </c>
      <c r="AJ392">
        <v>0.55069525103668848</v>
      </c>
      <c r="AO392">
        <v>8.1729475035806284E-2</v>
      </c>
      <c r="AT392">
        <v>0.72286172749770927</v>
      </c>
      <c r="AY392">
        <v>0.44894135018969239</v>
      </c>
      <c r="BC392">
        <v>3.0026775334096296</v>
      </c>
      <c r="BD392">
        <v>4.7528246827965939</v>
      </c>
      <c r="BE392">
        <v>1.7501471493869645</v>
      </c>
      <c r="BF392">
        <v>0.13979712028565633</v>
      </c>
      <c r="BH392">
        <v>391</v>
      </c>
    </row>
    <row r="393" spans="1:60" x14ac:dyDescent="0.3">
      <c r="A393">
        <v>29</v>
      </c>
      <c r="B393">
        <v>9</v>
      </c>
      <c r="C393" t="s">
        <v>132</v>
      </c>
      <c r="D393" t="s">
        <v>27</v>
      </c>
      <c r="G393">
        <v>0.5</v>
      </c>
      <c r="H393">
        <v>0.5</v>
      </c>
      <c r="I393">
        <v>3110</v>
      </c>
      <c r="J393">
        <v>5030</v>
      </c>
      <c r="L393">
        <v>1352</v>
      </c>
      <c r="M393">
        <v>2.8010000000000002</v>
      </c>
      <c r="N393">
        <v>4.54</v>
      </c>
      <c r="O393">
        <v>1.74</v>
      </c>
      <c r="Q393">
        <v>2.5000000000000001E-2</v>
      </c>
      <c r="R393">
        <v>1</v>
      </c>
      <c r="S393">
        <v>0</v>
      </c>
      <c r="T393">
        <v>0</v>
      </c>
      <c r="V393">
        <v>0</v>
      </c>
      <c r="Y393">
        <v>44368</v>
      </c>
      <c r="Z393">
        <v>0.81175925925925929</v>
      </c>
      <c r="AB393">
        <v>1</v>
      </c>
      <c r="AD393">
        <v>3.0109453346998456</v>
      </c>
      <c r="AE393">
        <v>4.7547669121279048</v>
      </c>
      <c r="AF393">
        <v>1.7438215774280592</v>
      </c>
      <c r="AG393">
        <v>0.1401109238253247</v>
      </c>
      <c r="BH393">
        <v>392</v>
      </c>
    </row>
    <row r="394" spans="1:60" x14ac:dyDescent="0.3">
      <c r="A394">
        <v>30</v>
      </c>
      <c r="B394">
        <v>10</v>
      </c>
      <c r="C394" t="s">
        <v>133</v>
      </c>
      <c r="D394" t="s">
        <v>27</v>
      </c>
      <c r="G394">
        <v>0.5</v>
      </c>
      <c r="H394">
        <v>0.5</v>
      </c>
      <c r="I394">
        <v>2604</v>
      </c>
      <c r="J394">
        <v>4705</v>
      </c>
      <c r="L394">
        <v>1327</v>
      </c>
      <c r="M394">
        <v>2.4119999999999999</v>
      </c>
      <c r="N394">
        <v>4.2649999999999997</v>
      </c>
      <c r="O394">
        <v>1.8520000000000001</v>
      </c>
      <c r="Q394">
        <v>2.3E-2</v>
      </c>
      <c r="R394">
        <v>1</v>
      </c>
      <c r="S394">
        <v>0</v>
      </c>
      <c r="T394">
        <v>0</v>
      </c>
      <c r="V394">
        <v>0</v>
      </c>
      <c r="Y394">
        <v>44368</v>
      </c>
      <c r="Z394">
        <v>0.82199074074074074</v>
      </c>
      <c r="AB394">
        <v>1</v>
      </c>
      <c r="AD394">
        <v>2.518767987305798</v>
      </c>
      <c r="AE394">
        <v>4.4391546457898485</v>
      </c>
      <c r="AF394">
        <v>1.9203866584840505</v>
      </c>
      <c r="AG394">
        <v>0.1374958943280882</v>
      </c>
      <c r="BH394">
        <v>393</v>
      </c>
    </row>
    <row r="395" spans="1:60" x14ac:dyDescent="0.3">
      <c r="A395">
        <v>31</v>
      </c>
      <c r="B395">
        <v>10</v>
      </c>
      <c r="C395" t="s">
        <v>133</v>
      </c>
      <c r="D395" t="s">
        <v>27</v>
      </c>
      <c r="G395">
        <v>0.5</v>
      </c>
      <c r="H395">
        <v>0.5</v>
      </c>
      <c r="I395">
        <v>2443</v>
      </c>
      <c r="J395">
        <v>4643</v>
      </c>
      <c r="L395">
        <v>1257</v>
      </c>
      <c r="M395">
        <v>2.2890000000000001</v>
      </c>
      <c r="N395">
        <v>4.2119999999999997</v>
      </c>
      <c r="O395">
        <v>1.923</v>
      </c>
      <c r="Q395">
        <v>1.4999999999999999E-2</v>
      </c>
      <c r="R395">
        <v>1</v>
      </c>
      <c r="S395">
        <v>0</v>
      </c>
      <c r="T395">
        <v>0</v>
      </c>
      <c r="V395">
        <v>0</v>
      </c>
      <c r="Y395">
        <v>44368</v>
      </c>
      <c r="Z395">
        <v>0.82754629629629628</v>
      </c>
      <c r="AB395">
        <v>1</v>
      </c>
      <c r="AD395">
        <v>2.3621661040440558</v>
      </c>
      <c r="AE395">
        <v>4.378945536519204</v>
      </c>
      <c r="AF395">
        <v>2.0167794324751482</v>
      </c>
      <c r="AG395">
        <v>0.13017381173582607</v>
      </c>
      <c r="AJ395">
        <v>0.24737097958967219</v>
      </c>
      <c r="AO395">
        <v>0.1997915443429033</v>
      </c>
      <c r="AT395">
        <v>0.14409256135267895</v>
      </c>
      <c r="AY395">
        <v>2.6873457208308773</v>
      </c>
      <c r="BC395">
        <v>2.3592480565298617</v>
      </c>
      <c r="BD395">
        <v>4.374575520523754</v>
      </c>
      <c r="BE395">
        <v>2.0153274639938918</v>
      </c>
      <c r="BF395">
        <v>0.12844789226764999</v>
      </c>
      <c r="BH395">
        <v>394</v>
      </c>
    </row>
    <row r="396" spans="1:60" x14ac:dyDescent="0.3">
      <c r="A396">
        <v>32</v>
      </c>
      <c r="B396">
        <v>10</v>
      </c>
      <c r="C396" t="s">
        <v>133</v>
      </c>
      <c r="D396" t="s">
        <v>27</v>
      </c>
      <c r="G396">
        <v>0.5</v>
      </c>
      <c r="H396">
        <v>0.5</v>
      </c>
      <c r="I396">
        <v>2437</v>
      </c>
      <c r="J396">
        <v>4634</v>
      </c>
      <c r="L396">
        <v>1224</v>
      </c>
      <c r="M396">
        <v>2.2839999999999998</v>
      </c>
      <c r="N396">
        <v>4.2050000000000001</v>
      </c>
      <c r="O396">
        <v>1.92</v>
      </c>
      <c r="Q396">
        <v>1.2E-2</v>
      </c>
      <c r="R396">
        <v>1</v>
      </c>
      <c r="S396">
        <v>0</v>
      </c>
      <c r="T396">
        <v>0</v>
      </c>
      <c r="V396">
        <v>0</v>
      </c>
      <c r="Y396">
        <v>44368</v>
      </c>
      <c r="Z396">
        <v>0.83362268518518512</v>
      </c>
      <c r="AB396">
        <v>1</v>
      </c>
      <c r="AD396">
        <v>2.3563300090156676</v>
      </c>
      <c r="AE396">
        <v>4.370205504528303</v>
      </c>
      <c r="AF396">
        <v>2.0138754955126354</v>
      </c>
      <c r="AG396">
        <v>0.12672197279947392</v>
      </c>
      <c r="BH396">
        <v>395</v>
      </c>
    </row>
    <row r="397" spans="1:60" x14ac:dyDescent="0.3">
      <c r="A397">
        <v>33</v>
      </c>
      <c r="B397">
        <v>11</v>
      </c>
      <c r="C397" t="s">
        <v>134</v>
      </c>
      <c r="D397" t="s">
        <v>27</v>
      </c>
      <c r="G397">
        <v>0.5</v>
      </c>
      <c r="H397">
        <v>0.5</v>
      </c>
      <c r="I397">
        <v>4092</v>
      </c>
      <c r="J397">
        <v>6562</v>
      </c>
      <c r="L397">
        <v>1240</v>
      </c>
      <c r="M397">
        <v>3.5539999999999998</v>
      </c>
      <c r="N397">
        <v>5.8380000000000001</v>
      </c>
      <c r="O397">
        <v>2.2839999999999998</v>
      </c>
      <c r="Q397">
        <v>1.4E-2</v>
      </c>
      <c r="R397">
        <v>1</v>
      </c>
      <c r="S397">
        <v>0</v>
      </c>
      <c r="T397">
        <v>0</v>
      </c>
      <c r="V397">
        <v>0</v>
      </c>
      <c r="Y397">
        <v>44368</v>
      </c>
      <c r="Z397">
        <v>0.84422453703703704</v>
      </c>
      <c r="AB397">
        <v>1</v>
      </c>
      <c r="AD397">
        <v>3.9661195543460019</v>
      </c>
      <c r="AE397">
        <v>6.2425145799122239</v>
      </c>
      <c r="AF397">
        <v>2.276395025566222</v>
      </c>
      <c r="AG397">
        <v>0.12839559167770526</v>
      </c>
      <c r="BH397">
        <v>396</v>
      </c>
    </row>
    <row r="398" spans="1:60" x14ac:dyDescent="0.3">
      <c r="A398">
        <v>34</v>
      </c>
      <c r="B398">
        <v>11</v>
      </c>
      <c r="C398" t="s">
        <v>134</v>
      </c>
      <c r="D398" t="s">
        <v>27</v>
      </c>
      <c r="G398">
        <v>0.5</v>
      </c>
      <c r="H398">
        <v>0.5</v>
      </c>
      <c r="I398">
        <v>4796</v>
      </c>
      <c r="J398">
        <v>6594</v>
      </c>
      <c r="L398">
        <v>1173</v>
      </c>
      <c r="M398">
        <v>4.0940000000000003</v>
      </c>
      <c r="N398">
        <v>5.8650000000000002</v>
      </c>
      <c r="O398">
        <v>1.7709999999999999</v>
      </c>
      <c r="Q398">
        <v>7.0000000000000001E-3</v>
      </c>
      <c r="R398">
        <v>1</v>
      </c>
      <c r="S398">
        <v>0</v>
      </c>
      <c r="T398">
        <v>0</v>
      </c>
      <c r="V398">
        <v>0</v>
      </c>
      <c r="Y398">
        <v>44368</v>
      </c>
      <c r="Z398">
        <v>0.85009259259259251</v>
      </c>
      <c r="AB398">
        <v>1</v>
      </c>
      <c r="AD398">
        <v>4.6508880376768511</v>
      </c>
      <c r="AE398">
        <v>6.2735902492132016</v>
      </c>
      <c r="AF398">
        <v>1.6227022115363505</v>
      </c>
      <c r="AG398">
        <v>0.12138731262511149</v>
      </c>
      <c r="AJ398">
        <v>0.1046242489316007</v>
      </c>
      <c r="AO398">
        <v>0.7301883798192621</v>
      </c>
      <c r="AT398">
        <v>2.5450073617247644</v>
      </c>
      <c r="AY398">
        <v>4.6297174295416026</v>
      </c>
      <c r="BC398">
        <v>4.6484563314150229</v>
      </c>
      <c r="BD398">
        <v>6.2507690545702967</v>
      </c>
      <c r="BE398">
        <v>1.6023127231552734</v>
      </c>
      <c r="BF398">
        <v>0.12426384507207162</v>
      </c>
      <c r="BH398">
        <v>397</v>
      </c>
    </row>
    <row r="399" spans="1:60" x14ac:dyDescent="0.3">
      <c r="A399">
        <v>35</v>
      </c>
      <c r="B399">
        <v>11</v>
      </c>
      <c r="C399" t="s">
        <v>134</v>
      </c>
      <c r="D399" t="s">
        <v>27</v>
      </c>
      <c r="G399">
        <v>0.5</v>
      </c>
      <c r="H399">
        <v>0.5</v>
      </c>
      <c r="I399">
        <v>4791</v>
      </c>
      <c r="J399">
        <v>6547</v>
      </c>
      <c r="L399">
        <v>1228</v>
      </c>
      <c r="M399">
        <v>4.09</v>
      </c>
      <c r="N399">
        <v>5.8250000000000002</v>
      </c>
      <c r="O399">
        <v>1.7350000000000001</v>
      </c>
      <c r="Q399">
        <v>1.2E-2</v>
      </c>
      <c r="R399">
        <v>1</v>
      </c>
      <c r="S399">
        <v>0</v>
      </c>
      <c r="T399">
        <v>0</v>
      </c>
      <c r="V399">
        <v>0</v>
      </c>
      <c r="Y399">
        <v>44368</v>
      </c>
      <c r="Z399">
        <v>0.8563425925925926</v>
      </c>
      <c r="AB399">
        <v>1</v>
      </c>
      <c r="AD399">
        <v>4.6460246251531947</v>
      </c>
      <c r="AE399">
        <v>6.227947859927391</v>
      </c>
      <c r="AF399">
        <v>1.5819232347741963</v>
      </c>
      <c r="AG399">
        <v>0.12714037751903176</v>
      </c>
      <c r="BH399">
        <v>398</v>
      </c>
    </row>
    <row r="400" spans="1:60" x14ac:dyDescent="0.3">
      <c r="A400">
        <v>36</v>
      </c>
      <c r="B400">
        <v>12</v>
      </c>
      <c r="C400" t="s">
        <v>135</v>
      </c>
      <c r="D400" t="s">
        <v>27</v>
      </c>
      <c r="G400">
        <v>0.5</v>
      </c>
      <c r="H400">
        <v>0.5</v>
      </c>
      <c r="I400">
        <v>3960</v>
      </c>
      <c r="J400">
        <v>5470</v>
      </c>
      <c r="L400">
        <v>2259</v>
      </c>
      <c r="M400">
        <v>3.4529999999999998</v>
      </c>
      <c r="N400">
        <v>4.9130000000000003</v>
      </c>
      <c r="O400">
        <v>1.46</v>
      </c>
      <c r="Q400">
        <v>0.12</v>
      </c>
      <c r="R400">
        <v>1</v>
      </c>
      <c r="S400">
        <v>0</v>
      </c>
      <c r="T400">
        <v>0</v>
      </c>
      <c r="V400">
        <v>0</v>
      </c>
      <c r="Y400">
        <v>44368</v>
      </c>
      <c r="Z400">
        <v>0.86682870370370368</v>
      </c>
      <c r="AB400">
        <v>1</v>
      </c>
      <c r="AD400">
        <v>3.8377254637214677</v>
      </c>
      <c r="AE400">
        <v>5.1820573650163517</v>
      </c>
      <c r="AF400">
        <v>1.344331901294884</v>
      </c>
      <c r="AG400">
        <v>0.23498419398506423</v>
      </c>
      <c r="BH400">
        <v>399</v>
      </c>
    </row>
    <row r="401" spans="1:60" x14ac:dyDescent="0.3">
      <c r="A401">
        <v>37</v>
      </c>
      <c r="B401">
        <v>12</v>
      </c>
      <c r="C401" t="s">
        <v>135</v>
      </c>
      <c r="D401" t="s">
        <v>27</v>
      </c>
      <c r="G401">
        <v>0.5</v>
      </c>
      <c r="H401">
        <v>0.5</v>
      </c>
      <c r="I401">
        <v>3645</v>
      </c>
      <c r="J401">
        <v>5414</v>
      </c>
      <c r="L401">
        <v>2246</v>
      </c>
      <c r="M401">
        <v>3.2120000000000002</v>
      </c>
      <c r="N401">
        <v>4.8650000000000002</v>
      </c>
      <c r="O401">
        <v>1.6539999999999999</v>
      </c>
      <c r="Q401">
        <v>0.11899999999999999</v>
      </c>
      <c r="R401">
        <v>1</v>
      </c>
      <c r="S401">
        <v>0</v>
      </c>
      <c r="T401">
        <v>0</v>
      </c>
      <c r="V401">
        <v>0</v>
      </c>
      <c r="Y401">
        <v>44368</v>
      </c>
      <c r="Z401">
        <v>0.87251157407407398</v>
      </c>
      <c r="AB401">
        <v>1</v>
      </c>
      <c r="AD401">
        <v>3.5313304747311016</v>
      </c>
      <c r="AE401">
        <v>5.1276749437396409</v>
      </c>
      <c r="AF401">
        <v>1.5963444690085393</v>
      </c>
      <c r="AG401">
        <v>0.23362437864650126</v>
      </c>
      <c r="AJ401">
        <v>0.52197704286625213</v>
      </c>
      <c r="AO401">
        <v>0.62693600379750147</v>
      </c>
      <c r="AT401">
        <v>3.2161145503452713</v>
      </c>
      <c r="AY401">
        <v>0.26827902716509422</v>
      </c>
      <c r="BC401">
        <v>3.5405709585260494</v>
      </c>
      <c r="BD401">
        <v>5.1116515517563244</v>
      </c>
      <c r="BE401">
        <v>1.5710805932302745</v>
      </c>
      <c r="BF401">
        <v>0.23393818218616963</v>
      </c>
      <c r="BH401">
        <v>400</v>
      </c>
    </row>
    <row r="402" spans="1:60" x14ac:dyDescent="0.3">
      <c r="A402">
        <v>38</v>
      </c>
      <c r="B402">
        <v>12</v>
      </c>
      <c r="C402" t="s">
        <v>135</v>
      </c>
      <c r="D402" t="s">
        <v>27</v>
      </c>
      <c r="G402">
        <v>0.5</v>
      </c>
      <c r="H402">
        <v>0.5</v>
      </c>
      <c r="I402">
        <v>3664</v>
      </c>
      <c r="J402">
        <v>5381</v>
      </c>
      <c r="L402">
        <v>2252</v>
      </c>
      <c r="M402">
        <v>3.226</v>
      </c>
      <c r="N402">
        <v>4.8369999999999997</v>
      </c>
      <c r="O402">
        <v>1.6120000000000001</v>
      </c>
      <c r="Q402">
        <v>0.11899999999999999</v>
      </c>
      <c r="R402">
        <v>1</v>
      </c>
      <c r="S402">
        <v>0</v>
      </c>
      <c r="T402">
        <v>0</v>
      </c>
      <c r="V402">
        <v>0</v>
      </c>
      <c r="Y402">
        <v>44368</v>
      </c>
      <c r="Z402">
        <v>0.87864583333333324</v>
      </c>
      <c r="AB402">
        <v>1</v>
      </c>
      <c r="AD402">
        <v>3.5498114423209972</v>
      </c>
      <c r="AE402">
        <v>5.0956281597730069</v>
      </c>
      <c r="AF402">
        <v>1.5458167174520097</v>
      </c>
      <c r="AG402">
        <v>0.23425198572583802</v>
      </c>
      <c r="BH402">
        <v>401</v>
      </c>
    </row>
    <row r="403" spans="1:60" x14ac:dyDescent="0.3">
      <c r="A403">
        <v>39</v>
      </c>
      <c r="B403">
        <v>13</v>
      </c>
      <c r="C403" t="s">
        <v>136</v>
      </c>
      <c r="D403" t="s">
        <v>27</v>
      </c>
      <c r="G403">
        <v>0.5</v>
      </c>
      <c r="H403">
        <v>0.5</v>
      </c>
      <c r="I403">
        <v>3021</v>
      </c>
      <c r="J403">
        <v>4921</v>
      </c>
      <c r="L403">
        <v>1339</v>
      </c>
      <c r="M403">
        <v>2.7320000000000002</v>
      </c>
      <c r="N403">
        <v>4.4480000000000004</v>
      </c>
      <c r="O403">
        <v>1.7150000000000001</v>
      </c>
      <c r="Q403">
        <v>2.4E-2</v>
      </c>
      <c r="R403">
        <v>1</v>
      </c>
      <c r="S403">
        <v>0</v>
      </c>
      <c r="T403">
        <v>0</v>
      </c>
      <c r="V403">
        <v>0</v>
      </c>
      <c r="Y403">
        <v>44368</v>
      </c>
      <c r="Z403">
        <v>0.8890162037037036</v>
      </c>
      <c r="AB403">
        <v>1</v>
      </c>
      <c r="AD403">
        <v>2.9243765917787581</v>
      </c>
      <c r="AE403">
        <v>4.6489154135714497</v>
      </c>
      <c r="AF403">
        <v>1.7245388217926916</v>
      </c>
      <c r="AG403">
        <v>0.13875110848676173</v>
      </c>
      <c r="BH403">
        <v>402</v>
      </c>
    </row>
    <row r="404" spans="1:60" x14ac:dyDescent="0.3">
      <c r="A404">
        <v>40</v>
      </c>
      <c r="B404">
        <v>13</v>
      </c>
      <c r="C404" t="s">
        <v>136</v>
      </c>
      <c r="D404" t="s">
        <v>27</v>
      </c>
      <c r="G404">
        <v>0.5</v>
      </c>
      <c r="H404">
        <v>0.5</v>
      </c>
      <c r="I404">
        <v>2823</v>
      </c>
      <c r="J404">
        <v>4904</v>
      </c>
      <c r="L404">
        <v>1347</v>
      </c>
      <c r="M404">
        <v>2.58</v>
      </c>
      <c r="N404">
        <v>4.4329999999999998</v>
      </c>
      <c r="O404">
        <v>1.853</v>
      </c>
      <c r="Q404">
        <v>2.5000000000000001E-2</v>
      </c>
      <c r="R404">
        <v>1</v>
      </c>
      <c r="S404">
        <v>0</v>
      </c>
      <c r="T404">
        <v>0</v>
      </c>
      <c r="V404">
        <v>0</v>
      </c>
      <c r="Y404">
        <v>44368</v>
      </c>
      <c r="Z404">
        <v>0.89478009259259261</v>
      </c>
      <c r="AB404">
        <v>1</v>
      </c>
      <c r="AD404">
        <v>2.731785455841957</v>
      </c>
      <c r="AE404">
        <v>4.6324064642553049</v>
      </c>
      <c r="AF404">
        <v>1.9006210084133479</v>
      </c>
      <c r="AG404">
        <v>0.13958791792587741</v>
      </c>
      <c r="AJ404">
        <v>0.35669611718995131</v>
      </c>
      <c r="AO404">
        <v>0.60979518472279248</v>
      </c>
      <c r="AT404">
        <v>0.97469961394769689</v>
      </c>
      <c r="AY404">
        <v>4.2081827155554974</v>
      </c>
      <c r="BC404">
        <v>2.7269220433183001</v>
      </c>
      <c r="BD404">
        <v>4.6183253016032992</v>
      </c>
      <c r="BE404">
        <v>1.8914032582849989</v>
      </c>
      <c r="BF404">
        <v>0.13671138547891729</v>
      </c>
      <c r="BH404">
        <v>403</v>
      </c>
    </row>
    <row r="405" spans="1:60" x14ac:dyDescent="0.3">
      <c r="A405">
        <v>41</v>
      </c>
      <c r="B405">
        <v>13</v>
      </c>
      <c r="C405" t="s">
        <v>136</v>
      </c>
      <c r="D405" t="s">
        <v>27</v>
      </c>
      <c r="G405">
        <v>0.5</v>
      </c>
      <c r="H405">
        <v>0.5</v>
      </c>
      <c r="I405">
        <v>2813</v>
      </c>
      <c r="J405">
        <v>4875</v>
      </c>
      <c r="L405">
        <v>1292</v>
      </c>
      <c r="M405">
        <v>2.573</v>
      </c>
      <c r="N405">
        <v>4.4089999999999998</v>
      </c>
      <c r="O405">
        <v>1.8360000000000001</v>
      </c>
      <c r="Q405">
        <v>1.9E-2</v>
      </c>
      <c r="R405">
        <v>1</v>
      </c>
      <c r="S405">
        <v>0</v>
      </c>
      <c r="T405">
        <v>0</v>
      </c>
      <c r="V405">
        <v>0</v>
      </c>
      <c r="Y405">
        <v>44368</v>
      </c>
      <c r="Z405">
        <v>0.90089120370370368</v>
      </c>
      <c r="AB405">
        <v>1</v>
      </c>
      <c r="AD405">
        <v>2.7220586307946437</v>
      </c>
      <c r="AE405">
        <v>4.6042441389512936</v>
      </c>
      <c r="AF405">
        <v>1.8821855081566499</v>
      </c>
      <c r="AG405">
        <v>0.13383485303195716</v>
      </c>
      <c r="BH405">
        <v>404</v>
      </c>
    </row>
    <row r="406" spans="1:60" x14ac:dyDescent="0.3">
      <c r="A406">
        <v>42</v>
      </c>
      <c r="B406">
        <v>14</v>
      </c>
      <c r="C406" t="s">
        <v>137</v>
      </c>
      <c r="D406" t="s">
        <v>27</v>
      </c>
      <c r="G406">
        <v>0.5</v>
      </c>
      <c r="H406">
        <v>0.5</v>
      </c>
      <c r="I406">
        <v>2796</v>
      </c>
      <c r="J406">
        <v>4497</v>
      </c>
      <c r="L406">
        <v>1086</v>
      </c>
      <c r="M406">
        <v>2.56</v>
      </c>
      <c r="N406">
        <v>4.0890000000000004</v>
      </c>
      <c r="O406">
        <v>1.5289999999999999</v>
      </c>
      <c r="Q406">
        <v>0</v>
      </c>
      <c r="R406">
        <v>1</v>
      </c>
      <c r="S406">
        <v>0</v>
      </c>
      <c r="T406">
        <v>0</v>
      </c>
      <c r="V406">
        <v>0</v>
      </c>
      <c r="Y406">
        <v>44368</v>
      </c>
      <c r="Z406">
        <v>0.91126157407407404</v>
      </c>
      <c r="AB406">
        <v>1</v>
      </c>
      <c r="AD406">
        <v>2.7055230282142113</v>
      </c>
      <c r="AE406">
        <v>4.237162795333492</v>
      </c>
      <c r="AF406">
        <v>1.5316397671192807</v>
      </c>
      <c r="AG406">
        <v>0.11228700997472854</v>
      </c>
      <c r="BH406">
        <v>405</v>
      </c>
    </row>
    <row r="407" spans="1:60" x14ac:dyDescent="0.3">
      <c r="A407">
        <v>43</v>
      </c>
      <c r="B407">
        <v>14</v>
      </c>
      <c r="C407" t="s">
        <v>137</v>
      </c>
      <c r="D407" t="s">
        <v>27</v>
      </c>
      <c r="G407">
        <v>0.5</v>
      </c>
      <c r="H407">
        <v>0.5</v>
      </c>
      <c r="I407">
        <v>2811</v>
      </c>
      <c r="J407">
        <v>4565</v>
      </c>
      <c r="L407">
        <v>1074</v>
      </c>
      <c r="M407">
        <v>2.5720000000000001</v>
      </c>
      <c r="N407">
        <v>4.1459999999999999</v>
      </c>
      <c r="O407">
        <v>1.5740000000000001</v>
      </c>
      <c r="Q407">
        <v>0</v>
      </c>
      <c r="R407">
        <v>1</v>
      </c>
      <c r="S407">
        <v>0</v>
      </c>
      <c r="T407">
        <v>0</v>
      </c>
      <c r="V407">
        <v>0</v>
      </c>
      <c r="Y407">
        <v>44368</v>
      </c>
      <c r="Z407">
        <v>0.91689814814814818</v>
      </c>
      <c r="AB407">
        <v>1</v>
      </c>
      <c r="AD407">
        <v>2.7201132657851814</v>
      </c>
      <c r="AE407">
        <v>4.3031985925980702</v>
      </c>
      <c r="AF407">
        <v>1.5830853268128888</v>
      </c>
      <c r="AG407">
        <v>0.11103179581605503</v>
      </c>
      <c r="AJ407">
        <v>0.89798630341538777</v>
      </c>
      <c r="AO407">
        <v>3.1402606741314361</v>
      </c>
      <c r="AT407">
        <v>7.1121898399383428</v>
      </c>
      <c r="AY407">
        <v>1.4960576959137459</v>
      </c>
      <c r="BC407">
        <v>2.70795473447604</v>
      </c>
      <c r="BD407">
        <v>4.2366772380006639</v>
      </c>
      <c r="BE407">
        <v>1.5287225035246241</v>
      </c>
      <c r="BF407">
        <v>0.1118686052551707</v>
      </c>
      <c r="BH407">
        <v>406</v>
      </c>
    </row>
    <row r="408" spans="1:60" x14ac:dyDescent="0.3">
      <c r="A408">
        <v>44</v>
      </c>
      <c r="B408">
        <v>14</v>
      </c>
      <c r="C408" t="s">
        <v>137</v>
      </c>
      <c r="D408" t="s">
        <v>27</v>
      </c>
      <c r="G408">
        <v>0.5</v>
      </c>
      <c r="H408">
        <v>0.5</v>
      </c>
      <c r="I408">
        <v>2786</v>
      </c>
      <c r="J408">
        <v>4428</v>
      </c>
      <c r="L408">
        <v>1090</v>
      </c>
      <c r="M408">
        <v>2.5529999999999999</v>
      </c>
      <c r="N408">
        <v>4.0289999999999999</v>
      </c>
      <c r="O408">
        <v>1.4770000000000001</v>
      </c>
      <c r="Q408">
        <v>0</v>
      </c>
      <c r="R408">
        <v>1</v>
      </c>
      <c r="S408">
        <v>0</v>
      </c>
      <c r="T408">
        <v>0</v>
      </c>
      <c r="V408">
        <v>0</v>
      </c>
      <c r="Y408">
        <v>44368</v>
      </c>
      <c r="Z408">
        <v>0.92297453703703702</v>
      </c>
      <c r="AB408">
        <v>1</v>
      </c>
      <c r="AD408">
        <v>2.6957962031668981</v>
      </c>
      <c r="AE408">
        <v>4.1701558834032575</v>
      </c>
      <c r="AF408">
        <v>1.4743596802363594</v>
      </c>
      <c r="AG408">
        <v>0.11270541469428638</v>
      </c>
      <c r="BH408">
        <v>407</v>
      </c>
    </row>
    <row r="409" spans="1:60" x14ac:dyDescent="0.3">
      <c r="A409">
        <v>45</v>
      </c>
      <c r="B409">
        <v>15</v>
      </c>
      <c r="C409" t="s">
        <v>138</v>
      </c>
      <c r="D409" t="s">
        <v>27</v>
      </c>
      <c r="G409">
        <v>0.5</v>
      </c>
      <c r="H409">
        <v>0.5</v>
      </c>
      <c r="I409">
        <v>3074</v>
      </c>
      <c r="J409">
        <v>6048</v>
      </c>
      <c r="L409">
        <v>1599</v>
      </c>
      <c r="M409">
        <v>2.7730000000000001</v>
      </c>
      <c r="N409">
        <v>5.4029999999999996</v>
      </c>
      <c r="O409">
        <v>2.629</v>
      </c>
      <c r="Q409">
        <v>5.0999999999999997E-2</v>
      </c>
      <c r="R409">
        <v>1</v>
      </c>
      <c r="S409">
        <v>0</v>
      </c>
      <c r="T409">
        <v>0</v>
      </c>
      <c r="V409">
        <v>0</v>
      </c>
      <c r="Y409">
        <v>44368</v>
      </c>
      <c r="Z409">
        <v>0.93339120370370365</v>
      </c>
      <c r="AB409">
        <v>1</v>
      </c>
      <c r="AD409">
        <v>2.9759287645295185</v>
      </c>
      <c r="AE409">
        <v>5.743361641765266</v>
      </c>
      <c r="AF409">
        <v>2.7674328772357475</v>
      </c>
      <c r="AG409">
        <v>0.16594741525802115</v>
      </c>
      <c r="BH409">
        <v>408</v>
      </c>
    </row>
    <row r="410" spans="1:60" x14ac:dyDescent="0.3">
      <c r="A410">
        <v>46</v>
      </c>
      <c r="B410">
        <v>15</v>
      </c>
      <c r="C410" t="s">
        <v>138</v>
      </c>
      <c r="D410" t="s">
        <v>27</v>
      </c>
      <c r="G410">
        <v>0.5</v>
      </c>
      <c r="H410">
        <v>0.5</v>
      </c>
      <c r="I410">
        <v>3267</v>
      </c>
      <c r="J410">
        <v>6052</v>
      </c>
      <c r="L410">
        <v>1542</v>
      </c>
      <c r="M410">
        <v>2.9209999999999998</v>
      </c>
      <c r="N410">
        <v>5.4059999999999997</v>
      </c>
      <c r="O410">
        <v>2.4849999999999999</v>
      </c>
      <c r="Q410">
        <v>4.4999999999999998E-2</v>
      </c>
      <c r="R410">
        <v>1</v>
      </c>
      <c r="S410">
        <v>0</v>
      </c>
      <c r="T410">
        <v>0</v>
      </c>
      <c r="V410">
        <v>0</v>
      </c>
      <c r="Y410">
        <v>44368</v>
      </c>
      <c r="Z410">
        <v>0.93914351851851852</v>
      </c>
      <c r="AB410">
        <v>1</v>
      </c>
      <c r="AD410">
        <v>3.1636564879426627</v>
      </c>
      <c r="AE410">
        <v>5.7472461004278887</v>
      </c>
      <c r="AF410">
        <v>2.583589612485226</v>
      </c>
      <c r="AG410">
        <v>0.15998514800432195</v>
      </c>
      <c r="AJ410">
        <v>0.27709301356461979</v>
      </c>
      <c r="AO410">
        <v>0.86547833778899308</v>
      </c>
      <c r="AT410">
        <v>1.5906934126369605</v>
      </c>
      <c r="AY410">
        <v>2.6451997391242772</v>
      </c>
      <c r="BC410">
        <v>3.1592794166713718</v>
      </c>
      <c r="BD410">
        <v>5.7224826764536711</v>
      </c>
      <c r="BE410">
        <v>2.5632032597822993</v>
      </c>
      <c r="BF410">
        <v>0.16212947219205587</v>
      </c>
      <c r="BH410">
        <v>409</v>
      </c>
    </row>
    <row r="411" spans="1:60" x14ac:dyDescent="0.3">
      <c r="A411">
        <v>47</v>
      </c>
      <c r="B411">
        <v>15</v>
      </c>
      <c r="C411" t="s">
        <v>138</v>
      </c>
      <c r="D411" t="s">
        <v>27</v>
      </c>
      <c r="G411">
        <v>0.5</v>
      </c>
      <c r="H411">
        <v>0.5</v>
      </c>
      <c r="I411">
        <v>3258</v>
      </c>
      <c r="J411">
        <v>6001</v>
      </c>
      <c r="L411">
        <v>1583</v>
      </c>
      <c r="M411">
        <v>2.9140000000000001</v>
      </c>
      <c r="N411">
        <v>5.3630000000000004</v>
      </c>
      <c r="O411">
        <v>2.448</v>
      </c>
      <c r="Q411">
        <v>0.05</v>
      </c>
      <c r="R411">
        <v>1</v>
      </c>
      <c r="S411">
        <v>0</v>
      </c>
      <c r="T411">
        <v>0</v>
      </c>
      <c r="V411">
        <v>0</v>
      </c>
      <c r="Y411">
        <v>44368</v>
      </c>
      <c r="Z411">
        <v>0.94527777777777777</v>
      </c>
      <c r="AB411">
        <v>1</v>
      </c>
      <c r="AD411">
        <v>3.1549023454000813</v>
      </c>
      <c r="AE411">
        <v>5.6977192524794544</v>
      </c>
      <c r="AF411">
        <v>2.5428169070793731</v>
      </c>
      <c r="AG411">
        <v>0.16427379637978978</v>
      </c>
      <c r="BH411">
        <v>410</v>
      </c>
    </row>
    <row r="412" spans="1:60" x14ac:dyDescent="0.3">
      <c r="A412">
        <v>48</v>
      </c>
      <c r="B412">
        <v>16</v>
      </c>
      <c r="C412" t="s">
        <v>139</v>
      </c>
      <c r="D412" t="s">
        <v>27</v>
      </c>
      <c r="G412">
        <v>0.5</v>
      </c>
      <c r="H412">
        <v>0.5</v>
      </c>
      <c r="I412">
        <v>3225</v>
      </c>
      <c r="J412">
        <v>4635</v>
      </c>
      <c r="L412">
        <v>1724</v>
      </c>
      <c r="M412">
        <v>2.8889999999999998</v>
      </c>
      <c r="N412">
        <v>4.2060000000000004</v>
      </c>
      <c r="O412">
        <v>1.3160000000000001</v>
      </c>
      <c r="Q412">
        <v>6.4000000000000001E-2</v>
      </c>
      <c r="R412">
        <v>1</v>
      </c>
      <c r="S412">
        <v>0</v>
      </c>
      <c r="T412">
        <v>0</v>
      </c>
      <c r="V412">
        <v>0</v>
      </c>
      <c r="Y412">
        <v>44368</v>
      </c>
      <c r="Z412">
        <v>0.95572916666666663</v>
      </c>
      <c r="AB412">
        <v>1</v>
      </c>
      <c r="AD412">
        <v>3.1228038227439474</v>
      </c>
      <c r="AE412">
        <v>4.3711766191939594</v>
      </c>
      <c r="AF412">
        <v>1.248372796450012</v>
      </c>
      <c r="AG412">
        <v>0.17902256274420353</v>
      </c>
      <c r="BH412">
        <v>411</v>
      </c>
    </row>
    <row r="413" spans="1:60" x14ac:dyDescent="0.3">
      <c r="A413">
        <v>49</v>
      </c>
      <c r="B413">
        <v>16</v>
      </c>
      <c r="C413" t="s">
        <v>139</v>
      </c>
      <c r="D413" t="s">
        <v>27</v>
      </c>
      <c r="G413">
        <v>0.5</v>
      </c>
      <c r="H413">
        <v>0.5</v>
      </c>
      <c r="I413">
        <v>3238</v>
      </c>
      <c r="J413">
        <v>4582</v>
      </c>
      <c r="L413">
        <v>1731</v>
      </c>
      <c r="M413">
        <v>2.899</v>
      </c>
      <c r="N413">
        <v>4.16</v>
      </c>
      <c r="O413">
        <v>1.262</v>
      </c>
      <c r="Q413">
        <v>6.5000000000000002E-2</v>
      </c>
      <c r="R413">
        <v>1</v>
      </c>
      <c r="S413">
        <v>0</v>
      </c>
      <c r="T413">
        <v>0</v>
      </c>
      <c r="V413">
        <v>0</v>
      </c>
      <c r="Y413">
        <v>44368</v>
      </c>
      <c r="Z413">
        <v>0.96142361111111108</v>
      </c>
      <c r="AB413">
        <v>1</v>
      </c>
      <c r="AD413">
        <v>3.1354486953054548</v>
      </c>
      <c r="AE413">
        <v>4.319707541914215</v>
      </c>
      <c r="AF413">
        <v>1.1842588466087602</v>
      </c>
      <c r="AG413">
        <v>0.17975477100342976</v>
      </c>
      <c r="AJ413">
        <v>0.92635284082961911</v>
      </c>
      <c r="AO413">
        <v>1.0065548763915999</v>
      </c>
      <c r="AT413">
        <v>1.2185864096317722</v>
      </c>
      <c r="AY413">
        <v>1.0529533329961882</v>
      </c>
      <c r="BC413">
        <v>3.1500389328764244</v>
      </c>
      <c r="BD413">
        <v>4.3415576218914644</v>
      </c>
      <c r="BE413">
        <v>1.1915186890150402</v>
      </c>
      <c r="BF413">
        <v>0.17881336038442464</v>
      </c>
      <c r="BH413">
        <v>412</v>
      </c>
    </row>
    <row r="414" spans="1:60" x14ac:dyDescent="0.3">
      <c r="A414">
        <v>50</v>
      </c>
      <c r="B414">
        <v>16</v>
      </c>
      <c r="C414" t="s">
        <v>139</v>
      </c>
      <c r="D414" t="s">
        <v>27</v>
      </c>
      <c r="G414">
        <v>0.5</v>
      </c>
      <c r="H414">
        <v>0.5</v>
      </c>
      <c r="I414">
        <v>3268</v>
      </c>
      <c r="J414">
        <v>4627</v>
      </c>
      <c r="L414">
        <v>1713</v>
      </c>
      <c r="M414">
        <v>2.9220000000000002</v>
      </c>
      <c r="N414">
        <v>4.1989999999999998</v>
      </c>
      <c r="O414">
        <v>1.2769999999999999</v>
      </c>
      <c r="Q414">
        <v>6.3E-2</v>
      </c>
      <c r="R414">
        <v>1</v>
      </c>
      <c r="S414">
        <v>0</v>
      </c>
      <c r="T414">
        <v>0</v>
      </c>
      <c r="V414">
        <v>0</v>
      </c>
      <c r="Y414">
        <v>44368</v>
      </c>
      <c r="Z414">
        <v>0.96752314814814822</v>
      </c>
      <c r="AB414">
        <v>1</v>
      </c>
      <c r="AD414">
        <v>3.1646291704473946</v>
      </c>
      <c r="AE414">
        <v>4.3634077018687147</v>
      </c>
      <c r="AF414">
        <v>1.1987785314213202</v>
      </c>
      <c r="AG414">
        <v>0.17787194976541948</v>
      </c>
      <c r="BH414">
        <v>413</v>
      </c>
    </row>
    <row r="415" spans="1:60" x14ac:dyDescent="0.3">
      <c r="A415">
        <v>51</v>
      </c>
      <c r="B415">
        <v>17</v>
      </c>
      <c r="C415" t="s">
        <v>140</v>
      </c>
      <c r="D415" t="s">
        <v>27</v>
      </c>
      <c r="G415">
        <v>0.5</v>
      </c>
      <c r="H415">
        <v>0.5</v>
      </c>
      <c r="I415">
        <v>2554</v>
      </c>
      <c r="J415">
        <v>4663</v>
      </c>
      <c r="L415">
        <v>1417</v>
      </c>
      <c r="M415">
        <v>2.3740000000000001</v>
      </c>
      <c r="N415">
        <v>4.2290000000000001</v>
      </c>
      <c r="O415">
        <v>1.855</v>
      </c>
      <c r="Q415">
        <v>3.2000000000000001E-2</v>
      </c>
      <c r="R415">
        <v>1</v>
      </c>
      <c r="S415">
        <v>0</v>
      </c>
      <c r="T415">
        <v>0</v>
      </c>
      <c r="V415">
        <v>0</v>
      </c>
      <c r="Y415">
        <v>44368</v>
      </c>
      <c r="Z415">
        <v>0.97787037037037028</v>
      </c>
      <c r="AB415">
        <v>1</v>
      </c>
      <c r="AD415">
        <v>2.4701338620692321</v>
      </c>
      <c r="AE415">
        <v>4.3983678298323152</v>
      </c>
      <c r="AF415">
        <v>1.9282339677630831</v>
      </c>
      <c r="AG415">
        <v>0.14691000051813954</v>
      </c>
      <c r="BH415">
        <v>414</v>
      </c>
    </row>
    <row r="416" spans="1:60" x14ac:dyDescent="0.3">
      <c r="A416">
        <v>52</v>
      </c>
      <c r="B416">
        <v>17</v>
      </c>
      <c r="C416" t="s">
        <v>140</v>
      </c>
      <c r="D416" t="s">
        <v>27</v>
      </c>
      <c r="G416">
        <v>0.5</v>
      </c>
      <c r="H416">
        <v>0.5</v>
      </c>
      <c r="I416">
        <v>2320</v>
      </c>
      <c r="J416">
        <v>4645</v>
      </c>
      <c r="L416">
        <v>1404</v>
      </c>
      <c r="M416">
        <v>2.1949999999999998</v>
      </c>
      <c r="N416">
        <v>4.2140000000000004</v>
      </c>
      <c r="O416">
        <v>2.02</v>
      </c>
      <c r="Q416">
        <v>3.1E-2</v>
      </c>
      <c r="R416">
        <v>1</v>
      </c>
      <c r="S416">
        <v>0</v>
      </c>
      <c r="T416">
        <v>0</v>
      </c>
      <c r="V416">
        <v>0</v>
      </c>
      <c r="Y416">
        <v>44368</v>
      </c>
      <c r="Z416">
        <v>0.9835532407407408</v>
      </c>
      <c r="AB416">
        <v>1</v>
      </c>
      <c r="AD416">
        <v>2.2425261559621035</v>
      </c>
      <c r="AE416">
        <v>4.380887765850515</v>
      </c>
      <c r="AF416">
        <v>2.1383616098884115</v>
      </c>
      <c r="AG416">
        <v>0.14555018517957657</v>
      </c>
      <c r="AJ416">
        <v>1.0902715027558307</v>
      </c>
      <c r="AO416">
        <v>1.3838682910111881</v>
      </c>
      <c r="AT416">
        <v>1.6926892482691456</v>
      </c>
      <c r="AY416">
        <v>7.1840243205085516E-2</v>
      </c>
      <c r="BC416">
        <v>2.2303676246529616</v>
      </c>
      <c r="BD416">
        <v>4.3507832112151927</v>
      </c>
      <c r="BE416">
        <v>2.1204155865622303</v>
      </c>
      <c r="BF416">
        <v>0.14560248576952131</v>
      </c>
      <c r="BH416">
        <v>415</v>
      </c>
    </row>
    <row r="417" spans="1:60" x14ac:dyDescent="0.3">
      <c r="A417">
        <v>53</v>
      </c>
      <c r="B417">
        <v>17</v>
      </c>
      <c r="C417" t="s">
        <v>140</v>
      </c>
      <c r="D417" t="s">
        <v>27</v>
      </c>
      <c r="G417">
        <v>0.5</v>
      </c>
      <c r="H417">
        <v>0.5</v>
      </c>
      <c r="I417">
        <v>2295</v>
      </c>
      <c r="J417">
        <v>4583</v>
      </c>
      <c r="L417">
        <v>1405</v>
      </c>
      <c r="M417">
        <v>2.1760000000000002</v>
      </c>
      <c r="N417">
        <v>4.1609999999999996</v>
      </c>
      <c r="O417">
        <v>1.9850000000000001</v>
      </c>
      <c r="Q417">
        <v>3.1E-2</v>
      </c>
      <c r="R417">
        <v>1</v>
      </c>
      <c r="S417">
        <v>0</v>
      </c>
      <c r="T417">
        <v>0</v>
      </c>
      <c r="V417">
        <v>0</v>
      </c>
      <c r="Y417">
        <v>44368</v>
      </c>
      <c r="Z417">
        <v>0.98964120370370379</v>
      </c>
      <c r="AB417">
        <v>1</v>
      </c>
      <c r="AD417">
        <v>2.2182090933438201</v>
      </c>
      <c r="AE417">
        <v>4.3206786565798696</v>
      </c>
      <c r="AF417">
        <v>2.1024695632360495</v>
      </c>
      <c r="AG417">
        <v>0.14565478635946605</v>
      </c>
      <c r="BH417">
        <v>416</v>
      </c>
    </row>
    <row r="418" spans="1:60" x14ac:dyDescent="0.3">
      <c r="A418">
        <v>54</v>
      </c>
      <c r="B418">
        <v>18</v>
      </c>
      <c r="C418" t="s">
        <v>141</v>
      </c>
      <c r="D418" t="s">
        <v>27</v>
      </c>
      <c r="G418">
        <v>0.5</v>
      </c>
      <c r="H418">
        <v>0.5</v>
      </c>
      <c r="I418">
        <v>2638</v>
      </c>
      <c r="J418">
        <v>4959</v>
      </c>
      <c r="L418">
        <v>1419</v>
      </c>
      <c r="M418">
        <v>2.4380000000000002</v>
      </c>
      <c r="N418">
        <v>4.4800000000000004</v>
      </c>
      <c r="O418">
        <v>2.0419999999999998</v>
      </c>
      <c r="Q418">
        <v>3.2000000000000001E-2</v>
      </c>
      <c r="R418">
        <v>1</v>
      </c>
      <c r="S418">
        <v>0</v>
      </c>
      <c r="T418">
        <v>0</v>
      </c>
      <c r="V418">
        <v>0</v>
      </c>
      <c r="Y418">
        <v>44369</v>
      </c>
      <c r="Z418">
        <v>8.1018518518518516E-5</v>
      </c>
      <c r="AB418">
        <v>1</v>
      </c>
      <c r="AD418">
        <v>2.5518391924666632</v>
      </c>
      <c r="AE418">
        <v>4.6858177708663602</v>
      </c>
      <c r="AF418">
        <v>2.133978578399697</v>
      </c>
      <c r="AG418">
        <v>0.14711920287791849</v>
      </c>
      <c r="BH418">
        <v>417</v>
      </c>
    </row>
    <row r="419" spans="1:60" x14ac:dyDescent="0.3">
      <c r="A419">
        <v>55</v>
      </c>
      <c r="B419">
        <v>18</v>
      </c>
      <c r="C419" t="s">
        <v>141</v>
      </c>
      <c r="D419" t="s">
        <v>27</v>
      </c>
      <c r="G419">
        <v>0.5</v>
      </c>
      <c r="H419">
        <v>0.5</v>
      </c>
      <c r="I419">
        <v>2772</v>
      </c>
      <c r="J419">
        <v>4908</v>
      </c>
      <c r="L419">
        <v>1329</v>
      </c>
      <c r="M419">
        <v>2.5419999999999998</v>
      </c>
      <c r="N419">
        <v>4.4359999999999999</v>
      </c>
      <c r="O419">
        <v>1.895</v>
      </c>
      <c r="Q419">
        <v>2.3E-2</v>
      </c>
      <c r="R419">
        <v>1</v>
      </c>
      <c r="S419">
        <v>0</v>
      </c>
      <c r="T419">
        <v>0</v>
      </c>
      <c r="V419">
        <v>0</v>
      </c>
      <c r="Y419">
        <v>44369</v>
      </c>
      <c r="Z419">
        <v>5.8217592592592592E-3</v>
      </c>
      <c r="AB419">
        <v>1</v>
      </c>
      <c r="AD419">
        <v>2.6821786481006598</v>
      </c>
      <c r="AE419">
        <v>4.6362909229179277</v>
      </c>
      <c r="AF419">
        <v>1.9541122748172679</v>
      </c>
      <c r="AG419">
        <v>0.13770509668786715</v>
      </c>
      <c r="AJ419">
        <v>1.5830146398474985</v>
      </c>
      <c r="AO419">
        <v>0.73043044129591728</v>
      </c>
      <c r="AT419">
        <v>0.45181216704440746</v>
      </c>
      <c r="AY419">
        <v>1.3580012036242124</v>
      </c>
      <c r="BC419">
        <v>2.703577663204749</v>
      </c>
      <c r="BD419">
        <v>4.6532854295668997</v>
      </c>
      <c r="BE419">
        <v>1.9497077663621509</v>
      </c>
      <c r="BF419">
        <v>0.13864650730687228</v>
      </c>
      <c r="BH419">
        <v>418</v>
      </c>
    </row>
    <row r="420" spans="1:60" x14ac:dyDescent="0.3">
      <c r="A420">
        <v>56</v>
      </c>
      <c r="B420">
        <v>18</v>
      </c>
      <c r="C420" t="s">
        <v>141</v>
      </c>
      <c r="D420" t="s">
        <v>27</v>
      </c>
      <c r="G420">
        <v>0.5</v>
      </c>
      <c r="H420">
        <v>0.5</v>
      </c>
      <c r="I420">
        <v>2816</v>
      </c>
      <c r="J420">
        <v>4943</v>
      </c>
      <c r="L420">
        <v>1347</v>
      </c>
      <c r="M420">
        <v>2.5760000000000001</v>
      </c>
      <c r="N420">
        <v>4.4660000000000002</v>
      </c>
      <c r="O420">
        <v>1.89</v>
      </c>
      <c r="Q420">
        <v>2.5000000000000001E-2</v>
      </c>
      <c r="R420">
        <v>1</v>
      </c>
      <c r="S420">
        <v>0</v>
      </c>
      <c r="T420">
        <v>0</v>
      </c>
      <c r="V420">
        <v>0</v>
      </c>
      <c r="Y420">
        <v>44369</v>
      </c>
      <c r="Z420">
        <v>1.2025462962962962E-2</v>
      </c>
      <c r="AB420">
        <v>1</v>
      </c>
      <c r="AD420">
        <v>2.7249766783088378</v>
      </c>
      <c r="AE420">
        <v>4.6702799362158718</v>
      </c>
      <c r="AF420">
        <v>1.945303257907034</v>
      </c>
      <c r="AG420">
        <v>0.13958791792587741</v>
      </c>
      <c r="BH420">
        <v>419</v>
      </c>
    </row>
    <row r="421" spans="1:60" x14ac:dyDescent="0.3">
      <c r="A421">
        <v>57</v>
      </c>
      <c r="B421">
        <v>19</v>
      </c>
      <c r="C421" t="s">
        <v>66</v>
      </c>
      <c r="D421" t="s">
        <v>27</v>
      </c>
      <c r="G421">
        <v>0.5</v>
      </c>
      <c r="H421">
        <v>0.5</v>
      </c>
      <c r="I421">
        <v>4801</v>
      </c>
      <c r="J421">
        <v>10520</v>
      </c>
      <c r="L421">
        <v>3721</v>
      </c>
      <c r="M421">
        <v>4.0979999999999999</v>
      </c>
      <c r="N421">
        <v>9.1910000000000007</v>
      </c>
      <c r="O421">
        <v>5.093</v>
      </c>
      <c r="Q421">
        <v>0.27300000000000002</v>
      </c>
      <c r="R421">
        <v>1</v>
      </c>
      <c r="S421">
        <v>0</v>
      </c>
      <c r="T421">
        <v>0</v>
      </c>
      <c r="V421">
        <v>0</v>
      </c>
      <c r="Y421">
        <v>44369</v>
      </c>
      <c r="Z421">
        <v>2.2847222222222224E-2</v>
      </c>
      <c r="AB421">
        <v>1</v>
      </c>
      <c r="AD421">
        <v>4.6557514502005075</v>
      </c>
      <c r="AE421">
        <v>10.086186426576932</v>
      </c>
      <c r="AF421">
        <v>5.4304349763764241</v>
      </c>
      <c r="AG421">
        <v>0.38791111898345365</v>
      </c>
      <c r="BH421">
        <v>420</v>
      </c>
    </row>
    <row r="422" spans="1:60" x14ac:dyDescent="0.3">
      <c r="A422">
        <v>58</v>
      </c>
      <c r="B422">
        <v>19</v>
      </c>
      <c r="C422" t="s">
        <v>66</v>
      </c>
      <c r="D422" t="s">
        <v>27</v>
      </c>
      <c r="G422">
        <v>0.5</v>
      </c>
      <c r="H422">
        <v>0.5</v>
      </c>
      <c r="I422">
        <v>5571</v>
      </c>
      <c r="J422">
        <v>10530</v>
      </c>
      <c r="L422">
        <v>3769</v>
      </c>
      <c r="M422">
        <v>4.6890000000000001</v>
      </c>
      <c r="N422">
        <v>9.1999999999999993</v>
      </c>
      <c r="O422">
        <v>4.5110000000000001</v>
      </c>
      <c r="Q422">
        <v>0.27800000000000002</v>
      </c>
      <c r="R422">
        <v>1</v>
      </c>
      <c r="S422">
        <v>0</v>
      </c>
      <c r="T422">
        <v>0</v>
      </c>
      <c r="V422">
        <v>0</v>
      </c>
      <c r="Y422">
        <v>44369</v>
      </c>
      <c r="Z422">
        <v>2.883101851851852E-2</v>
      </c>
      <c r="AB422">
        <v>1</v>
      </c>
      <c r="AD422">
        <v>5.4047169788436236</v>
      </c>
      <c r="AE422">
        <v>10.095897573233488</v>
      </c>
      <c r="AF422">
        <v>4.6911805943898646</v>
      </c>
      <c r="AG422">
        <v>0.39293197561814769</v>
      </c>
      <c r="AJ422">
        <v>1.085676755123721</v>
      </c>
      <c r="AL422">
        <v>88.287148679446133</v>
      </c>
      <c r="AO422">
        <v>0.23058752899512736</v>
      </c>
      <c r="AQ422">
        <v>91.487094126967591</v>
      </c>
      <c r="AT422">
        <v>1.7258548806193228</v>
      </c>
      <c r="AV422">
        <v>94.687039574489035</v>
      </c>
      <c r="AY422">
        <v>2.9635632751869689</v>
      </c>
      <c r="BA422">
        <v>87.376852267661604</v>
      </c>
      <c r="BC422">
        <v>5.3755365037016833</v>
      </c>
      <c r="BD422">
        <v>10.107550949221356</v>
      </c>
      <c r="BE422">
        <v>4.7320144455196704</v>
      </c>
      <c r="BF422">
        <v>0.39884194228190212</v>
      </c>
      <c r="BH422">
        <v>421</v>
      </c>
    </row>
    <row r="423" spans="1:60" x14ac:dyDescent="0.3">
      <c r="A423">
        <v>59</v>
      </c>
      <c r="B423">
        <v>19</v>
      </c>
      <c r="C423" t="s">
        <v>66</v>
      </c>
      <c r="D423" t="s">
        <v>27</v>
      </c>
      <c r="G423">
        <v>0.5</v>
      </c>
      <c r="H423">
        <v>0.5</v>
      </c>
      <c r="I423">
        <v>5511</v>
      </c>
      <c r="J423">
        <v>10554</v>
      </c>
      <c r="L423">
        <v>3882</v>
      </c>
      <c r="M423">
        <v>4.6429999999999998</v>
      </c>
      <c r="N423">
        <v>9.2200000000000006</v>
      </c>
      <c r="O423">
        <v>4.5780000000000003</v>
      </c>
      <c r="Q423">
        <v>0.28999999999999998</v>
      </c>
      <c r="R423">
        <v>1</v>
      </c>
      <c r="S423">
        <v>0</v>
      </c>
      <c r="T423">
        <v>0</v>
      </c>
      <c r="V423">
        <v>0</v>
      </c>
      <c r="Y423">
        <v>44369</v>
      </c>
      <c r="Z423">
        <v>3.5219907407407408E-2</v>
      </c>
      <c r="AB423">
        <v>1</v>
      </c>
      <c r="AD423">
        <v>5.346356028559744</v>
      </c>
      <c r="AE423">
        <v>10.119204325209221</v>
      </c>
      <c r="AF423">
        <v>4.7728482966494772</v>
      </c>
      <c r="AG423">
        <v>0.40475190894565655</v>
      </c>
      <c r="BH423">
        <v>422</v>
      </c>
    </row>
    <row r="424" spans="1:60" x14ac:dyDescent="0.3">
      <c r="A424">
        <v>60</v>
      </c>
      <c r="B424">
        <v>20</v>
      </c>
      <c r="C424" t="s">
        <v>67</v>
      </c>
      <c r="D424" t="s">
        <v>27</v>
      </c>
      <c r="G424">
        <v>0.5</v>
      </c>
      <c r="H424">
        <v>0.5</v>
      </c>
      <c r="I424">
        <v>3588</v>
      </c>
      <c r="J424">
        <v>5134</v>
      </c>
      <c r="L424">
        <v>1376</v>
      </c>
      <c r="M424">
        <v>3.1669999999999998</v>
      </c>
      <c r="N424">
        <v>4.6280000000000001</v>
      </c>
      <c r="O424">
        <v>1.46</v>
      </c>
      <c r="Q424">
        <v>2.8000000000000001E-2</v>
      </c>
      <c r="R424">
        <v>1</v>
      </c>
      <c r="S424">
        <v>0</v>
      </c>
      <c r="T424">
        <v>0</v>
      </c>
      <c r="V424">
        <v>0</v>
      </c>
      <c r="Y424">
        <v>44369</v>
      </c>
      <c r="Z424">
        <v>4.5763888888888889E-2</v>
      </c>
      <c r="AB424">
        <v>1</v>
      </c>
      <c r="AD424">
        <v>3.4758875719614166</v>
      </c>
      <c r="AE424">
        <v>4.8557628373560835</v>
      </c>
      <c r="AF424">
        <v>1.3798752653946669</v>
      </c>
      <c r="AG424">
        <v>0.14262135214267171</v>
      </c>
      <c r="BH424">
        <v>423</v>
      </c>
    </row>
    <row r="425" spans="1:60" x14ac:dyDescent="0.3">
      <c r="A425">
        <v>61</v>
      </c>
      <c r="B425">
        <v>20</v>
      </c>
      <c r="C425" t="s">
        <v>67</v>
      </c>
      <c r="D425" t="s">
        <v>27</v>
      </c>
      <c r="G425">
        <v>0.5</v>
      </c>
      <c r="H425">
        <v>0.5</v>
      </c>
      <c r="I425">
        <v>2884</v>
      </c>
      <c r="J425">
        <v>5076</v>
      </c>
      <c r="L425">
        <v>1344</v>
      </c>
      <c r="M425">
        <v>2.6280000000000001</v>
      </c>
      <c r="N425">
        <v>4.5789999999999997</v>
      </c>
      <c r="O425">
        <v>1.9510000000000001</v>
      </c>
      <c r="Q425">
        <v>2.5000000000000001E-2</v>
      </c>
      <c r="R425">
        <v>1</v>
      </c>
      <c r="S425">
        <v>0</v>
      </c>
      <c r="T425">
        <v>0</v>
      </c>
      <c r="V425">
        <v>0</v>
      </c>
      <c r="Y425">
        <v>44369</v>
      </c>
      <c r="Z425">
        <v>5.1412037037037034E-2</v>
      </c>
      <c r="AB425">
        <v>1</v>
      </c>
      <c r="AD425">
        <v>2.7911190886305675</v>
      </c>
      <c r="AE425">
        <v>4.7994381867480609</v>
      </c>
      <c r="AF425">
        <v>2.0083190981174934</v>
      </c>
      <c r="AG425">
        <v>0.13927411438620901</v>
      </c>
      <c r="AJ425">
        <v>2.4695654042139212</v>
      </c>
      <c r="AK425">
        <v>1.959382480115093</v>
      </c>
      <c r="AO425">
        <v>0.18227127706356341</v>
      </c>
      <c r="AP425">
        <v>3.0012158135342544</v>
      </c>
      <c r="AT425">
        <v>2.9120681091690521</v>
      </c>
      <c r="AU425">
        <v>4.4278750722267235</v>
      </c>
      <c r="AY425">
        <v>1.1329497923381979</v>
      </c>
      <c r="AZ425">
        <v>0.11323083680729422</v>
      </c>
      <c r="BC425">
        <v>2.7570752009649713</v>
      </c>
      <c r="BD425">
        <v>4.7950681707526108</v>
      </c>
      <c r="BE425">
        <v>2.03799296978764</v>
      </c>
      <c r="BF425">
        <v>0.1384896055370381</v>
      </c>
      <c r="BH425">
        <v>424</v>
      </c>
    </row>
    <row r="426" spans="1:60" x14ac:dyDescent="0.3">
      <c r="A426">
        <v>62</v>
      </c>
      <c r="B426">
        <v>20</v>
      </c>
      <c r="C426" t="s">
        <v>67</v>
      </c>
      <c r="D426" t="s">
        <v>27</v>
      </c>
      <c r="G426">
        <v>0.5</v>
      </c>
      <c r="H426">
        <v>0.5</v>
      </c>
      <c r="I426">
        <v>2814</v>
      </c>
      <c r="J426">
        <v>5067</v>
      </c>
      <c r="L426">
        <v>1329</v>
      </c>
      <c r="M426">
        <v>2.573</v>
      </c>
      <c r="N426">
        <v>4.5709999999999997</v>
      </c>
      <c r="O426">
        <v>1.998</v>
      </c>
      <c r="Q426">
        <v>2.3E-2</v>
      </c>
      <c r="R426">
        <v>1</v>
      </c>
      <c r="S426">
        <v>0</v>
      </c>
      <c r="T426">
        <v>0</v>
      </c>
      <c r="V426">
        <v>0</v>
      </c>
      <c r="Y426">
        <v>44369</v>
      </c>
      <c r="Z426">
        <v>5.7581018518518517E-2</v>
      </c>
      <c r="AB426">
        <v>1</v>
      </c>
      <c r="AD426">
        <v>2.7230313132993751</v>
      </c>
      <c r="AE426">
        <v>4.7906981547571617</v>
      </c>
      <c r="AF426">
        <v>2.0676668414577866</v>
      </c>
      <c r="AG426">
        <v>0.13770509668786715</v>
      </c>
      <c r="BH426">
        <v>425</v>
      </c>
    </row>
    <row r="427" spans="1:60" x14ac:dyDescent="0.3">
      <c r="A427">
        <v>63</v>
      </c>
      <c r="B427">
        <v>2</v>
      </c>
      <c r="D427" t="s">
        <v>28</v>
      </c>
      <c r="Y427">
        <v>44369</v>
      </c>
      <c r="Z427">
        <v>6.1493055555555558E-2</v>
      </c>
      <c r="AB427">
        <v>1</v>
      </c>
      <c r="AD427" t="e">
        <v>#DIV/0!</v>
      </c>
      <c r="AE427" t="e">
        <v>#DIV/0!</v>
      </c>
      <c r="AF427" t="e">
        <v>#DIV/0!</v>
      </c>
      <c r="AG427" t="e">
        <v>#DIV/0!</v>
      </c>
      <c r="BH427">
        <v>426</v>
      </c>
    </row>
    <row r="428" spans="1:60" x14ac:dyDescent="0.3">
      <c r="A428">
        <v>64</v>
      </c>
      <c r="B428">
        <v>3</v>
      </c>
      <c r="C428" t="s">
        <v>29</v>
      </c>
      <c r="D428" t="s">
        <v>27</v>
      </c>
      <c r="G428">
        <v>0.5</v>
      </c>
      <c r="H428">
        <v>0.5</v>
      </c>
      <c r="I428">
        <v>151</v>
      </c>
      <c r="J428">
        <v>207</v>
      </c>
      <c r="L428">
        <v>119</v>
      </c>
      <c r="M428">
        <v>0.53100000000000003</v>
      </c>
      <c r="N428">
        <v>0.45400000000000001</v>
      </c>
      <c r="O428">
        <v>0</v>
      </c>
      <c r="Q428">
        <v>0</v>
      </c>
      <c r="R428">
        <v>1</v>
      </c>
      <c r="S428">
        <v>0</v>
      </c>
      <c r="T428">
        <v>0</v>
      </c>
      <c r="V428">
        <v>0</v>
      </c>
      <c r="Y428">
        <v>44369</v>
      </c>
      <c r="Z428">
        <v>7.0972222222222228E-2</v>
      </c>
      <c r="AB428">
        <v>1</v>
      </c>
      <c r="AD428">
        <v>0.13277780319987095</v>
      </c>
      <c r="AE428">
        <v>7.1080879671137798E-2</v>
      </c>
      <c r="AF428">
        <v>-6.1696923528733155E-2</v>
      </c>
      <c r="AG428">
        <v>1.1137669021621461E-2</v>
      </c>
      <c r="BH428">
        <v>427</v>
      </c>
    </row>
    <row r="429" spans="1:60" x14ac:dyDescent="0.3">
      <c r="A429">
        <v>65</v>
      </c>
      <c r="B429">
        <v>3</v>
      </c>
      <c r="C429" t="s">
        <v>29</v>
      </c>
      <c r="D429" t="s">
        <v>27</v>
      </c>
      <c r="G429">
        <v>0.5</v>
      </c>
      <c r="H429">
        <v>0.5</v>
      </c>
      <c r="I429">
        <v>46</v>
      </c>
      <c r="J429">
        <v>159</v>
      </c>
      <c r="L429">
        <v>33</v>
      </c>
      <c r="M429">
        <v>0.45</v>
      </c>
      <c r="N429">
        <v>0.41399999999999998</v>
      </c>
      <c r="O429">
        <v>0</v>
      </c>
      <c r="Q429">
        <v>0</v>
      </c>
      <c r="R429">
        <v>1</v>
      </c>
      <c r="S429">
        <v>0</v>
      </c>
      <c r="T429">
        <v>0</v>
      </c>
      <c r="V429">
        <v>0</v>
      </c>
      <c r="Y429">
        <v>44369</v>
      </c>
      <c r="Z429">
        <v>7.5914351851851858E-2</v>
      </c>
      <c r="AB429">
        <v>1</v>
      </c>
      <c r="AD429">
        <v>3.0646140203082383E-2</v>
      </c>
      <c r="AE429">
        <v>2.446737571967092E-2</v>
      </c>
      <c r="AF429">
        <v>-6.1787644834114634E-3</v>
      </c>
      <c r="AG429">
        <v>2.1419675511279673E-3</v>
      </c>
      <c r="AJ429">
        <v>9.9977245768494889</v>
      </c>
      <c r="AO429">
        <v>38.467523202024175</v>
      </c>
      <c r="AT429">
        <v>1316.3611247177921</v>
      </c>
      <c r="AY429">
        <v>119.66070438558776</v>
      </c>
      <c r="BC429">
        <v>2.91871164459854E-2</v>
      </c>
      <c r="BD429">
        <v>3.0294063713604276E-2</v>
      </c>
      <c r="BE429">
        <v>1.1069472676188737E-3</v>
      </c>
      <c r="BF429">
        <v>5.3323035377564739E-3</v>
      </c>
      <c r="BH429">
        <v>428</v>
      </c>
    </row>
    <row r="430" spans="1:60" x14ac:dyDescent="0.3">
      <c r="A430">
        <v>66</v>
      </c>
      <c r="B430">
        <v>3</v>
      </c>
      <c r="C430" t="s">
        <v>29</v>
      </c>
      <c r="D430" t="s">
        <v>27</v>
      </c>
      <c r="G430">
        <v>0.5</v>
      </c>
      <c r="H430">
        <v>0.5</v>
      </c>
      <c r="I430">
        <v>43</v>
      </c>
      <c r="J430">
        <v>171</v>
      </c>
      <c r="L430">
        <v>94</v>
      </c>
      <c r="M430">
        <v>0.44800000000000001</v>
      </c>
      <c r="N430">
        <v>0.42299999999999999</v>
      </c>
      <c r="O430">
        <v>0</v>
      </c>
      <c r="Q430">
        <v>0</v>
      </c>
      <c r="R430">
        <v>1</v>
      </c>
      <c r="S430">
        <v>0</v>
      </c>
      <c r="T430">
        <v>0</v>
      </c>
      <c r="V430">
        <v>0</v>
      </c>
      <c r="Y430">
        <v>44369</v>
      </c>
      <c r="Z430">
        <v>8.1342592592592591E-2</v>
      </c>
      <c r="AB430">
        <v>1</v>
      </c>
      <c r="AD430">
        <v>2.7728092688888421E-2</v>
      </c>
      <c r="AE430">
        <v>3.6120751707537632E-2</v>
      </c>
      <c r="AF430">
        <v>8.3926590186492109E-3</v>
      </c>
      <c r="AG430">
        <v>8.5226395243849801E-3</v>
      </c>
      <c r="BH430">
        <v>429</v>
      </c>
    </row>
    <row r="431" spans="1:60" x14ac:dyDescent="0.3">
      <c r="A431">
        <v>67</v>
      </c>
      <c r="B431">
        <v>1</v>
      </c>
      <c r="C431" t="s">
        <v>30</v>
      </c>
      <c r="D431" t="s">
        <v>27</v>
      </c>
      <c r="G431">
        <v>0.5</v>
      </c>
      <c r="H431">
        <v>0.5</v>
      </c>
      <c r="I431">
        <v>7458</v>
      </c>
      <c r="J431">
        <v>10717</v>
      </c>
      <c r="L431">
        <v>12813</v>
      </c>
      <c r="M431">
        <v>6.1360000000000001</v>
      </c>
      <c r="N431">
        <v>9.3580000000000005</v>
      </c>
      <c r="O431">
        <v>3.2210000000000001</v>
      </c>
      <c r="Q431">
        <v>1.224</v>
      </c>
      <c r="R431">
        <v>1</v>
      </c>
      <c r="S431">
        <v>0</v>
      </c>
      <c r="T431">
        <v>0</v>
      </c>
      <c r="V431">
        <v>0</v>
      </c>
      <c r="Y431">
        <v>44369</v>
      </c>
      <c r="Z431">
        <v>9.2175925925925925E-2</v>
      </c>
      <c r="AB431">
        <v>1</v>
      </c>
      <c r="AD431">
        <v>7.2401688652716238</v>
      </c>
      <c r="AE431">
        <v>10.277496015711078</v>
      </c>
      <c r="AF431">
        <v>3.0373271504394541</v>
      </c>
      <c r="AG431">
        <v>1.3389450465384169</v>
      </c>
      <c r="BH431">
        <v>430</v>
      </c>
    </row>
    <row r="432" spans="1:60" x14ac:dyDescent="0.3">
      <c r="A432">
        <v>68</v>
      </c>
      <c r="B432">
        <v>1</v>
      </c>
      <c r="C432" t="s">
        <v>30</v>
      </c>
      <c r="D432" t="s">
        <v>27</v>
      </c>
      <c r="G432">
        <v>0.5</v>
      </c>
      <c r="H432">
        <v>0.5</v>
      </c>
      <c r="I432">
        <v>10100</v>
      </c>
      <c r="J432">
        <v>10762</v>
      </c>
      <c r="L432">
        <v>13112</v>
      </c>
      <c r="M432">
        <v>8.1639999999999997</v>
      </c>
      <c r="N432">
        <v>9.3960000000000008</v>
      </c>
      <c r="O432">
        <v>1.232</v>
      </c>
      <c r="Q432">
        <v>1.2549999999999999</v>
      </c>
      <c r="R432">
        <v>1</v>
      </c>
      <c r="S432">
        <v>0</v>
      </c>
      <c r="T432">
        <v>0</v>
      </c>
      <c r="V432">
        <v>0</v>
      </c>
      <c r="Y432">
        <v>44369</v>
      </c>
      <c r="Z432">
        <v>9.8125000000000004E-2</v>
      </c>
      <c r="AB432">
        <v>1</v>
      </c>
      <c r="AD432">
        <v>9.8099960427717701</v>
      </c>
      <c r="AE432">
        <v>10.321196175665577</v>
      </c>
      <c r="AF432">
        <v>0.51120013289380672</v>
      </c>
      <c r="AG432">
        <v>1.3702207993253652</v>
      </c>
      <c r="AJ432">
        <v>0.19810793396604248</v>
      </c>
      <c r="AO432">
        <v>0.41313796974697048</v>
      </c>
      <c r="AT432">
        <v>4.4517427463816643</v>
      </c>
      <c r="AY432">
        <v>8.3937572765445861E-2</v>
      </c>
      <c r="BC432">
        <v>9.8197228678190847</v>
      </c>
      <c r="BD432">
        <v>10.342560698309999</v>
      </c>
      <c r="BE432">
        <v>0.52283783049091603</v>
      </c>
      <c r="BF432">
        <v>1.3707961058147573</v>
      </c>
      <c r="BH432">
        <v>431</v>
      </c>
    </row>
    <row r="433" spans="1:60" x14ac:dyDescent="0.3">
      <c r="A433">
        <v>69</v>
      </c>
      <c r="B433">
        <v>1</v>
      </c>
      <c r="C433" t="s">
        <v>30</v>
      </c>
      <c r="D433" t="s">
        <v>27</v>
      </c>
      <c r="G433">
        <v>0.5</v>
      </c>
      <c r="H433">
        <v>0.5</v>
      </c>
      <c r="I433">
        <v>10120</v>
      </c>
      <c r="J433">
        <v>10806</v>
      </c>
      <c r="L433">
        <v>13123</v>
      </c>
      <c r="M433">
        <v>8.1790000000000003</v>
      </c>
      <c r="N433">
        <v>9.4329999999999998</v>
      </c>
      <c r="O433">
        <v>1.254</v>
      </c>
      <c r="Q433">
        <v>1.256</v>
      </c>
      <c r="R433">
        <v>1</v>
      </c>
      <c r="S433">
        <v>0</v>
      </c>
      <c r="T433">
        <v>0</v>
      </c>
      <c r="V433">
        <v>0</v>
      </c>
      <c r="Y433">
        <v>44369</v>
      </c>
      <c r="Z433">
        <v>0.10457175925925925</v>
      </c>
      <c r="AB433">
        <v>1</v>
      </c>
      <c r="AD433">
        <v>9.8294496928663975</v>
      </c>
      <c r="AE433">
        <v>10.363925220954423</v>
      </c>
      <c r="AF433">
        <v>0.53447552808802534</v>
      </c>
      <c r="AG433">
        <v>1.3713714123041494</v>
      </c>
      <c r="BH433">
        <v>432</v>
      </c>
    </row>
    <row r="434" spans="1:60" x14ac:dyDescent="0.3">
      <c r="A434">
        <v>70</v>
      </c>
      <c r="B434">
        <v>4</v>
      </c>
      <c r="C434" t="s">
        <v>65</v>
      </c>
      <c r="D434" t="s">
        <v>27</v>
      </c>
      <c r="G434">
        <v>0.5</v>
      </c>
      <c r="H434">
        <v>0.5</v>
      </c>
      <c r="I434">
        <v>5143</v>
      </c>
      <c r="J434">
        <v>6602</v>
      </c>
      <c r="L434">
        <v>2949</v>
      </c>
      <c r="M434">
        <v>4.3609999999999998</v>
      </c>
      <c r="N434">
        <v>5.8719999999999999</v>
      </c>
      <c r="O434">
        <v>1.5109999999999999</v>
      </c>
      <c r="Q434">
        <v>0.192</v>
      </c>
      <c r="R434">
        <v>1</v>
      </c>
      <c r="S434">
        <v>0</v>
      </c>
      <c r="T434">
        <v>0</v>
      </c>
      <c r="V434">
        <v>0</v>
      </c>
      <c r="Y434">
        <v>44369</v>
      </c>
      <c r="Z434">
        <v>0.11548611111111111</v>
      </c>
      <c r="AB434">
        <v>1</v>
      </c>
      <c r="AD434">
        <v>4.9884088668186184</v>
      </c>
      <c r="AE434">
        <v>6.2813591665384463</v>
      </c>
      <c r="AF434">
        <v>1.2929502997198279</v>
      </c>
      <c r="AG434">
        <v>0.3071590081087911</v>
      </c>
      <c r="BH434">
        <v>433</v>
      </c>
    </row>
    <row r="435" spans="1:60" x14ac:dyDescent="0.3">
      <c r="A435">
        <v>71</v>
      </c>
      <c r="B435">
        <v>4</v>
      </c>
      <c r="C435" t="s">
        <v>65</v>
      </c>
      <c r="D435" t="s">
        <v>27</v>
      </c>
      <c r="G435">
        <v>0.5</v>
      </c>
      <c r="H435">
        <v>0.5</v>
      </c>
      <c r="I435">
        <v>3348</v>
      </c>
      <c r="J435">
        <v>6628</v>
      </c>
      <c r="L435">
        <v>2892</v>
      </c>
      <c r="M435">
        <v>2.984</v>
      </c>
      <c r="N435">
        <v>5.8940000000000001</v>
      </c>
      <c r="O435">
        <v>2.91</v>
      </c>
      <c r="Q435">
        <v>0.186</v>
      </c>
      <c r="R435">
        <v>1</v>
      </c>
      <c r="S435">
        <v>0</v>
      </c>
      <c r="T435">
        <v>0</v>
      </c>
      <c r="V435">
        <v>0</v>
      </c>
      <c r="Y435">
        <v>44369</v>
      </c>
      <c r="Z435">
        <v>0.12129629629629629</v>
      </c>
      <c r="AB435">
        <v>1</v>
      </c>
      <c r="AD435">
        <v>3.2424437708258997</v>
      </c>
      <c r="AE435">
        <v>6.3066081478454912</v>
      </c>
      <c r="AF435">
        <v>3.0641643770195914</v>
      </c>
      <c r="AG435">
        <v>0.30119674085509196</v>
      </c>
      <c r="AI435">
        <v>8.0814590275299913</v>
      </c>
      <c r="AJ435">
        <v>1.3591032075758898</v>
      </c>
      <c r="AN435">
        <v>5.1101357974248529</v>
      </c>
      <c r="AO435">
        <v>0.99037553887970808</v>
      </c>
      <c r="AS435">
        <v>2.1388125673197145</v>
      </c>
      <c r="AT435">
        <v>0.60166225648831628</v>
      </c>
      <c r="AX435">
        <v>0.39891361836399042</v>
      </c>
      <c r="AY435">
        <v>1.0708200778203498</v>
      </c>
      <c r="BC435">
        <v>3.220558414469445</v>
      </c>
      <c r="BD435">
        <v>6.2755324785445126</v>
      </c>
      <c r="BE435">
        <v>3.054974064075068</v>
      </c>
      <c r="BF435">
        <v>0.30281805914337856</v>
      </c>
      <c r="BH435">
        <v>434</v>
      </c>
    </row>
    <row r="436" spans="1:60" x14ac:dyDescent="0.3">
      <c r="A436">
        <v>72</v>
      </c>
      <c r="B436">
        <v>4</v>
      </c>
      <c r="C436" t="s">
        <v>65</v>
      </c>
      <c r="D436" t="s">
        <v>27</v>
      </c>
      <c r="G436">
        <v>0.5</v>
      </c>
      <c r="H436">
        <v>0.5</v>
      </c>
      <c r="I436">
        <v>3303</v>
      </c>
      <c r="J436">
        <v>6564</v>
      </c>
      <c r="L436">
        <v>2923</v>
      </c>
      <c r="M436">
        <v>2.9489999999999998</v>
      </c>
      <c r="N436">
        <v>5.8390000000000004</v>
      </c>
      <c r="O436">
        <v>2.89</v>
      </c>
      <c r="Q436">
        <v>0.19</v>
      </c>
      <c r="R436">
        <v>1</v>
      </c>
      <c r="S436">
        <v>0</v>
      </c>
      <c r="T436">
        <v>0</v>
      </c>
      <c r="V436">
        <v>0</v>
      </c>
      <c r="Y436">
        <v>44369</v>
      </c>
      <c r="Z436">
        <v>0.12752314814814816</v>
      </c>
      <c r="AB436">
        <v>1</v>
      </c>
      <c r="AD436">
        <v>3.1986730581129903</v>
      </c>
      <c r="AE436">
        <v>6.2444568092435349</v>
      </c>
      <c r="AF436">
        <v>3.0457837511305446</v>
      </c>
      <c r="AG436">
        <v>0.30443937743166516</v>
      </c>
      <c r="BH436">
        <v>435</v>
      </c>
    </row>
    <row r="437" spans="1:60" x14ac:dyDescent="0.3">
      <c r="A437">
        <v>73</v>
      </c>
      <c r="B437">
        <v>2</v>
      </c>
      <c r="D437" t="s">
        <v>28</v>
      </c>
      <c r="Y437">
        <v>44369</v>
      </c>
      <c r="Z437">
        <v>0.13159722222222223</v>
      </c>
      <c r="AB437">
        <v>1</v>
      </c>
      <c r="AD437" t="e">
        <v>#DIV/0!</v>
      </c>
      <c r="AE437" t="e">
        <v>#DIV/0!</v>
      </c>
      <c r="AF437" t="e">
        <v>#DIV/0!</v>
      </c>
      <c r="AG437" t="e">
        <v>#DIV/0!</v>
      </c>
      <c r="BH437">
        <v>436</v>
      </c>
    </row>
    <row r="438" spans="1:60" x14ac:dyDescent="0.3">
      <c r="A438">
        <v>74</v>
      </c>
      <c r="B438">
        <v>21</v>
      </c>
      <c r="C438" t="s">
        <v>142</v>
      </c>
      <c r="D438" t="s">
        <v>27</v>
      </c>
      <c r="G438">
        <v>0.5</v>
      </c>
      <c r="H438">
        <v>0.5</v>
      </c>
      <c r="I438">
        <v>2583</v>
      </c>
      <c r="J438">
        <v>5614</v>
      </c>
      <c r="L438">
        <v>1216</v>
      </c>
      <c r="M438">
        <v>2.3969999999999998</v>
      </c>
      <c r="N438">
        <v>5.0339999999999998</v>
      </c>
      <c r="O438">
        <v>2.637</v>
      </c>
      <c r="Q438">
        <v>1.0999999999999999E-2</v>
      </c>
      <c r="R438">
        <v>1</v>
      </c>
      <c r="S438">
        <v>0</v>
      </c>
      <c r="T438">
        <v>0</v>
      </c>
      <c r="V438">
        <v>0</v>
      </c>
      <c r="Y438">
        <v>44369</v>
      </c>
      <c r="Z438">
        <v>0.14201388888888888</v>
      </c>
      <c r="AB438">
        <v>1</v>
      </c>
      <c r="AD438">
        <v>2.4983416547064405</v>
      </c>
      <c r="AE438">
        <v>5.3218978768707528</v>
      </c>
      <c r="AF438">
        <v>2.8235562221643122</v>
      </c>
      <c r="AG438">
        <v>0.12588516336035827</v>
      </c>
      <c r="BH438">
        <v>437</v>
      </c>
    </row>
    <row r="439" spans="1:60" x14ac:dyDescent="0.3">
      <c r="A439">
        <v>75</v>
      </c>
      <c r="B439">
        <v>21</v>
      </c>
      <c r="C439" t="s">
        <v>142</v>
      </c>
      <c r="D439" t="s">
        <v>27</v>
      </c>
      <c r="G439">
        <v>0.5</v>
      </c>
      <c r="H439">
        <v>0.5</v>
      </c>
      <c r="I439">
        <v>3386</v>
      </c>
      <c r="J439">
        <v>5601</v>
      </c>
      <c r="L439">
        <v>1261</v>
      </c>
      <c r="M439">
        <v>3.012</v>
      </c>
      <c r="N439">
        <v>5.024</v>
      </c>
      <c r="O439">
        <v>2.0110000000000001</v>
      </c>
      <c r="Q439">
        <v>1.6E-2</v>
      </c>
      <c r="R439">
        <v>1</v>
      </c>
      <c r="S439">
        <v>0</v>
      </c>
      <c r="T439">
        <v>0</v>
      </c>
      <c r="V439">
        <v>0</v>
      </c>
      <c r="Y439">
        <v>44369</v>
      </c>
      <c r="Z439">
        <v>0.14782407407407408</v>
      </c>
      <c r="AB439">
        <v>1</v>
      </c>
      <c r="AD439">
        <v>3.27940570600569</v>
      </c>
      <c r="AE439">
        <v>5.3092733862172308</v>
      </c>
      <c r="AF439">
        <v>2.0298676802115407</v>
      </c>
      <c r="AG439">
        <v>0.13059221645538391</v>
      </c>
      <c r="AJ439">
        <v>0.82705489677019772</v>
      </c>
      <c r="AO439">
        <v>0.61996335096150568</v>
      </c>
      <c r="AT439">
        <v>0.28447977787744944</v>
      </c>
      <c r="AY439">
        <v>7.4783286121673749</v>
      </c>
      <c r="BC439">
        <v>3.2930232610719283</v>
      </c>
      <c r="BD439">
        <v>5.3257823355333755</v>
      </c>
      <c r="BE439">
        <v>2.0327590744614463</v>
      </c>
      <c r="BF439">
        <v>0.12588516336035827</v>
      </c>
      <c r="BH439">
        <v>438</v>
      </c>
    </row>
    <row r="440" spans="1:60" x14ac:dyDescent="0.3">
      <c r="A440">
        <v>76</v>
      </c>
      <c r="B440">
        <v>21</v>
      </c>
      <c r="C440" t="s">
        <v>142</v>
      </c>
      <c r="D440" t="s">
        <v>27</v>
      </c>
      <c r="G440">
        <v>0.5</v>
      </c>
      <c r="H440">
        <v>0.5</v>
      </c>
      <c r="I440">
        <v>3414</v>
      </c>
      <c r="J440">
        <v>5635</v>
      </c>
      <c r="L440">
        <v>1171</v>
      </c>
      <c r="M440">
        <v>3.0339999999999998</v>
      </c>
      <c r="N440">
        <v>5.0519999999999996</v>
      </c>
      <c r="O440">
        <v>2.0179999999999998</v>
      </c>
      <c r="Q440">
        <v>6.0000000000000001E-3</v>
      </c>
      <c r="R440">
        <v>1</v>
      </c>
      <c r="S440">
        <v>0</v>
      </c>
      <c r="T440">
        <v>0</v>
      </c>
      <c r="V440">
        <v>0</v>
      </c>
      <c r="Y440">
        <v>44369</v>
      </c>
      <c r="Z440">
        <v>0.15406249999999999</v>
      </c>
      <c r="AB440">
        <v>1</v>
      </c>
      <c r="AD440">
        <v>3.3066408161381671</v>
      </c>
      <c r="AE440">
        <v>5.3422912848495194</v>
      </c>
      <c r="AF440">
        <v>2.0356504687113524</v>
      </c>
      <c r="AG440">
        <v>0.12117811026533259</v>
      </c>
      <c r="BH440">
        <v>439</v>
      </c>
    </row>
    <row r="441" spans="1:60" x14ac:dyDescent="0.3">
      <c r="A441">
        <v>77</v>
      </c>
      <c r="B441">
        <v>22</v>
      </c>
      <c r="C441" t="s">
        <v>143</v>
      </c>
      <c r="D441" t="s">
        <v>27</v>
      </c>
      <c r="G441">
        <v>0.5</v>
      </c>
      <c r="H441">
        <v>0.5</v>
      </c>
      <c r="I441">
        <v>2625</v>
      </c>
      <c r="J441">
        <v>4935</v>
      </c>
      <c r="L441">
        <v>1443</v>
      </c>
      <c r="M441">
        <v>2.4279999999999999</v>
      </c>
      <c r="N441">
        <v>4.4589999999999996</v>
      </c>
      <c r="O441">
        <v>2.0310000000000001</v>
      </c>
      <c r="Q441">
        <v>3.5000000000000003E-2</v>
      </c>
      <c r="R441">
        <v>1</v>
      </c>
      <c r="S441">
        <v>0</v>
      </c>
      <c r="T441">
        <v>0</v>
      </c>
      <c r="V441">
        <v>0</v>
      </c>
      <c r="Y441">
        <v>44369</v>
      </c>
      <c r="Z441">
        <v>0.16446759259259261</v>
      </c>
      <c r="AB441">
        <v>1</v>
      </c>
      <c r="AD441">
        <v>2.5391943199051554</v>
      </c>
      <c r="AE441">
        <v>4.6625110188906271</v>
      </c>
      <c r="AF441">
        <v>2.1233166989854717</v>
      </c>
      <c r="AG441">
        <v>0.14962963119526548</v>
      </c>
      <c r="BH441">
        <v>440</v>
      </c>
    </row>
    <row r="442" spans="1:60" x14ac:dyDescent="0.3">
      <c r="A442">
        <v>78</v>
      </c>
      <c r="B442">
        <v>22</v>
      </c>
      <c r="C442" t="s">
        <v>143</v>
      </c>
      <c r="D442" t="s">
        <v>27</v>
      </c>
      <c r="G442">
        <v>0.5</v>
      </c>
      <c r="H442">
        <v>0.5</v>
      </c>
      <c r="I442">
        <v>2391</v>
      </c>
      <c r="J442">
        <v>4424</v>
      </c>
      <c r="L442">
        <v>1328</v>
      </c>
      <c r="M442">
        <v>2.2490000000000001</v>
      </c>
      <c r="N442">
        <v>4.0270000000000001</v>
      </c>
      <c r="O442">
        <v>1.778</v>
      </c>
      <c r="Q442">
        <v>2.3E-2</v>
      </c>
      <c r="R442">
        <v>1</v>
      </c>
      <c r="S442">
        <v>0</v>
      </c>
      <c r="T442">
        <v>0</v>
      </c>
      <c r="V442">
        <v>0</v>
      </c>
      <c r="Y442">
        <v>44369</v>
      </c>
      <c r="Z442">
        <v>0.17011574074074073</v>
      </c>
      <c r="AB442">
        <v>1</v>
      </c>
      <c r="AD442">
        <v>2.3115866137980268</v>
      </c>
      <c r="AE442">
        <v>4.1662714247406356</v>
      </c>
      <c r="AF442">
        <v>1.8546848109426088</v>
      </c>
      <c r="AG442">
        <v>0.13760049550797768</v>
      </c>
      <c r="AJ442">
        <v>2.7730294651217648</v>
      </c>
      <c r="AO442">
        <v>0.93672534001374419</v>
      </c>
      <c r="AT442">
        <v>1.3059138995208812</v>
      </c>
      <c r="AY442">
        <v>2.0737686032657154</v>
      </c>
      <c r="BC442">
        <v>2.2799744323942592</v>
      </c>
      <c r="BD442">
        <v>4.1468491314275244</v>
      </c>
      <c r="BE442">
        <v>1.8668746990332659</v>
      </c>
      <c r="BF442">
        <v>0.13618837957947</v>
      </c>
      <c r="BH442">
        <v>441</v>
      </c>
    </row>
    <row r="443" spans="1:60" x14ac:dyDescent="0.3">
      <c r="A443">
        <v>79</v>
      </c>
      <c r="B443">
        <v>22</v>
      </c>
      <c r="C443" t="s">
        <v>143</v>
      </c>
      <c r="D443" t="s">
        <v>27</v>
      </c>
      <c r="G443">
        <v>0.5</v>
      </c>
      <c r="H443">
        <v>0.5</v>
      </c>
      <c r="I443">
        <v>2326</v>
      </c>
      <c r="J443">
        <v>4384</v>
      </c>
      <c r="L443">
        <v>1301</v>
      </c>
      <c r="M443">
        <v>2.2000000000000002</v>
      </c>
      <c r="N443">
        <v>3.992</v>
      </c>
      <c r="O443">
        <v>1.7929999999999999</v>
      </c>
      <c r="Q443">
        <v>0.02</v>
      </c>
      <c r="R443">
        <v>1</v>
      </c>
      <c r="S443">
        <v>0</v>
      </c>
      <c r="T443">
        <v>0</v>
      </c>
      <c r="V443">
        <v>0</v>
      </c>
      <c r="Y443">
        <v>44369</v>
      </c>
      <c r="Z443">
        <v>0.17622685185185186</v>
      </c>
      <c r="AB443">
        <v>1</v>
      </c>
      <c r="AD443">
        <v>2.2483622509904913</v>
      </c>
      <c r="AE443">
        <v>4.1274268381144141</v>
      </c>
      <c r="AF443">
        <v>1.8790645871239229</v>
      </c>
      <c r="AG443">
        <v>0.13477626365096229</v>
      </c>
      <c r="BH443">
        <v>442</v>
      </c>
    </row>
    <row r="444" spans="1:60" x14ac:dyDescent="0.3">
      <c r="A444">
        <v>80</v>
      </c>
      <c r="B444">
        <v>23</v>
      </c>
      <c r="C444" t="s">
        <v>144</v>
      </c>
      <c r="D444" t="s">
        <v>27</v>
      </c>
      <c r="G444">
        <v>0.5</v>
      </c>
      <c r="H444">
        <v>0.5</v>
      </c>
      <c r="I444">
        <v>2365</v>
      </c>
      <c r="J444">
        <v>3871</v>
      </c>
      <c r="L444">
        <v>1138</v>
      </c>
      <c r="M444">
        <v>2.23</v>
      </c>
      <c r="N444">
        <v>3.5579999999999998</v>
      </c>
      <c r="O444">
        <v>1.3280000000000001</v>
      </c>
      <c r="Q444">
        <v>3.0000000000000001E-3</v>
      </c>
      <c r="R444">
        <v>1</v>
      </c>
      <c r="S444">
        <v>0</v>
      </c>
      <c r="T444">
        <v>0</v>
      </c>
      <c r="V444">
        <v>0</v>
      </c>
      <c r="Y444">
        <v>44369</v>
      </c>
      <c r="Z444">
        <v>0.1865162037037037</v>
      </c>
      <c r="AB444">
        <v>1</v>
      </c>
      <c r="AD444">
        <v>2.2862968686750129</v>
      </c>
      <c r="AE444">
        <v>3.6292450146331108</v>
      </c>
      <c r="AF444">
        <v>1.3429481459580979</v>
      </c>
      <c r="AG444">
        <v>0.11772627132898042</v>
      </c>
      <c r="BH444">
        <v>443</v>
      </c>
    </row>
    <row r="445" spans="1:60" x14ac:dyDescent="0.3">
      <c r="A445">
        <v>81</v>
      </c>
      <c r="B445">
        <v>23</v>
      </c>
      <c r="C445" t="s">
        <v>144</v>
      </c>
      <c r="D445" t="s">
        <v>27</v>
      </c>
      <c r="G445">
        <v>0.5</v>
      </c>
      <c r="H445">
        <v>0.5</v>
      </c>
      <c r="I445">
        <v>2379</v>
      </c>
      <c r="J445">
        <v>4403</v>
      </c>
      <c r="L445">
        <v>1274</v>
      </c>
      <c r="M445">
        <v>2.2400000000000002</v>
      </c>
      <c r="N445">
        <v>4.0090000000000003</v>
      </c>
      <c r="O445">
        <v>1.7689999999999999</v>
      </c>
      <c r="Q445">
        <v>1.7000000000000001E-2</v>
      </c>
      <c r="R445">
        <v>1</v>
      </c>
      <c r="S445">
        <v>0</v>
      </c>
      <c r="T445">
        <v>0</v>
      </c>
      <c r="V445">
        <v>0</v>
      </c>
      <c r="Y445">
        <v>44369</v>
      </c>
      <c r="Z445">
        <v>0.19223379629629631</v>
      </c>
      <c r="AB445">
        <v>1</v>
      </c>
      <c r="AD445">
        <v>2.2999144237412508</v>
      </c>
      <c r="AE445">
        <v>4.145878016761869</v>
      </c>
      <c r="AF445">
        <v>1.8459635930206182</v>
      </c>
      <c r="AG445">
        <v>0.13195203179394688</v>
      </c>
      <c r="AJ445">
        <v>1.8436988944270694</v>
      </c>
      <c r="AO445">
        <v>1.0359778274404046</v>
      </c>
      <c r="AT445">
        <v>4.7430719207756757</v>
      </c>
      <c r="AY445">
        <v>7.9303558039603136E-2</v>
      </c>
      <c r="BC445">
        <v>2.32131343884534</v>
      </c>
      <c r="BD445">
        <v>4.1245134941174468</v>
      </c>
      <c r="BE445">
        <v>1.8032000552721068</v>
      </c>
      <c r="BF445">
        <v>0.13189973120400217</v>
      </c>
      <c r="BH445">
        <v>444</v>
      </c>
    </row>
    <row r="446" spans="1:60" x14ac:dyDescent="0.3">
      <c r="A446">
        <v>82</v>
      </c>
      <c r="B446">
        <v>23</v>
      </c>
      <c r="C446" t="s">
        <v>144</v>
      </c>
      <c r="D446" t="s">
        <v>27</v>
      </c>
      <c r="G446">
        <v>0.5</v>
      </c>
      <c r="H446">
        <v>0.5</v>
      </c>
      <c r="I446">
        <v>2423</v>
      </c>
      <c r="J446">
        <v>4359</v>
      </c>
      <c r="L446">
        <v>1273</v>
      </c>
      <c r="M446">
        <v>2.274</v>
      </c>
      <c r="N446">
        <v>3.9710000000000001</v>
      </c>
      <c r="O446">
        <v>1.698</v>
      </c>
      <c r="Q446">
        <v>1.7000000000000001E-2</v>
      </c>
      <c r="R446">
        <v>1</v>
      </c>
      <c r="S446">
        <v>0</v>
      </c>
      <c r="T446">
        <v>0</v>
      </c>
      <c r="V446">
        <v>0</v>
      </c>
      <c r="Y446">
        <v>44369</v>
      </c>
      <c r="Z446">
        <v>0.19841435185185186</v>
      </c>
      <c r="AB446">
        <v>1</v>
      </c>
      <c r="AD446">
        <v>2.3427124539494293</v>
      </c>
      <c r="AE446">
        <v>4.1031489714730247</v>
      </c>
      <c r="AF446">
        <v>1.7604365175235954</v>
      </c>
      <c r="AG446">
        <v>0.13184743061405743</v>
      </c>
      <c r="BH446">
        <v>445</v>
      </c>
    </row>
    <row r="447" spans="1:60" x14ac:dyDescent="0.3">
      <c r="A447">
        <v>83</v>
      </c>
      <c r="B447">
        <v>24</v>
      </c>
      <c r="C447" t="s">
        <v>145</v>
      </c>
      <c r="D447" t="s">
        <v>27</v>
      </c>
      <c r="G447">
        <v>0.5</v>
      </c>
      <c r="H447">
        <v>0.5</v>
      </c>
      <c r="I447">
        <v>3409</v>
      </c>
      <c r="J447">
        <v>6605</v>
      </c>
      <c r="L447">
        <v>1348</v>
      </c>
      <c r="M447">
        <v>3.03</v>
      </c>
      <c r="N447">
        <v>5.8739999999999997</v>
      </c>
      <c r="O447">
        <v>2.8439999999999999</v>
      </c>
      <c r="Q447">
        <v>2.5000000000000001E-2</v>
      </c>
      <c r="R447">
        <v>1</v>
      </c>
      <c r="S447">
        <v>0</v>
      </c>
      <c r="T447">
        <v>0</v>
      </c>
      <c r="V447">
        <v>0</v>
      </c>
      <c r="Y447">
        <v>44369</v>
      </c>
      <c r="Z447">
        <v>0.20887731481481484</v>
      </c>
      <c r="AB447">
        <v>1</v>
      </c>
      <c r="AD447">
        <v>3.3017774036145102</v>
      </c>
      <c r="AE447">
        <v>6.2842725105354127</v>
      </c>
      <c r="AF447">
        <v>2.9824951069209025</v>
      </c>
      <c r="AG447">
        <v>0.13969251910576685</v>
      </c>
      <c r="BH447">
        <v>446</v>
      </c>
    </row>
    <row r="448" spans="1:60" x14ac:dyDescent="0.3">
      <c r="A448">
        <v>84</v>
      </c>
      <c r="B448">
        <v>24</v>
      </c>
      <c r="C448" t="s">
        <v>145</v>
      </c>
      <c r="D448" t="s">
        <v>27</v>
      </c>
      <c r="G448">
        <v>0.5</v>
      </c>
      <c r="H448">
        <v>0.5</v>
      </c>
      <c r="I448">
        <v>3865</v>
      </c>
      <c r="J448">
        <v>6645</v>
      </c>
      <c r="L448">
        <v>1365</v>
      </c>
      <c r="M448">
        <v>3.38</v>
      </c>
      <c r="N448">
        <v>5.9080000000000004</v>
      </c>
      <c r="O448">
        <v>2.528</v>
      </c>
      <c r="Q448">
        <v>2.7E-2</v>
      </c>
      <c r="R448">
        <v>1</v>
      </c>
      <c r="S448">
        <v>0</v>
      </c>
      <c r="T448">
        <v>0</v>
      </c>
      <c r="V448">
        <v>0</v>
      </c>
      <c r="Y448">
        <v>44369</v>
      </c>
      <c r="Z448">
        <v>0.21467592592592591</v>
      </c>
      <c r="AB448">
        <v>1</v>
      </c>
      <c r="AD448">
        <v>3.7453206257719924</v>
      </c>
      <c r="AE448">
        <v>6.3231170971616351</v>
      </c>
      <c r="AF448">
        <v>2.5777964713896426</v>
      </c>
      <c r="AG448">
        <v>0.14147073916388767</v>
      </c>
      <c r="AJ448">
        <v>0.49466196889759179</v>
      </c>
      <c r="AO448">
        <v>0.10756496490732405</v>
      </c>
      <c r="AT448">
        <v>0.45219820604809485</v>
      </c>
      <c r="AY448">
        <v>2.0919291226026298</v>
      </c>
      <c r="BC448">
        <v>3.7360801419770446</v>
      </c>
      <c r="BD448">
        <v>6.3197181958318414</v>
      </c>
      <c r="BE448">
        <v>2.5836380538547963</v>
      </c>
      <c r="BF448">
        <v>0.14000632264543522</v>
      </c>
      <c r="BH448">
        <v>447</v>
      </c>
    </row>
    <row r="449" spans="1:60" x14ac:dyDescent="0.3">
      <c r="A449">
        <v>85</v>
      </c>
      <c r="B449">
        <v>24</v>
      </c>
      <c r="C449" t="s">
        <v>145</v>
      </c>
      <c r="D449" t="s">
        <v>27</v>
      </c>
      <c r="G449">
        <v>0.5</v>
      </c>
      <c r="H449">
        <v>0.5</v>
      </c>
      <c r="I449">
        <v>3846</v>
      </c>
      <c r="J449">
        <v>6638</v>
      </c>
      <c r="L449">
        <v>1337</v>
      </c>
      <c r="M449">
        <v>3.3660000000000001</v>
      </c>
      <c r="N449">
        <v>5.9029999999999996</v>
      </c>
      <c r="O449">
        <v>2.5369999999999999</v>
      </c>
      <c r="Q449">
        <v>2.4E-2</v>
      </c>
      <c r="R449">
        <v>1</v>
      </c>
      <c r="S449">
        <v>0</v>
      </c>
      <c r="T449">
        <v>0</v>
      </c>
      <c r="V449">
        <v>0</v>
      </c>
      <c r="Y449">
        <v>44369</v>
      </c>
      <c r="Z449">
        <v>0.22097222222222224</v>
      </c>
      <c r="AB449">
        <v>1</v>
      </c>
      <c r="AD449">
        <v>3.7268396581820968</v>
      </c>
      <c r="AE449">
        <v>6.3163192945020468</v>
      </c>
      <c r="AF449">
        <v>2.5894796363199499</v>
      </c>
      <c r="AG449">
        <v>0.13854190612698281</v>
      </c>
      <c r="BH449">
        <v>448</v>
      </c>
    </row>
    <row r="450" spans="1:60" x14ac:dyDescent="0.3">
      <c r="A450">
        <v>86</v>
      </c>
      <c r="B450">
        <v>25</v>
      </c>
      <c r="C450" t="s">
        <v>146</v>
      </c>
      <c r="D450" t="s">
        <v>27</v>
      </c>
      <c r="G450">
        <v>0.5</v>
      </c>
      <c r="H450">
        <v>0.5</v>
      </c>
      <c r="I450">
        <v>3334</v>
      </c>
      <c r="J450">
        <v>4752</v>
      </c>
      <c r="L450">
        <v>1125</v>
      </c>
      <c r="M450">
        <v>2.9729999999999999</v>
      </c>
      <c r="N450">
        <v>4.3049999999999997</v>
      </c>
      <c r="O450">
        <v>1.3320000000000001</v>
      </c>
      <c r="Q450">
        <v>2E-3</v>
      </c>
      <c r="R450">
        <v>1</v>
      </c>
      <c r="S450">
        <v>0</v>
      </c>
      <c r="T450">
        <v>0</v>
      </c>
      <c r="V450">
        <v>0</v>
      </c>
      <c r="Y450">
        <v>44369</v>
      </c>
      <c r="Z450">
        <v>0.23144675925925925</v>
      </c>
      <c r="AB450">
        <v>1</v>
      </c>
      <c r="AD450">
        <v>3.228826215759661</v>
      </c>
      <c r="AE450">
        <v>4.4847970350756601</v>
      </c>
      <c r="AF450">
        <v>1.2559708193159991</v>
      </c>
      <c r="AG450">
        <v>0.11636645599041745</v>
      </c>
      <c r="BH450">
        <v>449</v>
      </c>
    </row>
    <row r="451" spans="1:60" x14ac:dyDescent="0.3">
      <c r="A451">
        <v>87</v>
      </c>
      <c r="B451">
        <v>25</v>
      </c>
      <c r="C451" t="s">
        <v>146</v>
      </c>
      <c r="D451" t="s">
        <v>27</v>
      </c>
      <c r="G451">
        <v>0.5</v>
      </c>
      <c r="H451">
        <v>0.5</v>
      </c>
      <c r="I451">
        <v>3174</v>
      </c>
      <c r="J451">
        <v>4741</v>
      </c>
      <c r="L451">
        <v>1108</v>
      </c>
      <c r="M451">
        <v>2.85</v>
      </c>
      <c r="N451">
        <v>4.2949999999999999</v>
      </c>
      <c r="O451">
        <v>1.4450000000000001</v>
      </c>
      <c r="Q451">
        <v>0</v>
      </c>
      <c r="R451">
        <v>1</v>
      </c>
      <c r="S451">
        <v>0</v>
      </c>
      <c r="T451">
        <v>0</v>
      </c>
      <c r="V451">
        <v>0</v>
      </c>
      <c r="Y451">
        <v>44369</v>
      </c>
      <c r="Z451">
        <v>0.2371875</v>
      </c>
      <c r="AB451">
        <v>1</v>
      </c>
      <c r="AD451">
        <v>3.0731970150026502</v>
      </c>
      <c r="AE451">
        <v>4.474114773753449</v>
      </c>
      <c r="AF451">
        <v>1.4009177587507988</v>
      </c>
      <c r="AG451">
        <v>0.11458823593229664</v>
      </c>
      <c r="AJ451">
        <v>0.28526087235791947</v>
      </c>
      <c r="AO451">
        <v>0.78445127860595487</v>
      </c>
      <c r="AT451">
        <v>1.8882912952273496</v>
      </c>
      <c r="AY451">
        <v>2.2563635697362305</v>
      </c>
      <c r="BC451">
        <v>3.0688199437313592</v>
      </c>
      <c r="BD451">
        <v>4.4566347097716488</v>
      </c>
      <c r="BE451">
        <v>1.3878147660402895</v>
      </c>
      <c r="BF451">
        <v>0.11589575068091489</v>
      </c>
      <c r="BH451">
        <v>450</v>
      </c>
    </row>
    <row r="452" spans="1:60" x14ac:dyDescent="0.3">
      <c r="A452">
        <v>88</v>
      </c>
      <c r="B452">
        <v>25</v>
      </c>
      <c r="C452" t="s">
        <v>146</v>
      </c>
      <c r="D452" t="s">
        <v>27</v>
      </c>
      <c r="G452">
        <v>0.5</v>
      </c>
      <c r="H452">
        <v>0.5</v>
      </c>
      <c r="I452">
        <v>3165</v>
      </c>
      <c r="J452">
        <v>4705</v>
      </c>
      <c r="L452">
        <v>1133</v>
      </c>
      <c r="M452">
        <v>2.843</v>
      </c>
      <c r="N452">
        <v>4.2640000000000002</v>
      </c>
      <c r="O452">
        <v>1.421</v>
      </c>
      <c r="Q452">
        <v>2E-3</v>
      </c>
      <c r="R452">
        <v>1</v>
      </c>
      <c r="S452">
        <v>0</v>
      </c>
      <c r="T452">
        <v>0</v>
      </c>
      <c r="V452">
        <v>0</v>
      </c>
      <c r="Y452">
        <v>44369</v>
      </c>
      <c r="Z452">
        <v>0.24334490740740741</v>
      </c>
      <c r="AB452">
        <v>1</v>
      </c>
      <c r="AD452">
        <v>3.0644428724600683</v>
      </c>
      <c r="AE452">
        <v>4.4391546457898485</v>
      </c>
      <c r="AF452">
        <v>1.3747117733297802</v>
      </c>
      <c r="AG452">
        <v>0.11720326542953313</v>
      </c>
      <c r="BH452">
        <v>451</v>
      </c>
    </row>
    <row r="453" spans="1:60" x14ac:dyDescent="0.3">
      <c r="A453">
        <v>89</v>
      </c>
      <c r="B453">
        <v>26</v>
      </c>
      <c r="C453" t="s">
        <v>147</v>
      </c>
      <c r="D453" t="s">
        <v>27</v>
      </c>
      <c r="G453">
        <v>0.5</v>
      </c>
      <c r="H453">
        <v>0.5</v>
      </c>
      <c r="I453">
        <v>2556</v>
      </c>
      <c r="J453">
        <v>4602</v>
      </c>
      <c r="L453">
        <v>1618</v>
      </c>
      <c r="M453">
        <v>2.3759999999999999</v>
      </c>
      <c r="N453">
        <v>4.1769999999999996</v>
      </c>
      <c r="O453">
        <v>1.802</v>
      </c>
      <c r="Q453">
        <v>5.2999999999999999E-2</v>
      </c>
      <c r="R453">
        <v>1</v>
      </c>
      <c r="S453">
        <v>0</v>
      </c>
      <c r="T453">
        <v>0</v>
      </c>
      <c r="V453">
        <v>0</v>
      </c>
      <c r="Y453">
        <v>44369</v>
      </c>
      <c r="Z453">
        <v>0.25371527777777775</v>
      </c>
      <c r="AB453">
        <v>1</v>
      </c>
      <c r="AD453">
        <v>2.4720792270786949</v>
      </c>
      <c r="AE453">
        <v>4.3391298352273253</v>
      </c>
      <c r="AF453">
        <v>1.8670506081486304</v>
      </c>
      <c r="AG453">
        <v>0.16793483767592085</v>
      </c>
      <c r="BH453">
        <v>452</v>
      </c>
    </row>
    <row r="454" spans="1:60" x14ac:dyDescent="0.3">
      <c r="A454">
        <v>90</v>
      </c>
      <c r="B454">
        <v>26</v>
      </c>
      <c r="C454" t="s">
        <v>147</v>
      </c>
      <c r="D454" t="s">
        <v>27</v>
      </c>
      <c r="G454">
        <v>0.5</v>
      </c>
      <c r="H454">
        <v>0.5</v>
      </c>
      <c r="I454">
        <v>2386</v>
      </c>
      <c r="J454">
        <v>4593</v>
      </c>
      <c r="L454">
        <v>1606</v>
      </c>
      <c r="M454">
        <v>2.246</v>
      </c>
      <c r="N454">
        <v>4.17</v>
      </c>
      <c r="O454">
        <v>1.9239999999999999</v>
      </c>
      <c r="Q454">
        <v>5.1999999999999998E-2</v>
      </c>
      <c r="R454">
        <v>1</v>
      </c>
      <c r="S454">
        <v>0</v>
      </c>
      <c r="T454">
        <v>0</v>
      </c>
      <c r="V454">
        <v>0</v>
      </c>
      <c r="Y454">
        <v>44369</v>
      </c>
      <c r="Z454">
        <v>0.25942129629629629</v>
      </c>
      <c r="AB454">
        <v>1</v>
      </c>
      <c r="AD454">
        <v>2.3067232012743704</v>
      </c>
      <c r="AE454">
        <v>4.3303898032364261</v>
      </c>
      <c r="AF454">
        <v>2.0236666019620557</v>
      </c>
      <c r="AG454">
        <v>0.16667962351724736</v>
      </c>
      <c r="AJ454">
        <v>0.3802270400832467</v>
      </c>
      <c r="AO454">
        <v>0.38196280451902975</v>
      </c>
      <c r="AT454">
        <v>0.3839413924499589</v>
      </c>
      <c r="AY454">
        <v>3.1878047946378061</v>
      </c>
      <c r="BC454">
        <v>2.3023461300030794</v>
      </c>
      <c r="BD454">
        <v>4.3221353285783533</v>
      </c>
      <c r="BE454">
        <v>2.0197891985752738</v>
      </c>
      <c r="BF454">
        <v>0.16406459402001089</v>
      </c>
      <c r="BH454">
        <v>453</v>
      </c>
    </row>
    <row r="455" spans="1:60" x14ac:dyDescent="0.3">
      <c r="A455">
        <v>91</v>
      </c>
      <c r="B455">
        <v>26</v>
      </c>
      <c r="C455" t="s">
        <v>147</v>
      </c>
      <c r="D455" t="s">
        <v>27</v>
      </c>
      <c r="G455">
        <v>0.5</v>
      </c>
      <c r="H455">
        <v>0.5</v>
      </c>
      <c r="I455">
        <v>2377</v>
      </c>
      <c r="J455">
        <v>4576</v>
      </c>
      <c r="L455">
        <v>1556</v>
      </c>
      <c r="M455">
        <v>2.2389999999999999</v>
      </c>
      <c r="N455">
        <v>4.1550000000000002</v>
      </c>
      <c r="O455">
        <v>1.9159999999999999</v>
      </c>
      <c r="Q455">
        <v>4.7E-2</v>
      </c>
      <c r="R455">
        <v>1</v>
      </c>
      <c r="S455">
        <v>0</v>
      </c>
      <c r="T455">
        <v>0</v>
      </c>
      <c r="V455">
        <v>0</v>
      </c>
      <c r="Y455">
        <v>44369</v>
      </c>
      <c r="Z455">
        <v>0.26552083333333332</v>
      </c>
      <c r="AB455">
        <v>1</v>
      </c>
      <c r="AD455">
        <v>2.2979690587317885</v>
      </c>
      <c r="AE455">
        <v>4.3138808539202804</v>
      </c>
      <c r="AF455">
        <v>2.015911795188492</v>
      </c>
      <c r="AG455">
        <v>0.1614495645227744</v>
      </c>
      <c r="BH455">
        <v>454</v>
      </c>
    </row>
    <row r="456" spans="1:60" x14ac:dyDescent="0.3">
      <c r="A456">
        <v>92</v>
      </c>
      <c r="B456">
        <v>27</v>
      </c>
      <c r="C456" t="s">
        <v>148</v>
      </c>
      <c r="D456" t="s">
        <v>27</v>
      </c>
      <c r="G456">
        <v>0.5</v>
      </c>
      <c r="H456">
        <v>0.5</v>
      </c>
      <c r="I456">
        <v>2355</v>
      </c>
      <c r="J456">
        <v>4721</v>
      </c>
      <c r="L456">
        <v>2213</v>
      </c>
      <c r="M456">
        <v>2.222</v>
      </c>
      <c r="N456">
        <v>4.2779999999999996</v>
      </c>
      <c r="O456">
        <v>2.0569999999999999</v>
      </c>
      <c r="Q456">
        <v>0.115</v>
      </c>
      <c r="R456">
        <v>1</v>
      </c>
      <c r="S456">
        <v>0</v>
      </c>
      <c r="T456">
        <v>0</v>
      </c>
      <c r="V456">
        <v>0</v>
      </c>
      <c r="Y456">
        <v>44369</v>
      </c>
      <c r="Z456">
        <v>0.2759375</v>
      </c>
      <c r="AB456">
        <v>1</v>
      </c>
      <c r="AD456">
        <v>2.2765700436276997</v>
      </c>
      <c r="AE456">
        <v>4.4546924804403369</v>
      </c>
      <c r="AF456">
        <v>2.1781224368126373</v>
      </c>
      <c r="AG456">
        <v>0.23017253971014912</v>
      </c>
      <c r="BH456">
        <v>455</v>
      </c>
    </row>
    <row r="457" spans="1:60" x14ac:dyDescent="0.3">
      <c r="A457">
        <v>93</v>
      </c>
      <c r="B457">
        <v>27</v>
      </c>
      <c r="C457" t="s">
        <v>148</v>
      </c>
      <c r="D457" t="s">
        <v>27</v>
      </c>
      <c r="G457">
        <v>0.5</v>
      </c>
      <c r="H457">
        <v>0.5</v>
      </c>
      <c r="I457">
        <v>2380</v>
      </c>
      <c r="J457">
        <v>4671</v>
      </c>
      <c r="L457">
        <v>2197</v>
      </c>
      <c r="M457">
        <v>2.2410000000000001</v>
      </c>
      <c r="N457">
        <v>4.2359999999999998</v>
      </c>
      <c r="O457">
        <v>1.9950000000000001</v>
      </c>
      <c r="Q457">
        <v>0.114</v>
      </c>
      <c r="R457">
        <v>1</v>
      </c>
      <c r="S457">
        <v>0</v>
      </c>
      <c r="T457">
        <v>0</v>
      </c>
      <c r="V457">
        <v>0</v>
      </c>
      <c r="Y457">
        <v>44369</v>
      </c>
      <c r="Z457">
        <v>0.28166666666666668</v>
      </c>
      <c r="AB457">
        <v>1</v>
      </c>
      <c r="AD457">
        <v>2.3008871062459821</v>
      </c>
      <c r="AE457">
        <v>4.4061367471575599</v>
      </c>
      <c r="AF457">
        <v>2.1052496409115777</v>
      </c>
      <c r="AG457">
        <v>0.22849892083191775</v>
      </c>
      <c r="AJ457">
        <v>0.67868308210898864</v>
      </c>
      <c r="AO457">
        <v>0.15439944183892501</v>
      </c>
      <c r="AT457">
        <v>0.41548083204701575</v>
      </c>
      <c r="AY457">
        <v>0.77520176246619887</v>
      </c>
      <c r="BC457">
        <v>2.2931056462081321</v>
      </c>
      <c r="BD457">
        <v>4.4027378458277653</v>
      </c>
      <c r="BE457">
        <v>2.1096321996196332</v>
      </c>
      <c r="BF457">
        <v>0.22938803086097814</v>
      </c>
      <c r="BH457">
        <v>456</v>
      </c>
    </row>
    <row r="458" spans="1:60" x14ac:dyDescent="0.3">
      <c r="A458">
        <v>94</v>
      </c>
      <c r="B458">
        <v>27</v>
      </c>
      <c r="C458" t="s">
        <v>148</v>
      </c>
      <c r="D458" t="s">
        <v>27</v>
      </c>
      <c r="G458">
        <v>0.5</v>
      </c>
      <c r="H458">
        <v>0.5</v>
      </c>
      <c r="I458">
        <v>2364</v>
      </c>
      <c r="J458">
        <v>4664</v>
      </c>
      <c r="L458">
        <v>2214</v>
      </c>
      <c r="M458">
        <v>2.2280000000000002</v>
      </c>
      <c r="N458">
        <v>4.2300000000000004</v>
      </c>
      <c r="O458">
        <v>2.0009999999999999</v>
      </c>
      <c r="Q458">
        <v>0.11600000000000001</v>
      </c>
      <c r="R458">
        <v>1</v>
      </c>
      <c r="S458">
        <v>0</v>
      </c>
      <c r="T458">
        <v>0</v>
      </c>
      <c r="V458">
        <v>0</v>
      </c>
      <c r="Y458">
        <v>44369</v>
      </c>
      <c r="Z458">
        <v>0.28778935185185184</v>
      </c>
      <c r="AB458">
        <v>1</v>
      </c>
      <c r="AD458">
        <v>2.2853241861702815</v>
      </c>
      <c r="AE458">
        <v>4.3993389444979707</v>
      </c>
      <c r="AF458">
        <v>2.1140147583276891</v>
      </c>
      <c r="AG458">
        <v>0.23027714089003856</v>
      </c>
      <c r="BH458">
        <v>457</v>
      </c>
    </row>
    <row r="459" spans="1:60" x14ac:dyDescent="0.3">
      <c r="A459">
        <v>95</v>
      </c>
      <c r="B459">
        <v>28</v>
      </c>
      <c r="C459" t="s">
        <v>149</v>
      </c>
      <c r="D459" t="s">
        <v>27</v>
      </c>
      <c r="G459">
        <v>0.5</v>
      </c>
      <c r="H459">
        <v>0.5</v>
      </c>
      <c r="I459">
        <v>2597</v>
      </c>
      <c r="J459">
        <v>4290</v>
      </c>
      <c r="L459">
        <v>1397</v>
      </c>
      <c r="M459">
        <v>2.407</v>
      </c>
      <c r="N459">
        <v>3.9129999999999998</v>
      </c>
      <c r="O459">
        <v>1.5049999999999999</v>
      </c>
      <c r="Q459">
        <v>0.03</v>
      </c>
      <c r="R459">
        <v>1</v>
      </c>
      <c r="S459">
        <v>0</v>
      </c>
      <c r="T459">
        <v>0</v>
      </c>
      <c r="V459">
        <v>0</v>
      </c>
      <c r="Y459">
        <v>44369</v>
      </c>
      <c r="Z459">
        <v>0.29812500000000003</v>
      </c>
      <c r="AB459">
        <v>1</v>
      </c>
      <c r="AD459">
        <v>2.5119592097726788</v>
      </c>
      <c r="AE459">
        <v>4.0361420595427902</v>
      </c>
      <c r="AF459">
        <v>1.5241828497701113</v>
      </c>
      <c r="AG459">
        <v>0.14481797692035037</v>
      </c>
      <c r="BH459">
        <v>458</v>
      </c>
    </row>
    <row r="460" spans="1:60" x14ac:dyDescent="0.3">
      <c r="A460">
        <v>96</v>
      </c>
      <c r="B460">
        <v>28</v>
      </c>
      <c r="C460" t="s">
        <v>149</v>
      </c>
      <c r="D460" t="s">
        <v>27</v>
      </c>
      <c r="G460">
        <v>0.5</v>
      </c>
      <c r="H460">
        <v>0.5</v>
      </c>
      <c r="I460">
        <v>2677</v>
      </c>
      <c r="J460">
        <v>4317</v>
      </c>
      <c r="L460">
        <v>1390</v>
      </c>
      <c r="M460">
        <v>2.4689999999999999</v>
      </c>
      <c r="N460">
        <v>3.9359999999999999</v>
      </c>
      <c r="O460">
        <v>1.4670000000000001</v>
      </c>
      <c r="Q460">
        <v>2.9000000000000001E-2</v>
      </c>
      <c r="R460">
        <v>1</v>
      </c>
      <c r="S460">
        <v>0</v>
      </c>
      <c r="T460">
        <v>0</v>
      </c>
      <c r="V460">
        <v>0</v>
      </c>
      <c r="Y460">
        <v>44369</v>
      </c>
      <c r="Z460">
        <v>0.30378472222222225</v>
      </c>
      <c r="AB460">
        <v>1</v>
      </c>
      <c r="AD460">
        <v>2.5897738101511845</v>
      </c>
      <c r="AE460">
        <v>4.0623621555154914</v>
      </c>
      <c r="AF460">
        <v>1.4725883453643069</v>
      </c>
      <c r="AG460">
        <v>0.14408576866112416</v>
      </c>
      <c r="AJ460">
        <v>0.22509790398473972</v>
      </c>
      <c r="AO460">
        <v>1.1298904931998086</v>
      </c>
      <c r="AT460">
        <v>3.5579718852565754</v>
      </c>
      <c r="AY460">
        <v>1.2265711647332485</v>
      </c>
      <c r="BC460">
        <v>2.5926918576653781</v>
      </c>
      <c r="BD460">
        <v>4.0395409608725856</v>
      </c>
      <c r="BE460">
        <v>1.4468491032072073</v>
      </c>
      <c r="BF460">
        <v>0.14497487869018455</v>
      </c>
      <c r="BH460">
        <v>459</v>
      </c>
    </row>
    <row r="461" spans="1:60" x14ac:dyDescent="0.3">
      <c r="A461">
        <v>97</v>
      </c>
      <c r="B461">
        <v>28</v>
      </c>
      <c r="C461" t="s">
        <v>149</v>
      </c>
      <c r="D461" t="s">
        <v>27</v>
      </c>
      <c r="G461">
        <v>0.5</v>
      </c>
      <c r="H461">
        <v>0.5</v>
      </c>
      <c r="I461">
        <v>2683</v>
      </c>
      <c r="J461">
        <v>4270</v>
      </c>
      <c r="L461">
        <v>1407</v>
      </c>
      <c r="M461">
        <v>2.4729999999999999</v>
      </c>
      <c r="N461">
        <v>3.8959999999999999</v>
      </c>
      <c r="O461">
        <v>1.423</v>
      </c>
      <c r="Q461">
        <v>3.1E-2</v>
      </c>
      <c r="R461">
        <v>1</v>
      </c>
      <c r="S461">
        <v>0</v>
      </c>
      <c r="T461">
        <v>0</v>
      </c>
      <c r="V461">
        <v>0</v>
      </c>
      <c r="Y461">
        <v>44369</v>
      </c>
      <c r="Z461">
        <v>0.30993055555555554</v>
      </c>
      <c r="AB461">
        <v>1</v>
      </c>
      <c r="AD461">
        <v>2.5956099051795722</v>
      </c>
      <c r="AE461">
        <v>4.0167197662296799</v>
      </c>
      <c r="AF461">
        <v>1.4211098610501076</v>
      </c>
      <c r="AG461">
        <v>0.14586398871924497</v>
      </c>
      <c r="BH461">
        <v>460</v>
      </c>
    </row>
    <row r="462" spans="1:60" x14ac:dyDescent="0.3">
      <c r="A462">
        <v>98</v>
      </c>
      <c r="B462">
        <v>29</v>
      </c>
      <c r="C462" t="s">
        <v>150</v>
      </c>
      <c r="D462" t="s">
        <v>27</v>
      </c>
      <c r="G462">
        <v>0.5</v>
      </c>
      <c r="H462">
        <v>0.5</v>
      </c>
      <c r="I462">
        <v>3334</v>
      </c>
      <c r="J462">
        <v>4941</v>
      </c>
      <c r="L462">
        <v>1907</v>
      </c>
      <c r="M462">
        <v>2.972</v>
      </c>
      <c r="N462">
        <v>4.4640000000000004</v>
      </c>
      <c r="O462">
        <v>1.492</v>
      </c>
      <c r="Q462">
        <v>8.3000000000000004E-2</v>
      </c>
      <c r="R462">
        <v>1</v>
      </c>
      <c r="S462">
        <v>0</v>
      </c>
      <c r="T462">
        <v>0</v>
      </c>
      <c r="V462">
        <v>0</v>
      </c>
      <c r="Y462">
        <v>44369</v>
      </c>
      <c r="Z462">
        <v>0.32033564814814813</v>
      </c>
      <c r="AB462">
        <v>1</v>
      </c>
      <c r="AD462">
        <v>3.228826215759661</v>
      </c>
      <c r="AE462">
        <v>4.66833770688456</v>
      </c>
      <c r="AF462">
        <v>1.439511491124899</v>
      </c>
      <c r="AG462">
        <v>0.19816457866397458</v>
      </c>
      <c r="BH462">
        <v>461</v>
      </c>
    </row>
    <row r="463" spans="1:60" x14ac:dyDescent="0.3">
      <c r="A463">
        <v>99</v>
      </c>
      <c r="B463">
        <v>29</v>
      </c>
      <c r="C463" t="s">
        <v>150</v>
      </c>
      <c r="D463" t="s">
        <v>27</v>
      </c>
      <c r="G463">
        <v>0.5</v>
      </c>
      <c r="H463">
        <v>0.5</v>
      </c>
      <c r="I463">
        <v>3574</v>
      </c>
      <c r="J463">
        <v>4934</v>
      </c>
      <c r="L463">
        <v>1920</v>
      </c>
      <c r="M463">
        <v>3.157</v>
      </c>
      <c r="N463">
        <v>4.4589999999999996</v>
      </c>
      <c r="O463">
        <v>1.302</v>
      </c>
      <c r="Q463">
        <v>8.5000000000000006E-2</v>
      </c>
      <c r="R463">
        <v>1</v>
      </c>
      <c r="S463">
        <v>0</v>
      </c>
      <c r="T463">
        <v>0</v>
      </c>
      <c r="V463">
        <v>0</v>
      </c>
      <c r="Y463">
        <v>44369</v>
      </c>
      <c r="Z463">
        <v>0.3260763888888889</v>
      </c>
      <c r="AB463">
        <v>1</v>
      </c>
      <c r="AD463">
        <v>3.4622700168951779</v>
      </c>
      <c r="AE463">
        <v>4.6615399042249717</v>
      </c>
      <c r="AF463">
        <v>1.1992698873297938</v>
      </c>
      <c r="AG463">
        <v>0.19952439400253755</v>
      </c>
      <c r="AJ463">
        <v>0.14037030925782992</v>
      </c>
      <c r="AO463">
        <v>0.6269336795071393</v>
      </c>
      <c r="AT463">
        <v>2.8755538480289107</v>
      </c>
      <c r="AY463">
        <v>0.42028340891661353</v>
      </c>
      <c r="BC463">
        <v>3.4647017231570061</v>
      </c>
      <c r="BD463">
        <v>4.6469731842401387</v>
      </c>
      <c r="BE463">
        <v>1.182271461083132</v>
      </c>
      <c r="BF463">
        <v>0.19910598928297973</v>
      </c>
      <c r="BH463">
        <v>462</v>
      </c>
    </row>
    <row r="464" spans="1:60" x14ac:dyDescent="0.3">
      <c r="A464">
        <v>100</v>
      </c>
      <c r="B464">
        <v>29</v>
      </c>
      <c r="C464" t="s">
        <v>150</v>
      </c>
      <c r="D464" t="s">
        <v>27</v>
      </c>
      <c r="G464">
        <v>0.5</v>
      </c>
      <c r="H464">
        <v>0.5</v>
      </c>
      <c r="I464">
        <v>3579</v>
      </c>
      <c r="J464">
        <v>4904</v>
      </c>
      <c r="L464">
        <v>1912</v>
      </c>
      <c r="M464">
        <v>3.16</v>
      </c>
      <c r="N464">
        <v>4.4329999999999998</v>
      </c>
      <c r="O464">
        <v>1.2729999999999999</v>
      </c>
      <c r="Q464">
        <v>8.4000000000000005E-2</v>
      </c>
      <c r="R464">
        <v>1</v>
      </c>
      <c r="S464">
        <v>0</v>
      </c>
      <c r="T464">
        <v>0</v>
      </c>
      <c r="V464">
        <v>0</v>
      </c>
      <c r="Y464">
        <v>44369</v>
      </c>
      <c r="Z464">
        <v>0.33223379629629629</v>
      </c>
      <c r="AB464">
        <v>1</v>
      </c>
      <c r="AD464">
        <v>3.4671334294188347</v>
      </c>
      <c r="AE464">
        <v>4.6324064642553049</v>
      </c>
      <c r="AF464">
        <v>1.1652730348364702</v>
      </c>
      <c r="AG464">
        <v>0.19868758456342189</v>
      </c>
      <c r="BH464">
        <v>463</v>
      </c>
    </row>
    <row r="465" spans="1:60" x14ac:dyDescent="0.3">
      <c r="A465">
        <v>101</v>
      </c>
      <c r="B465">
        <v>30</v>
      </c>
      <c r="C465" t="s">
        <v>151</v>
      </c>
      <c r="D465" t="s">
        <v>27</v>
      </c>
      <c r="G465">
        <v>0.5</v>
      </c>
      <c r="H465">
        <v>0.5</v>
      </c>
      <c r="I465">
        <v>3645</v>
      </c>
      <c r="J465">
        <v>5221</v>
      </c>
      <c r="L465">
        <v>2273</v>
      </c>
      <c r="M465">
        <v>3.2109999999999999</v>
      </c>
      <c r="N465">
        <v>4.702</v>
      </c>
      <c r="O465">
        <v>1.4910000000000001</v>
      </c>
      <c r="Q465">
        <v>0.122</v>
      </c>
      <c r="R465">
        <v>1</v>
      </c>
      <c r="S465">
        <v>0</v>
      </c>
      <c r="T465">
        <v>0</v>
      </c>
      <c r="V465">
        <v>0</v>
      </c>
      <c r="Y465">
        <v>44369</v>
      </c>
      <c r="Z465">
        <v>0.34260416666666665</v>
      </c>
      <c r="AB465">
        <v>1</v>
      </c>
      <c r="AD465">
        <v>3.5313304747311016</v>
      </c>
      <c r="AE465">
        <v>4.9402498132681174</v>
      </c>
      <c r="AF465">
        <v>1.4089193385370158</v>
      </c>
      <c r="AG465">
        <v>0.23644861050351665</v>
      </c>
      <c r="BH465">
        <v>464</v>
      </c>
    </row>
    <row r="466" spans="1:60" x14ac:dyDescent="0.3">
      <c r="A466">
        <v>102</v>
      </c>
      <c r="B466">
        <v>30</v>
      </c>
      <c r="C466" t="s">
        <v>151</v>
      </c>
      <c r="D466" t="s">
        <v>27</v>
      </c>
      <c r="G466">
        <v>0.5</v>
      </c>
      <c r="H466">
        <v>0.5</v>
      </c>
      <c r="I466">
        <v>3744</v>
      </c>
      <c r="J466">
        <v>5190</v>
      </c>
      <c r="L466">
        <v>2244</v>
      </c>
      <c r="M466">
        <v>3.2879999999999998</v>
      </c>
      <c r="N466">
        <v>4.6749999999999998</v>
      </c>
      <c r="O466">
        <v>1.3879999999999999</v>
      </c>
      <c r="Q466">
        <v>0.11899999999999999</v>
      </c>
      <c r="R466">
        <v>1</v>
      </c>
      <c r="S466">
        <v>0</v>
      </c>
      <c r="T466">
        <v>0</v>
      </c>
      <c r="V466">
        <v>0</v>
      </c>
      <c r="Y466">
        <v>44369</v>
      </c>
      <c r="Z466">
        <v>0.34833333333333333</v>
      </c>
      <c r="AB466">
        <v>1</v>
      </c>
      <c r="AD466">
        <v>3.6276260426995024</v>
      </c>
      <c r="AE466">
        <v>4.9101452586327952</v>
      </c>
      <c r="AF466">
        <v>1.2825192159332928</v>
      </c>
      <c r="AG466">
        <v>0.23341517628672234</v>
      </c>
      <c r="AJ466">
        <v>0.21473588345762365</v>
      </c>
      <c r="AO466">
        <v>0.49566833991057452</v>
      </c>
      <c r="AT466">
        <v>1.2945759920781557</v>
      </c>
      <c r="AY466">
        <v>1.2911972797548326</v>
      </c>
      <c r="BC466">
        <v>3.6237353126805774</v>
      </c>
      <c r="BD466">
        <v>4.8980063253121005</v>
      </c>
      <c r="BE466">
        <v>1.2742710126315233</v>
      </c>
      <c r="BF466">
        <v>0.2349318933951195</v>
      </c>
      <c r="BH466">
        <v>465</v>
      </c>
    </row>
    <row r="467" spans="1:60" x14ac:dyDescent="0.3">
      <c r="A467">
        <v>103</v>
      </c>
      <c r="B467">
        <v>30</v>
      </c>
      <c r="C467" t="s">
        <v>151</v>
      </c>
      <c r="D467" t="s">
        <v>27</v>
      </c>
      <c r="G467">
        <v>0.5</v>
      </c>
      <c r="H467">
        <v>0.5</v>
      </c>
      <c r="I467">
        <v>3736</v>
      </c>
      <c r="J467">
        <v>5165</v>
      </c>
      <c r="L467">
        <v>2273</v>
      </c>
      <c r="M467">
        <v>3.2810000000000001</v>
      </c>
      <c r="N467">
        <v>4.6539999999999999</v>
      </c>
      <c r="O467">
        <v>1.373</v>
      </c>
      <c r="Q467">
        <v>0.122</v>
      </c>
      <c r="R467">
        <v>1</v>
      </c>
      <c r="S467">
        <v>0</v>
      </c>
      <c r="T467">
        <v>0</v>
      </c>
      <c r="V467">
        <v>0</v>
      </c>
      <c r="Y467">
        <v>44369</v>
      </c>
      <c r="Z467">
        <v>0.35450231481481481</v>
      </c>
      <c r="AB467">
        <v>1</v>
      </c>
      <c r="AD467">
        <v>3.6198445826616519</v>
      </c>
      <c r="AE467">
        <v>4.8858673919914057</v>
      </c>
      <c r="AF467">
        <v>1.2660228093297539</v>
      </c>
      <c r="AG467">
        <v>0.23644861050351665</v>
      </c>
      <c r="BH467">
        <v>466</v>
      </c>
    </row>
    <row r="468" spans="1:60" x14ac:dyDescent="0.3">
      <c r="A468">
        <v>104</v>
      </c>
      <c r="B468">
        <v>31</v>
      </c>
      <c r="C468" t="s">
        <v>66</v>
      </c>
      <c r="D468" t="s">
        <v>27</v>
      </c>
      <c r="G468">
        <v>0.5</v>
      </c>
      <c r="H468">
        <v>0.5</v>
      </c>
      <c r="I468">
        <v>5297</v>
      </c>
      <c r="J468">
        <v>10544</v>
      </c>
      <c r="L468">
        <v>4012</v>
      </c>
      <c r="M468">
        <v>4.4790000000000001</v>
      </c>
      <c r="N468">
        <v>9.2110000000000003</v>
      </c>
      <c r="O468">
        <v>4.7329999999999997</v>
      </c>
      <c r="Q468">
        <v>0.30399999999999999</v>
      </c>
      <c r="R468">
        <v>1</v>
      </c>
      <c r="S468">
        <v>0</v>
      </c>
      <c r="T468">
        <v>0</v>
      </c>
      <c r="V468">
        <v>0</v>
      </c>
      <c r="Y468">
        <v>44369</v>
      </c>
      <c r="Z468">
        <v>0.3654398148148148</v>
      </c>
      <c r="AB468">
        <v>1</v>
      </c>
      <c r="AD468">
        <v>5.1382019725472414</v>
      </c>
      <c r="AE468">
        <v>10.109493178552665</v>
      </c>
      <c r="AF468">
        <v>4.9712912060054233</v>
      </c>
      <c r="AG468">
        <v>0.4183500623312863</v>
      </c>
      <c r="BH468">
        <v>467</v>
      </c>
    </row>
    <row r="469" spans="1:60" x14ac:dyDescent="0.3">
      <c r="A469">
        <v>105</v>
      </c>
      <c r="B469">
        <v>31</v>
      </c>
      <c r="C469" t="s">
        <v>66</v>
      </c>
      <c r="D469" t="s">
        <v>27</v>
      </c>
      <c r="G469">
        <v>0.5</v>
      </c>
      <c r="H469">
        <v>0.5</v>
      </c>
      <c r="I469">
        <v>5881</v>
      </c>
      <c r="J469">
        <v>10471</v>
      </c>
      <c r="L469">
        <v>4036</v>
      </c>
      <c r="M469">
        <v>4.9269999999999996</v>
      </c>
      <c r="N469">
        <v>9.1489999999999991</v>
      </c>
      <c r="O469">
        <v>4.2220000000000004</v>
      </c>
      <c r="Q469">
        <v>0.30599999999999999</v>
      </c>
      <c r="R469">
        <v>1</v>
      </c>
      <c r="S469">
        <v>0</v>
      </c>
      <c r="T469">
        <v>0</v>
      </c>
      <c r="V469">
        <v>0</v>
      </c>
      <c r="Y469">
        <v>44369</v>
      </c>
      <c r="Z469">
        <v>0.3714351851851852</v>
      </c>
      <c r="AB469">
        <v>1</v>
      </c>
      <c r="AD469">
        <v>5.7062485553103324</v>
      </c>
      <c r="AE469">
        <v>10.038601807959809</v>
      </c>
      <c r="AF469">
        <v>4.3323532526494768</v>
      </c>
      <c r="AG469">
        <v>0.42086049064863329</v>
      </c>
      <c r="AJ469">
        <v>0.28936136583689237</v>
      </c>
      <c r="AL469">
        <v>88.189880428972955</v>
      </c>
      <c r="AO469">
        <v>0.45363751503146871</v>
      </c>
      <c r="AQ469">
        <v>93.413138213851127</v>
      </c>
      <c r="AT469">
        <v>0.66959769499878696</v>
      </c>
      <c r="AV469">
        <v>98.636395998729213</v>
      </c>
      <c r="AY469">
        <v>0.19863549974045672</v>
      </c>
      <c r="BA469">
        <v>101.7943815624254</v>
      </c>
      <c r="BC469">
        <v>5.7145163566005479</v>
      </c>
      <c r="BD469">
        <v>10.061423002602716</v>
      </c>
      <c r="BE469">
        <v>4.3469066460021661</v>
      </c>
      <c r="BF469">
        <v>0.42127889536819113</v>
      </c>
      <c r="BH469">
        <v>468</v>
      </c>
    </row>
    <row r="470" spans="1:60" x14ac:dyDescent="0.3">
      <c r="A470">
        <v>106</v>
      </c>
      <c r="B470">
        <v>31</v>
      </c>
      <c r="C470" t="s">
        <v>66</v>
      </c>
      <c r="D470" t="s">
        <v>27</v>
      </c>
      <c r="G470">
        <v>0.5</v>
      </c>
      <c r="H470">
        <v>0.5</v>
      </c>
      <c r="I470">
        <v>5898</v>
      </c>
      <c r="J470">
        <v>10518</v>
      </c>
      <c r="L470">
        <v>4044</v>
      </c>
      <c r="M470">
        <v>4.9400000000000004</v>
      </c>
      <c r="N470">
        <v>9.1890000000000001</v>
      </c>
      <c r="O470">
        <v>4.25</v>
      </c>
      <c r="Q470">
        <v>0.307</v>
      </c>
      <c r="R470">
        <v>1</v>
      </c>
      <c r="S470">
        <v>0</v>
      </c>
      <c r="T470">
        <v>0</v>
      </c>
      <c r="V470">
        <v>0</v>
      </c>
      <c r="Y470">
        <v>44369</v>
      </c>
      <c r="Z470">
        <v>0.37791666666666668</v>
      </c>
      <c r="AB470">
        <v>1</v>
      </c>
      <c r="AD470">
        <v>5.7227841578907643</v>
      </c>
      <c r="AE470">
        <v>10.084244197245621</v>
      </c>
      <c r="AF470">
        <v>4.3614600393548564</v>
      </c>
      <c r="AG470">
        <v>0.42169730008774897</v>
      </c>
      <c r="BH470">
        <v>469</v>
      </c>
    </row>
    <row r="471" spans="1:60" x14ac:dyDescent="0.3">
      <c r="A471">
        <v>107</v>
      </c>
      <c r="B471">
        <v>32</v>
      </c>
      <c r="C471" t="s">
        <v>67</v>
      </c>
      <c r="D471" t="s">
        <v>27</v>
      </c>
      <c r="G471">
        <v>0.5</v>
      </c>
      <c r="H471">
        <v>0.5</v>
      </c>
      <c r="I471">
        <v>4305</v>
      </c>
      <c r="J471">
        <v>5350</v>
      </c>
      <c r="L471">
        <v>2258</v>
      </c>
      <c r="M471">
        <v>3.718</v>
      </c>
      <c r="N471">
        <v>4.8109999999999999</v>
      </c>
      <c r="O471">
        <v>1.093</v>
      </c>
      <c r="Q471">
        <v>0.12</v>
      </c>
      <c r="R471">
        <v>1</v>
      </c>
      <c r="S471">
        <v>0</v>
      </c>
      <c r="T471">
        <v>0</v>
      </c>
      <c r="V471">
        <v>0</v>
      </c>
      <c r="Y471">
        <v>44369</v>
      </c>
      <c r="Z471">
        <v>0.38850694444444445</v>
      </c>
      <c r="AB471">
        <v>1</v>
      </c>
      <c r="AD471">
        <v>4.1733009278537727</v>
      </c>
      <c r="AE471">
        <v>5.0655236051376846</v>
      </c>
      <c r="AF471">
        <v>0.89222267728391191</v>
      </c>
      <c r="AG471">
        <v>0.23487959280517479</v>
      </c>
      <c r="BH471">
        <v>470</v>
      </c>
    </row>
    <row r="472" spans="1:60" x14ac:dyDescent="0.3">
      <c r="A472">
        <v>108</v>
      </c>
      <c r="B472">
        <v>32</v>
      </c>
      <c r="C472" t="s">
        <v>67</v>
      </c>
      <c r="D472" t="s">
        <v>27</v>
      </c>
      <c r="G472">
        <v>0.5</v>
      </c>
      <c r="H472">
        <v>0.5</v>
      </c>
      <c r="I472">
        <v>3822</v>
      </c>
      <c r="J472">
        <v>5284</v>
      </c>
      <c r="L472">
        <v>2316</v>
      </c>
      <c r="M472">
        <v>3.347</v>
      </c>
      <c r="N472">
        <v>4.7549999999999999</v>
      </c>
      <c r="O472">
        <v>1.4079999999999999</v>
      </c>
      <c r="Q472">
        <v>0.126</v>
      </c>
      <c r="R472">
        <v>1</v>
      </c>
      <c r="S472">
        <v>0</v>
      </c>
      <c r="T472">
        <v>0</v>
      </c>
      <c r="V472">
        <v>0</v>
      </c>
      <c r="Y472">
        <v>44369</v>
      </c>
      <c r="Z472">
        <v>0.39427083333333335</v>
      </c>
      <c r="AB472">
        <v>1</v>
      </c>
      <c r="AD472">
        <v>3.7034952780685453</v>
      </c>
      <c r="AE472">
        <v>5.0014300372044174</v>
      </c>
      <c r="AF472">
        <v>1.2979347591358721</v>
      </c>
      <c r="AG472">
        <v>0.2409464612387634</v>
      </c>
      <c r="AJ472">
        <v>0.84399162267559324</v>
      </c>
      <c r="AK472">
        <v>1.7560164986643652</v>
      </c>
      <c r="AO472">
        <v>12.020925106081659</v>
      </c>
      <c r="AP472">
        <v>3.7467593465936395</v>
      </c>
      <c r="AT472">
        <v>52.042758371465453</v>
      </c>
      <c r="AU472">
        <v>21.208096125115439</v>
      </c>
      <c r="AY472">
        <v>11.962396829814155</v>
      </c>
      <c r="AZ472">
        <v>3.280947581794992</v>
      </c>
      <c r="BC472">
        <v>3.6879323579928442</v>
      </c>
      <c r="BD472">
        <v>4.7178645548329943</v>
      </c>
      <c r="BE472">
        <v>1.0299321968401496</v>
      </c>
      <c r="BF472">
        <v>0.2273483078531337</v>
      </c>
      <c r="BH472">
        <v>471</v>
      </c>
    </row>
    <row r="473" spans="1:60" x14ac:dyDescent="0.3">
      <c r="A473">
        <v>109</v>
      </c>
      <c r="B473">
        <v>32</v>
      </c>
      <c r="C473" t="s">
        <v>67</v>
      </c>
      <c r="D473" t="s">
        <v>27</v>
      </c>
      <c r="G473">
        <v>0.5</v>
      </c>
      <c r="H473">
        <v>0.5</v>
      </c>
      <c r="I473">
        <v>3790</v>
      </c>
      <c r="J473">
        <v>4700</v>
      </c>
      <c r="L473">
        <v>2056</v>
      </c>
      <c r="M473">
        <v>3.323</v>
      </c>
      <c r="N473">
        <v>4.26</v>
      </c>
      <c r="O473">
        <v>0.93700000000000006</v>
      </c>
      <c r="Q473">
        <v>9.9000000000000005E-2</v>
      </c>
      <c r="R473">
        <v>1</v>
      </c>
      <c r="S473">
        <v>0</v>
      </c>
      <c r="T473">
        <v>0</v>
      </c>
      <c r="V473">
        <v>0</v>
      </c>
      <c r="Y473">
        <v>44369</v>
      </c>
      <c r="Z473">
        <v>0.40041666666666664</v>
      </c>
      <c r="AB473">
        <v>1</v>
      </c>
      <c r="AD473">
        <v>3.6723694379171432</v>
      </c>
      <c r="AE473">
        <v>4.4342990724615703</v>
      </c>
      <c r="AF473">
        <v>0.76192963454442708</v>
      </c>
      <c r="AG473">
        <v>0.21375015446750401</v>
      </c>
      <c r="BH473">
        <v>472</v>
      </c>
    </row>
    <row r="474" spans="1:60" x14ac:dyDescent="0.3">
      <c r="A474">
        <v>110</v>
      </c>
      <c r="B474">
        <v>2</v>
      </c>
      <c r="D474" t="s">
        <v>28</v>
      </c>
      <c r="Y474">
        <v>44369</v>
      </c>
      <c r="Z474">
        <v>0.40442129629629631</v>
      </c>
      <c r="AB474">
        <v>1</v>
      </c>
      <c r="AD474" t="e">
        <v>#DIV/0!</v>
      </c>
      <c r="AE474" t="e">
        <v>#DIV/0!</v>
      </c>
      <c r="AF474" t="e">
        <v>#DIV/0!</v>
      </c>
      <c r="AG474" t="e">
        <v>#DIV/0!</v>
      </c>
      <c r="BH474">
        <v>473</v>
      </c>
    </row>
    <row r="475" spans="1:60" x14ac:dyDescent="0.3">
      <c r="A475">
        <v>111</v>
      </c>
      <c r="B475">
        <v>3</v>
      </c>
      <c r="C475" t="s">
        <v>29</v>
      </c>
      <c r="D475" t="s">
        <v>27</v>
      </c>
      <c r="G475">
        <v>0.5</v>
      </c>
      <c r="H475">
        <v>0.5</v>
      </c>
      <c r="I475">
        <v>200</v>
      </c>
      <c r="J475">
        <v>153</v>
      </c>
      <c r="L475">
        <v>182</v>
      </c>
      <c r="M475">
        <v>0.56799999999999995</v>
      </c>
      <c r="N475">
        <v>0.40799999999999997</v>
      </c>
      <c r="O475">
        <v>0</v>
      </c>
      <c r="Q475">
        <v>0</v>
      </c>
      <c r="R475">
        <v>1</v>
      </c>
      <c r="S475">
        <v>0</v>
      </c>
      <c r="T475">
        <v>0</v>
      </c>
      <c r="V475">
        <v>0</v>
      </c>
      <c r="Y475">
        <v>44369</v>
      </c>
      <c r="Z475">
        <v>0.41399305555555554</v>
      </c>
      <c r="AB475">
        <v>1</v>
      </c>
      <c r="AD475">
        <v>0.1804392459317056</v>
      </c>
      <c r="AE475">
        <v>1.8640687725737549E-2</v>
      </c>
      <c r="AF475">
        <v>-0.16179855820596806</v>
      </c>
      <c r="AG475">
        <v>1.7727543354657396E-2</v>
      </c>
      <c r="BH475">
        <v>474</v>
      </c>
    </row>
    <row r="476" spans="1:60" x14ac:dyDescent="0.3">
      <c r="A476">
        <v>112</v>
      </c>
      <c r="B476">
        <v>3</v>
      </c>
      <c r="C476" t="s">
        <v>29</v>
      </c>
      <c r="D476" t="s">
        <v>27</v>
      </c>
      <c r="G476">
        <v>0.5</v>
      </c>
      <c r="H476">
        <v>0.5</v>
      </c>
      <c r="I476">
        <v>59</v>
      </c>
      <c r="J476">
        <v>122</v>
      </c>
      <c r="L476">
        <v>183</v>
      </c>
      <c r="M476">
        <v>0.46</v>
      </c>
      <c r="N476">
        <v>0.38100000000000001</v>
      </c>
      <c r="O476">
        <v>0</v>
      </c>
      <c r="Q476">
        <v>0</v>
      </c>
      <c r="R476">
        <v>1</v>
      </c>
      <c r="S476">
        <v>0</v>
      </c>
      <c r="T476">
        <v>0</v>
      </c>
      <c r="V476">
        <v>0</v>
      </c>
      <c r="Y476">
        <v>44369</v>
      </c>
      <c r="Z476">
        <v>0.41894675925925928</v>
      </c>
      <c r="AB476">
        <v>1</v>
      </c>
      <c r="AD476">
        <v>4.3291012764589541E-2</v>
      </c>
      <c r="AE476">
        <v>-1.1463866909584817E-2</v>
      </c>
      <c r="AF476">
        <v>-5.4754879674174362E-2</v>
      </c>
      <c r="AG476">
        <v>1.7832144534546852E-2</v>
      </c>
      <c r="AJ476">
        <v>50.694475129385324</v>
      </c>
      <c r="AO476">
        <v>291.37201270192065</v>
      </c>
      <c r="AT476">
        <v>79.340719829415249</v>
      </c>
      <c r="AY476">
        <v>16.510298238751894</v>
      </c>
      <c r="BC476">
        <v>3.453687022200766E-2</v>
      </c>
      <c r="BD476">
        <v>-4.6660642499959E-3</v>
      </c>
      <c r="BE476">
        <v>-3.9202934472003563E-2</v>
      </c>
      <c r="BF476">
        <v>1.6472329195983883E-2</v>
      </c>
      <c r="BH476">
        <v>475</v>
      </c>
    </row>
    <row r="477" spans="1:60" x14ac:dyDescent="0.3">
      <c r="A477">
        <v>113</v>
      </c>
      <c r="B477">
        <v>3</v>
      </c>
      <c r="C477" t="s">
        <v>29</v>
      </c>
      <c r="D477" t="s">
        <v>27</v>
      </c>
      <c r="G477">
        <v>0.5</v>
      </c>
      <c r="H477">
        <v>0.5</v>
      </c>
      <c r="I477">
        <v>41</v>
      </c>
      <c r="J477">
        <v>136</v>
      </c>
      <c r="L477">
        <v>157</v>
      </c>
      <c r="M477">
        <v>0.44700000000000001</v>
      </c>
      <c r="N477">
        <v>0.39400000000000002</v>
      </c>
      <c r="O477">
        <v>0</v>
      </c>
      <c r="Q477">
        <v>0</v>
      </c>
      <c r="R477">
        <v>1</v>
      </c>
      <c r="S477">
        <v>0</v>
      </c>
      <c r="T477">
        <v>0</v>
      </c>
      <c r="V477">
        <v>0</v>
      </c>
      <c r="Y477">
        <v>44369</v>
      </c>
      <c r="Z477">
        <v>0.42432870370370374</v>
      </c>
      <c r="AB477">
        <v>1</v>
      </c>
      <c r="AD477">
        <v>2.5782727679425781E-2</v>
      </c>
      <c r="AE477">
        <v>2.1317384095930164E-3</v>
      </c>
      <c r="AF477">
        <v>-2.3650989269832765E-2</v>
      </c>
      <c r="AG477">
        <v>1.5112513857420911E-2</v>
      </c>
      <c r="BH477">
        <v>476</v>
      </c>
    </row>
    <row r="478" spans="1:60" x14ac:dyDescent="0.3">
      <c r="A478">
        <v>114</v>
      </c>
      <c r="B478">
        <v>1</v>
      </c>
      <c r="C478" t="s">
        <v>30</v>
      </c>
      <c r="D478" t="s">
        <v>27</v>
      </c>
      <c r="G478">
        <v>0.5</v>
      </c>
      <c r="H478">
        <v>0.5</v>
      </c>
      <c r="I478">
        <v>7439</v>
      </c>
      <c r="J478">
        <v>10728</v>
      </c>
      <c r="L478">
        <v>12547</v>
      </c>
      <c r="M478">
        <v>6.1219999999999999</v>
      </c>
      <c r="N478">
        <v>9.3670000000000009</v>
      </c>
      <c r="O478">
        <v>3.2450000000000001</v>
      </c>
      <c r="Q478">
        <v>1.196</v>
      </c>
      <c r="R478">
        <v>1</v>
      </c>
      <c r="S478">
        <v>0</v>
      </c>
      <c r="T478">
        <v>0</v>
      </c>
      <c r="V478">
        <v>0</v>
      </c>
      <c r="Y478">
        <v>44369</v>
      </c>
      <c r="Z478">
        <v>0.43519675925925921</v>
      </c>
      <c r="AB478">
        <v>1</v>
      </c>
      <c r="AD478">
        <v>7.2216878976817283</v>
      </c>
      <c r="AE478">
        <v>10.288178277033289</v>
      </c>
      <c r="AF478">
        <v>3.0664903793515608</v>
      </c>
      <c r="AG478">
        <v>1.3111211326878209</v>
      </c>
      <c r="BH478">
        <v>477</v>
      </c>
    </row>
    <row r="479" spans="1:60" x14ac:dyDescent="0.3">
      <c r="A479">
        <v>115</v>
      </c>
      <c r="B479">
        <v>1</v>
      </c>
      <c r="C479" t="s">
        <v>30</v>
      </c>
      <c r="D479" t="s">
        <v>27</v>
      </c>
      <c r="G479">
        <v>0.5</v>
      </c>
      <c r="H479">
        <v>0.5</v>
      </c>
      <c r="I479">
        <v>10057</v>
      </c>
      <c r="J479">
        <v>9474</v>
      </c>
      <c r="L479">
        <v>11001</v>
      </c>
      <c r="M479">
        <v>8.1300000000000008</v>
      </c>
      <c r="N479">
        <v>8.3049999999999997</v>
      </c>
      <c r="O479">
        <v>0.17399999999999999</v>
      </c>
      <c r="Q479">
        <v>1.0349999999999999</v>
      </c>
      <c r="R479">
        <v>1</v>
      </c>
      <c r="S479">
        <v>0</v>
      </c>
      <c r="T479">
        <v>0</v>
      </c>
      <c r="V479">
        <v>0</v>
      </c>
      <c r="Y479">
        <v>44369</v>
      </c>
      <c r="Z479">
        <v>0.44115740740740739</v>
      </c>
      <c r="AB479">
        <v>1</v>
      </c>
      <c r="AD479">
        <v>9.7681706950683225</v>
      </c>
      <c r="AE479">
        <v>9.0704004863012155</v>
      </c>
      <c r="AF479">
        <v>-0.69777020876710694</v>
      </c>
      <c r="AG479">
        <v>1.1494077085787169</v>
      </c>
      <c r="AJ479">
        <v>2.5073729478958935</v>
      </c>
      <c r="AO479">
        <v>1.1073023758990392</v>
      </c>
      <c r="AT479">
        <v>19.063938791083292</v>
      </c>
      <c r="AY479">
        <v>1.8126107708211379</v>
      </c>
      <c r="BC479">
        <v>9.8921877144215671</v>
      </c>
      <c r="BD479">
        <v>9.1208984489153053</v>
      </c>
      <c r="BE479">
        <v>-0.77128926550626176</v>
      </c>
      <c r="BF479">
        <v>1.1599201271576074</v>
      </c>
      <c r="BH479">
        <v>478</v>
      </c>
    </row>
    <row r="480" spans="1:60" x14ac:dyDescent="0.3">
      <c r="A480">
        <v>116</v>
      </c>
      <c r="B480">
        <v>1</v>
      </c>
      <c r="C480" t="s">
        <v>30</v>
      </c>
      <c r="D480" t="s">
        <v>27</v>
      </c>
      <c r="G480">
        <v>0.5</v>
      </c>
      <c r="H480">
        <v>0.5</v>
      </c>
      <c r="I480">
        <v>10312</v>
      </c>
      <c r="J480">
        <v>9578</v>
      </c>
      <c r="L480">
        <v>11202</v>
      </c>
      <c r="M480">
        <v>8.3260000000000005</v>
      </c>
      <c r="N480">
        <v>8.3930000000000007</v>
      </c>
      <c r="O480">
        <v>6.7000000000000004E-2</v>
      </c>
      <c r="Q480">
        <v>1.056</v>
      </c>
      <c r="R480">
        <v>1</v>
      </c>
      <c r="S480">
        <v>0</v>
      </c>
      <c r="T480">
        <v>0</v>
      </c>
      <c r="V480">
        <v>0</v>
      </c>
      <c r="Y480">
        <v>44369</v>
      </c>
      <c r="Z480">
        <v>0.44773148148148145</v>
      </c>
      <c r="AB480">
        <v>1</v>
      </c>
      <c r="AD480">
        <v>10.01620473377481</v>
      </c>
      <c r="AE480">
        <v>9.1713964115293933</v>
      </c>
      <c r="AF480">
        <v>-0.84480832224541658</v>
      </c>
      <c r="AG480">
        <v>1.1704325457364979</v>
      </c>
      <c r="BH480">
        <v>479</v>
      </c>
    </row>
    <row r="481" spans="1:60" x14ac:dyDescent="0.3">
      <c r="A481">
        <v>117</v>
      </c>
      <c r="B481">
        <v>4</v>
      </c>
      <c r="C481" t="s">
        <v>65</v>
      </c>
      <c r="D481" t="s">
        <v>27</v>
      </c>
      <c r="G481">
        <v>0.5</v>
      </c>
      <c r="H481">
        <v>0.5</v>
      </c>
      <c r="I481">
        <v>5153</v>
      </c>
      <c r="J481">
        <v>5962</v>
      </c>
      <c r="L481">
        <v>2548</v>
      </c>
      <c r="M481">
        <v>4.3680000000000003</v>
      </c>
      <c r="N481">
        <v>5.3289999999999997</v>
      </c>
      <c r="O481">
        <v>0.96099999999999997</v>
      </c>
      <c r="Q481">
        <v>0.151</v>
      </c>
      <c r="R481">
        <v>1</v>
      </c>
      <c r="S481">
        <v>0</v>
      </c>
      <c r="T481">
        <v>0</v>
      </c>
      <c r="V481">
        <v>0</v>
      </c>
      <c r="Y481">
        <v>44369</v>
      </c>
      <c r="Z481">
        <v>0.45873842592592595</v>
      </c>
      <c r="AB481">
        <v>1</v>
      </c>
      <c r="AD481">
        <v>4.9981356918659312</v>
      </c>
      <c r="AE481">
        <v>5.6598457805188875</v>
      </c>
      <c r="AF481">
        <v>0.66171008865295633</v>
      </c>
      <c r="AG481">
        <v>0.26521393497311796</v>
      </c>
      <c r="BH481">
        <v>480</v>
      </c>
    </row>
    <row r="482" spans="1:60" x14ac:dyDescent="0.3">
      <c r="A482">
        <v>118</v>
      </c>
      <c r="B482">
        <v>4</v>
      </c>
      <c r="C482" t="s">
        <v>65</v>
      </c>
      <c r="D482" t="s">
        <v>27</v>
      </c>
      <c r="G482">
        <v>0.5</v>
      </c>
      <c r="H482">
        <v>0.5</v>
      </c>
      <c r="I482">
        <v>3374</v>
      </c>
      <c r="J482">
        <v>5977</v>
      </c>
      <c r="L482">
        <v>2506</v>
      </c>
      <c r="M482">
        <v>3.0030000000000001</v>
      </c>
      <c r="N482">
        <v>5.3419999999999996</v>
      </c>
      <c r="O482">
        <v>2.339</v>
      </c>
      <c r="Q482">
        <v>0.14599999999999999</v>
      </c>
      <c r="R482">
        <v>1</v>
      </c>
      <c r="S482">
        <v>0</v>
      </c>
      <c r="T482">
        <v>0</v>
      </c>
      <c r="V482">
        <v>0</v>
      </c>
      <c r="Y482">
        <v>44369</v>
      </c>
      <c r="Z482">
        <v>0.46454861111111106</v>
      </c>
      <c r="AB482">
        <v>1</v>
      </c>
      <c r="AD482">
        <v>3.2677335159489145</v>
      </c>
      <c r="AE482">
        <v>5.6744125005037214</v>
      </c>
      <c r="AF482">
        <v>2.4066789845548069</v>
      </c>
      <c r="AG482">
        <v>0.26082068541776066</v>
      </c>
      <c r="AI482">
        <v>8.9244505316304821</v>
      </c>
      <c r="AJ482">
        <v>0.92703159999769114</v>
      </c>
      <c r="AN482">
        <v>5.4264583249379781</v>
      </c>
      <c r="AO482">
        <v>1.1231757686888537</v>
      </c>
      <c r="AS482">
        <v>19.777367181506438</v>
      </c>
      <c r="AT482">
        <v>3.8408442180324975</v>
      </c>
      <c r="AX482">
        <v>13.059771527413112</v>
      </c>
      <c r="AY482">
        <v>0.40024375320582173</v>
      </c>
      <c r="BC482">
        <v>3.2526569371255789</v>
      </c>
      <c r="BD482">
        <v>5.7064592844703546</v>
      </c>
      <c r="BE482">
        <v>2.4538023473447756</v>
      </c>
      <c r="BF482">
        <v>0.26134369131720797</v>
      </c>
      <c r="BH482">
        <v>481</v>
      </c>
    </row>
    <row r="483" spans="1:60" x14ac:dyDescent="0.3">
      <c r="A483">
        <v>119</v>
      </c>
      <c r="B483">
        <v>4</v>
      </c>
      <c r="C483" t="s">
        <v>65</v>
      </c>
      <c r="D483" t="s">
        <v>27</v>
      </c>
      <c r="G483">
        <v>0.5</v>
      </c>
      <c r="H483">
        <v>0.5</v>
      </c>
      <c r="I483">
        <v>3343</v>
      </c>
      <c r="J483">
        <v>6043</v>
      </c>
      <c r="L483">
        <v>2516</v>
      </c>
      <c r="M483">
        <v>2.98</v>
      </c>
      <c r="N483">
        <v>5.3979999999999997</v>
      </c>
      <c r="O483">
        <v>2.4180000000000001</v>
      </c>
      <c r="Q483">
        <v>0.14699999999999999</v>
      </c>
      <c r="R483">
        <v>1</v>
      </c>
      <c r="S483">
        <v>0</v>
      </c>
      <c r="T483">
        <v>0</v>
      </c>
      <c r="V483">
        <v>0</v>
      </c>
      <c r="Y483">
        <v>44369</v>
      </c>
      <c r="Z483">
        <v>0.47087962962962965</v>
      </c>
      <c r="AB483">
        <v>1</v>
      </c>
      <c r="AD483">
        <v>3.2375803583022433</v>
      </c>
      <c r="AE483">
        <v>5.7385060684369877</v>
      </c>
      <c r="AF483">
        <v>2.5009257101347444</v>
      </c>
      <c r="AG483">
        <v>0.26186669721665529</v>
      </c>
      <c r="BH483">
        <v>482</v>
      </c>
    </row>
    <row r="484" spans="1:60" x14ac:dyDescent="0.3">
      <c r="A484">
        <v>120</v>
      </c>
      <c r="B484">
        <v>2</v>
      </c>
      <c r="D484" t="s">
        <v>28</v>
      </c>
      <c r="Y484">
        <v>44369</v>
      </c>
      <c r="Z484">
        <v>0.47489583333333335</v>
      </c>
      <c r="AB484">
        <v>1</v>
      </c>
      <c r="AD484" t="e">
        <v>#DIV/0!</v>
      </c>
      <c r="AE484" t="e">
        <v>#DIV/0!</v>
      </c>
      <c r="AF484" t="e">
        <v>#DIV/0!</v>
      </c>
      <c r="AG484" t="e">
        <v>#DIV/0!</v>
      </c>
      <c r="BH484">
        <v>483</v>
      </c>
    </row>
    <row r="485" spans="1:60" x14ac:dyDescent="0.3">
      <c r="A485">
        <v>121</v>
      </c>
      <c r="B485">
        <v>8</v>
      </c>
      <c r="R485">
        <v>1</v>
      </c>
      <c r="BH485">
        <v>484</v>
      </c>
    </row>
    <row r="486" spans="1:60" x14ac:dyDescent="0.3">
      <c r="A486">
        <v>1</v>
      </c>
      <c r="B486">
        <v>1</v>
      </c>
      <c r="C486" t="s">
        <v>26</v>
      </c>
      <c r="D486" t="s">
        <v>27</v>
      </c>
      <c r="G486">
        <v>0.5</v>
      </c>
      <c r="H486">
        <v>0.5</v>
      </c>
      <c r="I486">
        <v>8304</v>
      </c>
      <c r="J486">
        <v>10218</v>
      </c>
      <c r="L486">
        <v>11395</v>
      </c>
      <c r="M486">
        <v>6.7859999999999996</v>
      </c>
      <c r="N486">
        <v>8.9350000000000005</v>
      </c>
      <c r="O486">
        <v>2.15</v>
      </c>
      <c r="Q486">
        <v>1.0760000000000001</v>
      </c>
      <c r="R486">
        <v>1</v>
      </c>
      <c r="S486">
        <v>0</v>
      </c>
      <c r="T486">
        <v>0</v>
      </c>
      <c r="V486">
        <v>0</v>
      </c>
      <c r="Y486">
        <v>44369</v>
      </c>
      <c r="Z486">
        <v>0.4906712962962963</v>
      </c>
      <c r="AB486">
        <v>1</v>
      </c>
      <c r="AD486">
        <v>8.0800650419321052</v>
      </c>
      <c r="AE486">
        <v>10.092431493500001</v>
      </c>
      <c r="AF486">
        <v>2.0123664515678961</v>
      </c>
      <c r="AG486">
        <v>1.1668850944096505</v>
      </c>
      <c r="BH486">
        <v>485</v>
      </c>
    </row>
    <row r="487" spans="1:60" x14ac:dyDescent="0.3">
      <c r="A487">
        <v>2</v>
      </c>
      <c r="B487">
        <v>1</v>
      </c>
      <c r="C487" t="s">
        <v>26</v>
      </c>
      <c r="D487" t="s">
        <v>27</v>
      </c>
      <c r="G487">
        <v>0.5</v>
      </c>
      <c r="H487">
        <v>0.5</v>
      </c>
      <c r="I487">
        <v>11138</v>
      </c>
      <c r="J487">
        <v>10366</v>
      </c>
      <c r="L487">
        <v>11582</v>
      </c>
      <c r="M487">
        <v>8.9600000000000009</v>
      </c>
      <c r="N487">
        <v>9.0609999999999999</v>
      </c>
      <c r="O487">
        <v>0.10100000000000001</v>
      </c>
      <c r="Q487">
        <v>1.095</v>
      </c>
      <c r="R487">
        <v>1</v>
      </c>
      <c r="S487">
        <v>0</v>
      </c>
      <c r="T487">
        <v>0</v>
      </c>
      <c r="V487">
        <v>0</v>
      </c>
      <c r="Y487">
        <v>44369</v>
      </c>
      <c r="Z487">
        <v>0.49674768518518514</v>
      </c>
      <c r="AB487">
        <v>1</v>
      </c>
      <c r="AD487">
        <v>10.843615471872397</v>
      </c>
      <c r="AE487">
        <v>10.241395497543561</v>
      </c>
      <c r="AF487">
        <v>-0.60221997432883612</v>
      </c>
      <c r="AG487">
        <v>1.1861590811419414</v>
      </c>
      <c r="BH487">
        <v>486</v>
      </c>
    </row>
    <row r="488" spans="1:60" x14ac:dyDescent="0.3">
      <c r="A488">
        <v>3</v>
      </c>
      <c r="B488">
        <v>1</v>
      </c>
      <c r="C488" t="s">
        <v>26</v>
      </c>
      <c r="D488" t="s">
        <v>27</v>
      </c>
      <c r="G488">
        <v>0.5</v>
      </c>
      <c r="H488">
        <v>0.5</v>
      </c>
      <c r="I488">
        <v>11381</v>
      </c>
      <c r="J488">
        <v>10384</v>
      </c>
      <c r="L488">
        <v>11797</v>
      </c>
      <c r="M488">
        <v>9.1470000000000002</v>
      </c>
      <c r="N488">
        <v>9.0760000000000005</v>
      </c>
      <c r="O488">
        <v>0</v>
      </c>
      <c r="Q488">
        <v>1.1180000000000001</v>
      </c>
      <c r="R488">
        <v>1</v>
      </c>
      <c r="S488">
        <v>0</v>
      </c>
      <c r="T488">
        <v>0</v>
      </c>
      <c r="V488">
        <v>0</v>
      </c>
      <c r="Y488">
        <v>44369</v>
      </c>
      <c r="Z488">
        <v>0.50331018518518522</v>
      </c>
      <c r="AB488">
        <v>1</v>
      </c>
      <c r="AD488">
        <v>11.080574806549706</v>
      </c>
      <c r="AE488">
        <v>10.259512741278588</v>
      </c>
      <c r="AF488">
        <v>-0.8210620652711178</v>
      </c>
      <c r="AG488">
        <v>1.2083190124116874</v>
      </c>
      <c r="BH488">
        <v>487</v>
      </c>
    </row>
    <row r="489" spans="1:60" x14ac:dyDescent="0.3">
      <c r="A489">
        <v>4</v>
      </c>
      <c r="B489">
        <v>2</v>
      </c>
      <c r="D489" t="s">
        <v>28</v>
      </c>
      <c r="Y489">
        <v>44369</v>
      </c>
      <c r="Z489">
        <v>0.5072916666666667</v>
      </c>
      <c r="AB489">
        <v>1</v>
      </c>
      <c r="AD489" t="e">
        <v>#DIV/0!</v>
      </c>
      <c r="AE489" t="e">
        <v>#DIV/0!</v>
      </c>
      <c r="AF489" t="e">
        <v>#DIV/0!</v>
      </c>
      <c r="AG489" t="e">
        <v>#DIV/0!</v>
      </c>
      <c r="BH489">
        <v>488</v>
      </c>
    </row>
    <row r="490" spans="1:60" x14ac:dyDescent="0.3">
      <c r="A490">
        <v>5</v>
      </c>
      <c r="B490">
        <v>3</v>
      </c>
      <c r="C490" t="s">
        <v>29</v>
      </c>
      <c r="D490" t="s">
        <v>27</v>
      </c>
      <c r="G490">
        <v>0.5</v>
      </c>
      <c r="H490">
        <v>0.5</v>
      </c>
      <c r="I490">
        <v>529</v>
      </c>
      <c r="J490">
        <v>269</v>
      </c>
      <c r="L490">
        <v>85</v>
      </c>
      <c r="M490">
        <v>0.82099999999999995</v>
      </c>
      <c r="N490">
        <v>0.50600000000000001</v>
      </c>
      <c r="O490">
        <v>0</v>
      </c>
      <c r="Q490">
        <v>0</v>
      </c>
      <c r="R490">
        <v>1</v>
      </c>
      <c r="S490">
        <v>0</v>
      </c>
      <c r="T490">
        <v>0</v>
      </c>
      <c r="V490">
        <v>0</v>
      </c>
      <c r="Y490">
        <v>44369</v>
      </c>
      <c r="Z490">
        <v>0.51689814814814816</v>
      </c>
      <c r="AB490">
        <v>1</v>
      </c>
      <c r="AD490">
        <v>0.49834147355320879</v>
      </c>
      <c r="AE490">
        <v>7.8628275734017178E-2</v>
      </c>
      <c r="AF490">
        <v>-0.41971319781919159</v>
      </c>
      <c r="AG490">
        <v>1.1696401732380355E-3</v>
      </c>
      <c r="BH490">
        <v>489</v>
      </c>
    </row>
    <row r="491" spans="1:60" x14ac:dyDescent="0.3">
      <c r="A491">
        <v>6</v>
      </c>
      <c r="B491">
        <v>3</v>
      </c>
      <c r="C491" t="s">
        <v>29</v>
      </c>
      <c r="D491" t="s">
        <v>27</v>
      </c>
      <c r="G491">
        <v>0.5</v>
      </c>
      <c r="H491">
        <v>0.5</v>
      </c>
      <c r="I491">
        <v>41</v>
      </c>
      <c r="J491">
        <v>219</v>
      </c>
      <c r="L491">
        <v>35</v>
      </c>
      <c r="M491">
        <v>0.44600000000000001</v>
      </c>
      <c r="N491">
        <v>0.46400000000000002</v>
      </c>
      <c r="O491">
        <v>1.7999999999999999E-2</v>
      </c>
      <c r="Q491">
        <v>0</v>
      </c>
      <c r="R491">
        <v>1</v>
      </c>
      <c r="S491">
        <v>0</v>
      </c>
      <c r="T491">
        <v>0</v>
      </c>
      <c r="V491">
        <v>0</v>
      </c>
      <c r="Y491">
        <v>44369</v>
      </c>
      <c r="Z491">
        <v>0.5218518518518519</v>
      </c>
      <c r="AB491">
        <v>1</v>
      </c>
      <c r="AD491">
        <v>2.247252160865568E-2</v>
      </c>
      <c r="AE491">
        <v>2.8302598692274399E-2</v>
      </c>
      <c r="AF491">
        <v>5.8300770836187191E-3</v>
      </c>
      <c r="AG491">
        <v>-3.9838322150750182E-3</v>
      </c>
      <c r="BH491">
        <v>490</v>
      </c>
    </row>
    <row r="492" spans="1:60" x14ac:dyDescent="0.3">
      <c r="A492">
        <v>7</v>
      </c>
      <c r="B492">
        <v>3</v>
      </c>
      <c r="C492" t="s">
        <v>29</v>
      </c>
      <c r="D492" t="s">
        <v>27</v>
      </c>
      <c r="G492">
        <v>0.5</v>
      </c>
      <c r="H492">
        <v>0.5</v>
      </c>
      <c r="I492">
        <v>58</v>
      </c>
      <c r="J492">
        <v>264</v>
      </c>
      <c r="L492">
        <v>81</v>
      </c>
      <c r="M492">
        <v>0.45900000000000002</v>
      </c>
      <c r="N492">
        <v>0.502</v>
      </c>
      <c r="O492">
        <v>4.2999999999999997E-2</v>
      </c>
      <c r="Q492">
        <v>0</v>
      </c>
      <c r="R492">
        <v>1</v>
      </c>
      <c r="S492">
        <v>0</v>
      </c>
      <c r="T492">
        <v>0</v>
      </c>
      <c r="V492">
        <v>0</v>
      </c>
      <c r="Y492">
        <v>44369</v>
      </c>
      <c r="Z492">
        <v>0.52725694444444449</v>
      </c>
      <c r="AB492">
        <v>1</v>
      </c>
      <c r="AD492">
        <v>3.9049923623117572E-2</v>
      </c>
      <c r="AE492">
        <v>7.3595708029842902E-2</v>
      </c>
      <c r="AF492">
        <v>3.454578440672533E-2</v>
      </c>
      <c r="AG492">
        <v>7.5736238217299023E-4</v>
      </c>
      <c r="BH492">
        <v>491</v>
      </c>
    </row>
    <row r="493" spans="1:60" x14ac:dyDescent="0.3">
      <c r="A493">
        <v>8</v>
      </c>
      <c r="B493">
        <v>4</v>
      </c>
      <c r="C493" t="s">
        <v>65</v>
      </c>
      <c r="D493" t="s">
        <v>27</v>
      </c>
      <c r="G493">
        <v>0.2</v>
      </c>
      <c r="H493">
        <v>0.2</v>
      </c>
      <c r="I493">
        <v>487</v>
      </c>
      <c r="J493">
        <v>2439</v>
      </c>
      <c r="L493">
        <v>1241</v>
      </c>
      <c r="M493">
        <v>1.9710000000000001</v>
      </c>
      <c r="N493">
        <v>5.8609999999999998</v>
      </c>
      <c r="O493">
        <v>3.89</v>
      </c>
      <c r="Q493">
        <v>3.4000000000000002E-2</v>
      </c>
      <c r="R493">
        <v>1</v>
      </c>
      <c r="S493">
        <v>0</v>
      </c>
      <c r="T493">
        <v>0</v>
      </c>
      <c r="V493">
        <v>0</v>
      </c>
      <c r="Y493">
        <v>44369</v>
      </c>
      <c r="Z493">
        <v>0.53695601851851849</v>
      </c>
      <c r="AB493">
        <v>1</v>
      </c>
      <c r="AD493">
        <v>1.1434638479113455</v>
      </c>
      <c r="AE493">
        <v>5.6569066483641368</v>
      </c>
      <c r="AF493">
        <v>4.5134428004527916</v>
      </c>
      <c r="AG493">
        <v>0.30079480447758949</v>
      </c>
      <c r="AI493">
        <v>61.884538402955151</v>
      </c>
      <c r="AN493">
        <v>5.7182225272643867</v>
      </c>
      <c r="AS493">
        <v>50.44809334842639</v>
      </c>
      <c r="AX493">
        <v>0.26493482586316863</v>
      </c>
      <c r="BH493">
        <v>492</v>
      </c>
    </row>
    <row r="494" spans="1:60" x14ac:dyDescent="0.3">
      <c r="A494">
        <v>9</v>
      </c>
      <c r="B494">
        <v>4</v>
      </c>
      <c r="C494" t="s">
        <v>65</v>
      </c>
      <c r="D494" t="s">
        <v>27</v>
      </c>
      <c r="G494">
        <v>0.2</v>
      </c>
      <c r="H494">
        <v>0.2</v>
      </c>
      <c r="I494">
        <v>1163</v>
      </c>
      <c r="J494">
        <v>2479</v>
      </c>
      <c r="L494">
        <v>1224</v>
      </c>
      <c r="M494">
        <v>3.2669999999999999</v>
      </c>
      <c r="N494">
        <v>5.9470000000000001</v>
      </c>
      <c r="O494">
        <v>2.68</v>
      </c>
      <c r="Q494">
        <v>0.03</v>
      </c>
      <c r="R494">
        <v>1</v>
      </c>
      <c r="S494">
        <v>0</v>
      </c>
      <c r="T494">
        <v>0</v>
      </c>
      <c r="V494">
        <v>0</v>
      </c>
      <c r="Y494">
        <v>44369</v>
      </c>
      <c r="Z494">
        <v>0.54210648148148144</v>
      </c>
      <c r="AB494">
        <v>1</v>
      </c>
      <c r="AD494">
        <v>2.7914526364078509</v>
      </c>
      <c r="AE494">
        <v>5.7575580024476229</v>
      </c>
      <c r="AF494">
        <v>2.966105366039772</v>
      </c>
      <c r="AG494">
        <v>0.29641435294752339</v>
      </c>
      <c r="AI494">
        <v>6.9515787864049701</v>
      </c>
      <c r="AN494">
        <v>4.0406999592062842</v>
      </c>
      <c r="AS494">
        <v>1.1298211320075986</v>
      </c>
      <c r="AX494">
        <v>1.1952156841588679</v>
      </c>
      <c r="BH494">
        <v>493</v>
      </c>
    </row>
    <row r="495" spans="1:60" x14ac:dyDescent="0.3">
      <c r="A495">
        <v>10</v>
      </c>
      <c r="B495">
        <v>4</v>
      </c>
      <c r="C495" t="s">
        <v>65</v>
      </c>
      <c r="D495" t="s">
        <v>27</v>
      </c>
      <c r="G495">
        <v>0.2</v>
      </c>
      <c r="H495">
        <v>0.2</v>
      </c>
      <c r="I495">
        <v>1211</v>
      </c>
      <c r="J495">
        <v>2459</v>
      </c>
      <c r="L495">
        <v>1212</v>
      </c>
      <c r="M495">
        <v>3.359</v>
      </c>
      <c r="N495">
        <v>5.9039999999999999</v>
      </c>
      <c r="O495">
        <v>2.5449999999999999</v>
      </c>
      <c r="Q495">
        <v>2.7E-2</v>
      </c>
      <c r="R495">
        <v>1</v>
      </c>
      <c r="S495">
        <v>0</v>
      </c>
      <c r="T495">
        <v>0</v>
      </c>
      <c r="V495">
        <v>0</v>
      </c>
      <c r="Y495">
        <v>44369</v>
      </c>
      <c r="Z495">
        <v>0.54777777777777781</v>
      </c>
      <c r="AB495">
        <v>1</v>
      </c>
      <c r="AD495">
        <v>2.9084695918040526</v>
      </c>
      <c r="AE495">
        <v>5.7072323254058803</v>
      </c>
      <c r="AF495">
        <v>2.7987627336018277</v>
      </c>
      <c r="AG495">
        <v>0.29332226951453555</v>
      </c>
      <c r="AI495">
        <v>3.0510136065315794</v>
      </c>
      <c r="AN495">
        <v>4.8794612432353279</v>
      </c>
      <c r="AS495">
        <v>6.707908879939076</v>
      </c>
      <c r="AX495">
        <v>2.22591016182148</v>
      </c>
      <c r="BH495">
        <v>494</v>
      </c>
    </row>
    <row r="496" spans="1:60" x14ac:dyDescent="0.3">
      <c r="A496">
        <v>11</v>
      </c>
      <c r="B496">
        <v>5</v>
      </c>
      <c r="C496" t="s">
        <v>65</v>
      </c>
      <c r="D496" t="s">
        <v>27</v>
      </c>
      <c r="G496">
        <v>0.6</v>
      </c>
      <c r="H496">
        <v>0.6</v>
      </c>
      <c r="I496">
        <v>3776</v>
      </c>
      <c r="J496">
        <v>7957</v>
      </c>
      <c r="L496">
        <v>3793</v>
      </c>
      <c r="M496">
        <v>2.76</v>
      </c>
      <c r="N496">
        <v>5.85</v>
      </c>
      <c r="O496">
        <v>3.09</v>
      </c>
      <c r="Q496">
        <v>0.23400000000000001</v>
      </c>
      <c r="R496">
        <v>1</v>
      </c>
      <c r="S496">
        <v>0</v>
      </c>
      <c r="T496">
        <v>0</v>
      </c>
      <c r="V496">
        <v>0</v>
      </c>
      <c r="Y496">
        <v>44369</v>
      </c>
      <c r="Z496">
        <v>0.55851851851851853</v>
      </c>
      <c r="AB496">
        <v>1</v>
      </c>
      <c r="AD496">
        <v>3.0538543819295252</v>
      </c>
      <c r="AE496">
        <v>6.5139203147269944</v>
      </c>
      <c r="AF496">
        <v>3.4600659327974692</v>
      </c>
      <c r="AG496">
        <v>0.31945929374211168</v>
      </c>
      <c r="AI496">
        <v>1.7951460643175061</v>
      </c>
      <c r="AN496">
        <v>8.5653385787832406</v>
      </c>
      <c r="AS496">
        <v>15.335531093248974</v>
      </c>
      <c r="AX496">
        <v>6.4864312473705645</v>
      </c>
      <c r="BH496">
        <v>495</v>
      </c>
    </row>
    <row r="497" spans="1:60" x14ac:dyDescent="0.3">
      <c r="A497">
        <v>12</v>
      </c>
      <c r="B497">
        <v>5</v>
      </c>
      <c r="C497" t="s">
        <v>65</v>
      </c>
      <c r="D497" t="s">
        <v>27</v>
      </c>
      <c r="G497">
        <v>0.6</v>
      </c>
      <c r="H497">
        <v>0.6</v>
      </c>
      <c r="I497">
        <v>3826</v>
      </c>
      <c r="J497">
        <v>7217</v>
      </c>
      <c r="L497">
        <v>3346</v>
      </c>
      <c r="M497">
        <v>2.7919999999999998</v>
      </c>
      <c r="N497">
        <v>5.327</v>
      </c>
      <c r="O497">
        <v>2.536</v>
      </c>
      <c r="Q497">
        <v>0.19500000000000001</v>
      </c>
      <c r="R497">
        <v>1</v>
      </c>
      <c r="S497">
        <v>0</v>
      </c>
      <c r="T497">
        <v>0</v>
      </c>
      <c r="V497">
        <v>0</v>
      </c>
      <c r="Y497">
        <v>44369</v>
      </c>
      <c r="Z497">
        <v>0.56447916666666664</v>
      </c>
      <c r="AB497">
        <v>1</v>
      </c>
      <c r="AD497">
        <v>3.0944852692198728</v>
      </c>
      <c r="AE497">
        <v>5.8932369645454985</v>
      </c>
      <c r="AF497">
        <v>2.7987516953256257</v>
      </c>
      <c r="AG497">
        <v>0.28106592444917944</v>
      </c>
      <c r="AI497">
        <v>3.1495089739957591</v>
      </c>
      <c r="AN497">
        <v>1.7793839242416916</v>
      </c>
      <c r="AS497">
        <v>6.7082768224791423</v>
      </c>
      <c r="AX497">
        <v>6.3113585169401833</v>
      </c>
      <c r="BH497">
        <v>496</v>
      </c>
    </row>
    <row r="498" spans="1:60" x14ac:dyDescent="0.3">
      <c r="A498">
        <v>13</v>
      </c>
      <c r="B498">
        <v>5</v>
      </c>
      <c r="C498" t="s">
        <v>65</v>
      </c>
      <c r="D498" t="s">
        <v>27</v>
      </c>
      <c r="G498">
        <v>0.6</v>
      </c>
      <c r="H498">
        <v>0.6</v>
      </c>
      <c r="I498">
        <v>3775</v>
      </c>
      <c r="J498">
        <v>7275</v>
      </c>
      <c r="L498">
        <v>3380</v>
      </c>
      <c r="M498">
        <v>2.7589999999999999</v>
      </c>
      <c r="N498">
        <v>5.3680000000000003</v>
      </c>
      <c r="O498">
        <v>2.609</v>
      </c>
      <c r="Q498">
        <v>0.19800000000000001</v>
      </c>
      <c r="R498">
        <v>1</v>
      </c>
      <c r="S498">
        <v>0</v>
      </c>
      <c r="T498">
        <v>0</v>
      </c>
      <c r="V498">
        <v>0</v>
      </c>
      <c r="Y498">
        <v>44369</v>
      </c>
      <c r="Z498">
        <v>0.57086805555555553</v>
      </c>
      <c r="AB498">
        <v>1</v>
      </c>
      <c r="AD498">
        <v>3.053041764183718</v>
      </c>
      <c r="AE498">
        <v>5.9418851190191839</v>
      </c>
      <c r="AF498">
        <v>2.8888433548354659</v>
      </c>
      <c r="AG498">
        <v>0.28398622546922353</v>
      </c>
      <c r="AI498">
        <v>1.7680588061239326</v>
      </c>
      <c r="AN498">
        <v>0.96858134968026788</v>
      </c>
      <c r="AS498">
        <v>3.7052215054844684</v>
      </c>
      <c r="AX498">
        <v>5.3379248435921536</v>
      </c>
      <c r="BH498">
        <v>497</v>
      </c>
    </row>
    <row r="499" spans="1:60" x14ac:dyDescent="0.3">
      <c r="A499">
        <v>14</v>
      </c>
      <c r="B499">
        <v>6</v>
      </c>
      <c r="C499" t="s">
        <v>69</v>
      </c>
      <c r="D499" t="s">
        <v>27</v>
      </c>
      <c r="G499">
        <v>0.33300000000000002</v>
      </c>
      <c r="H499">
        <v>0.33300000000000002</v>
      </c>
      <c r="I499">
        <v>4513</v>
      </c>
      <c r="J499">
        <v>12080</v>
      </c>
      <c r="L499">
        <v>6073</v>
      </c>
      <c r="M499">
        <v>5.8209999999999997</v>
      </c>
      <c r="N499">
        <v>15.784000000000001</v>
      </c>
      <c r="O499">
        <v>9.9629999999999992</v>
      </c>
      <c r="Q499">
        <v>0.78</v>
      </c>
      <c r="R499">
        <v>1</v>
      </c>
      <c r="S499">
        <v>0</v>
      </c>
      <c r="T499">
        <v>0</v>
      </c>
      <c r="V499">
        <v>0</v>
      </c>
      <c r="Y499">
        <v>44369</v>
      </c>
      <c r="Z499">
        <v>0.58160879629629625</v>
      </c>
      <c r="AB499">
        <v>1</v>
      </c>
      <c r="AD499">
        <v>6.5815381271878399</v>
      </c>
      <c r="AE499">
        <v>17.967807367168923</v>
      </c>
      <c r="AF499">
        <v>11.386269239981083</v>
      </c>
      <c r="AG499">
        <v>0.92845269278920306</v>
      </c>
      <c r="AI499">
        <v>26.871798586801777</v>
      </c>
      <c r="AN499">
        <v>0.17884796017264806</v>
      </c>
      <c r="AS499">
        <v>26.514102666456473</v>
      </c>
      <c r="AX499">
        <v>3.1614103099114486</v>
      </c>
      <c r="BH499">
        <v>498</v>
      </c>
    </row>
    <row r="500" spans="1:60" x14ac:dyDescent="0.3">
      <c r="A500">
        <v>15</v>
      </c>
      <c r="B500">
        <v>6</v>
      </c>
      <c r="C500" t="s">
        <v>69</v>
      </c>
      <c r="D500" t="s">
        <v>27</v>
      </c>
      <c r="G500">
        <v>0.33300000000000002</v>
      </c>
      <c r="H500">
        <v>0.33300000000000002</v>
      </c>
      <c r="I500">
        <v>6018</v>
      </c>
      <c r="J500">
        <v>12206</v>
      </c>
      <c r="L500">
        <v>6186</v>
      </c>
      <c r="M500">
        <v>7.556</v>
      </c>
      <c r="N500">
        <v>15.945</v>
      </c>
      <c r="O500">
        <v>8.3889999999999993</v>
      </c>
      <c r="Q500">
        <v>0.79700000000000004</v>
      </c>
      <c r="R500">
        <v>1</v>
      </c>
      <c r="S500">
        <v>0</v>
      </c>
      <c r="T500">
        <v>0</v>
      </c>
      <c r="V500">
        <v>0</v>
      </c>
      <c r="Y500">
        <v>44369</v>
      </c>
      <c r="Z500">
        <v>0.58753472222222225</v>
      </c>
      <c r="AB500">
        <v>1</v>
      </c>
      <c r="AD500">
        <v>8.7851231856373317</v>
      </c>
      <c r="AE500">
        <v>18.158228847867409</v>
      </c>
      <c r="AF500">
        <v>9.3731056622300777</v>
      </c>
      <c r="AG500">
        <v>0.94594045194473964</v>
      </c>
      <c r="AI500">
        <v>2.3875201595852027</v>
      </c>
      <c r="AN500">
        <v>0.8790491548189413</v>
      </c>
      <c r="AS500">
        <v>4.1456184692230851</v>
      </c>
      <c r="AX500">
        <v>5.1044946605266244</v>
      </c>
      <c r="BH500">
        <v>499</v>
      </c>
    </row>
    <row r="501" spans="1:60" x14ac:dyDescent="0.3">
      <c r="A501">
        <v>16</v>
      </c>
      <c r="B501">
        <v>6</v>
      </c>
      <c r="C501" t="s">
        <v>69</v>
      </c>
      <c r="D501" t="s">
        <v>27</v>
      </c>
      <c r="G501">
        <v>0.33300000000000002</v>
      </c>
      <c r="H501">
        <v>0.33300000000000002</v>
      </c>
      <c r="I501">
        <v>6107</v>
      </c>
      <c r="J501">
        <v>12137</v>
      </c>
      <c r="L501">
        <v>6189</v>
      </c>
      <c r="M501">
        <v>7.6580000000000004</v>
      </c>
      <c r="N501">
        <v>15.856999999999999</v>
      </c>
      <c r="O501">
        <v>8.1989999999999998</v>
      </c>
      <c r="Q501">
        <v>0.79800000000000004</v>
      </c>
      <c r="R501">
        <v>1</v>
      </c>
      <c r="S501">
        <v>0</v>
      </c>
      <c r="T501">
        <v>0</v>
      </c>
      <c r="V501">
        <v>0</v>
      </c>
      <c r="Y501">
        <v>44369</v>
      </c>
      <c r="Z501">
        <v>0.59398148148148155</v>
      </c>
      <c r="AB501">
        <v>1</v>
      </c>
      <c r="AD501">
        <v>8.9154348601901585</v>
      </c>
      <c r="AE501">
        <v>18.053950417961097</v>
      </c>
      <c r="AF501">
        <v>9.1385155577709387</v>
      </c>
      <c r="AG501">
        <v>0.94640472873647985</v>
      </c>
      <c r="AI501">
        <v>0.93961266455379422</v>
      </c>
      <c r="AN501">
        <v>0.29972454422831796</v>
      </c>
      <c r="AS501">
        <v>1.5390617530104302</v>
      </c>
      <c r="AX501">
        <v>5.1560809707199811</v>
      </c>
      <c r="BH501">
        <v>500</v>
      </c>
    </row>
    <row r="502" spans="1:60" x14ac:dyDescent="0.3">
      <c r="A502">
        <v>17</v>
      </c>
      <c r="B502">
        <v>7</v>
      </c>
      <c r="C502" t="s">
        <v>69</v>
      </c>
      <c r="D502" t="s">
        <v>27</v>
      </c>
      <c r="G502">
        <v>0.46700000000000003</v>
      </c>
      <c r="H502">
        <v>0.46700000000000003</v>
      </c>
      <c r="I502">
        <v>8592</v>
      </c>
      <c r="J502">
        <v>17297</v>
      </c>
      <c r="L502">
        <v>8471</v>
      </c>
      <c r="M502">
        <v>7.5019999999999998</v>
      </c>
      <c r="N502">
        <v>15.987</v>
      </c>
      <c r="O502">
        <v>8.4860000000000007</v>
      </c>
      <c r="Q502">
        <v>0.82399999999999995</v>
      </c>
      <c r="R502">
        <v>1</v>
      </c>
      <c r="S502">
        <v>0</v>
      </c>
      <c r="T502">
        <v>0</v>
      </c>
      <c r="V502">
        <v>0</v>
      </c>
      <c r="Y502">
        <v>44369</v>
      </c>
      <c r="Z502">
        <v>0.60523148148148154</v>
      </c>
      <c r="AB502">
        <v>1</v>
      </c>
      <c r="AD502">
        <v>8.9517192022301764</v>
      </c>
      <c r="AE502">
        <v>18.434197911209793</v>
      </c>
      <c r="AF502">
        <v>9.4824787089796168</v>
      </c>
      <c r="AG502">
        <v>0.92667026674636321</v>
      </c>
      <c r="AI502">
        <v>0.53645330855359596</v>
      </c>
      <c r="AN502">
        <v>2.412210617832184</v>
      </c>
      <c r="AS502">
        <v>5.3608745442179639</v>
      </c>
      <c r="AX502">
        <v>2.9633629718181322</v>
      </c>
      <c r="BH502">
        <v>501</v>
      </c>
    </row>
    <row r="503" spans="1:60" x14ac:dyDescent="0.3">
      <c r="A503">
        <v>18</v>
      </c>
      <c r="B503">
        <v>7</v>
      </c>
      <c r="C503" t="s">
        <v>69</v>
      </c>
      <c r="D503" t="s">
        <v>27</v>
      </c>
      <c r="G503">
        <v>0.46700000000000003</v>
      </c>
      <c r="H503">
        <v>0.46700000000000003</v>
      </c>
      <c r="I503">
        <v>8702</v>
      </c>
      <c r="J503">
        <v>17363</v>
      </c>
      <c r="L503">
        <v>8520</v>
      </c>
      <c r="M503">
        <v>7.5919999999999996</v>
      </c>
      <c r="N503">
        <v>16.047999999999998</v>
      </c>
      <c r="O503">
        <v>8.4559999999999995</v>
      </c>
      <c r="Q503">
        <v>0.83</v>
      </c>
      <c r="R503">
        <v>1</v>
      </c>
      <c r="S503">
        <v>0</v>
      </c>
      <c r="T503">
        <v>0</v>
      </c>
      <c r="V503">
        <v>0</v>
      </c>
      <c r="Y503">
        <v>44369</v>
      </c>
      <c r="Z503">
        <v>0.6114236111111111</v>
      </c>
      <c r="AB503">
        <v>1</v>
      </c>
      <c r="AD503">
        <v>9.0665645367553598</v>
      </c>
      <c r="AE503">
        <v>18.505321994395128</v>
      </c>
      <c r="AF503">
        <v>9.4387574576397686</v>
      </c>
      <c r="AG503">
        <v>0.93207755040861884</v>
      </c>
      <c r="AI503">
        <v>0.73960596394844202</v>
      </c>
      <c r="AN503">
        <v>2.8073444133062688</v>
      </c>
      <c r="AS503">
        <v>4.8750828626640956</v>
      </c>
      <c r="AX503">
        <v>3.5641722676243126</v>
      </c>
      <c r="BH503">
        <v>502</v>
      </c>
    </row>
    <row r="504" spans="1:60" x14ac:dyDescent="0.3">
      <c r="A504">
        <v>19</v>
      </c>
      <c r="B504">
        <v>7</v>
      </c>
      <c r="C504" t="s">
        <v>69</v>
      </c>
      <c r="D504" t="s">
        <v>27</v>
      </c>
      <c r="G504">
        <v>0.46700000000000003</v>
      </c>
      <c r="H504">
        <v>0.46700000000000003</v>
      </c>
      <c r="I504">
        <v>8669</v>
      </c>
      <c r="J504">
        <v>17264</v>
      </c>
      <c r="L504">
        <v>8609</v>
      </c>
      <c r="M504">
        <v>7.5650000000000004</v>
      </c>
      <c r="N504">
        <v>15.957000000000001</v>
      </c>
      <c r="O504">
        <v>8.3930000000000007</v>
      </c>
      <c r="Q504">
        <v>0.84</v>
      </c>
      <c r="R504">
        <v>1</v>
      </c>
      <c r="S504">
        <v>0</v>
      </c>
      <c r="T504">
        <v>0</v>
      </c>
      <c r="V504">
        <v>0</v>
      </c>
      <c r="Y504">
        <v>44369</v>
      </c>
      <c r="Z504">
        <v>0.61791666666666667</v>
      </c>
      <c r="AB504">
        <v>1</v>
      </c>
      <c r="AD504">
        <v>9.0321109363978032</v>
      </c>
      <c r="AE504">
        <v>18.398635869617127</v>
      </c>
      <c r="AF504">
        <v>9.3665249332193241</v>
      </c>
      <c r="AG504">
        <v>0.94189894318291989</v>
      </c>
      <c r="AI504">
        <v>0.35678818219781289</v>
      </c>
      <c r="AN504">
        <v>2.2146437200951516</v>
      </c>
      <c r="AS504">
        <v>4.0724992579924901</v>
      </c>
      <c r="AX504">
        <v>4.6554381314355409</v>
      </c>
      <c r="BH504">
        <v>503</v>
      </c>
    </row>
    <row r="505" spans="1:60" x14ac:dyDescent="0.3">
      <c r="A505">
        <v>20</v>
      </c>
      <c r="B505">
        <v>8</v>
      </c>
      <c r="C505" t="s">
        <v>69</v>
      </c>
      <c r="D505" t="s">
        <v>27</v>
      </c>
      <c r="G505">
        <v>0.6</v>
      </c>
      <c r="H505">
        <v>0.6</v>
      </c>
      <c r="I505">
        <v>11117</v>
      </c>
      <c r="J505">
        <v>22275</v>
      </c>
      <c r="L505">
        <v>10792</v>
      </c>
      <c r="M505">
        <v>7.4530000000000003</v>
      </c>
      <c r="N505">
        <v>15.958</v>
      </c>
      <c r="O505">
        <v>8.5050000000000008</v>
      </c>
      <c r="Q505">
        <v>0.84399999999999997</v>
      </c>
      <c r="R505">
        <v>1</v>
      </c>
      <c r="S505">
        <v>0</v>
      </c>
      <c r="T505">
        <v>0</v>
      </c>
      <c r="V505">
        <v>0</v>
      </c>
      <c r="Y505">
        <v>44369</v>
      </c>
      <c r="Z505">
        <v>0.6297800925925926</v>
      </c>
      <c r="AB505">
        <v>1</v>
      </c>
      <c r="AD505">
        <v>9.0192812538983862</v>
      </c>
      <c r="AE505">
        <v>18.523304379454888</v>
      </c>
      <c r="AF505">
        <v>9.5040231255565022</v>
      </c>
      <c r="AG505">
        <v>0.9206118478388291</v>
      </c>
      <c r="AI505">
        <v>0.21423615442651331</v>
      </c>
      <c r="AN505">
        <v>2.9072465525271576</v>
      </c>
      <c r="AS505">
        <v>5.6002569506278022</v>
      </c>
      <c r="AX505">
        <v>2.2902053154254531</v>
      </c>
      <c r="BH505">
        <v>504</v>
      </c>
    </row>
    <row r="506" spans="1:60" x14ac:dyDescent="0.3">
      <c r="A506">
        <v>21</v>
      </c>
      <c r="B506">
        <v>8</v>
      </c>
      <c r="C506" t="s">
        <v>69</v>
      </c>
      <c r="D506" t="s">
        <v>27</v>
      </c>
      <c r="G506">
        <v>0.6</v>
      </c>
      <c r="H506">
        <v>0.6</v>
      </c>
      <c r="I506">
        <v>11134</v>
      </c>
      <c r="J506">
        <v>20480</v>
      </c>
      <c r="L506">
        <v>9540</v>
      </c>
      <c r="M506">
        <v>7.4640000000000004</v>
      </c>
      <c r="N506">
        <v>14.691000000000001</v>
      </c>
      <c r="O506">
        <v>7.226</v>
      </c>
      <c r="Q506">
        <v>0.73499999999999999</v>
      </c>
      <c r="R506">
        <v>1</v>
      </c>
      <c r="S506">
        <v>0</v>
      </c>
      <c r="T506">
        <v>0</v>
      </c>
      <c r="V506">
        <v>0</v>
      </c>
      <c r="Y506">
        <v>44369</v>
      </c>
      <c r="Z506">
        <v>0.63627314814814817</v>
      </c>
      <c r="AB506">
        <v>1</v>
      </c>
      <c r="AD506">
        <v>9.0330957555771025</v>
      </c>
      <c r="AE506">
        <v>17.017727874622746</v>
      </c>
      <c r="AF506">
        <v>7.984632119045644</v>
      </c>
      <c r="AG506">
        <v>0.81307605733603017</v>
      </c>
      <c r="AI506">
        <v>0.3677306175233615</v>
      </c>
      <c r="AN506">
        <v>5.4570673632069635</v>
      </c>
      <c r="AS506">
        <v>11.281865343937291</v>
      </c>
      <c r="AX506">
        <v>9.658215851552205</v>
      </c>
      <c r="BH506">
        <v>505</v>
      </c>
    </row>
    <row r="507" spans="1:60" x14ac:dyDescent="0.3">
      <c r="A507">
        <v>22</v>
      </c>
      <c r="B507">
        <v>8</v>
      </c>
      <c r="C507" t="s">
        <v>69</v>
      </c>
      <c r="D507" t="s">
        <v>27</v>
      </c>
      <c r="G507">
        <v>0.6</v>
      </c>
      <c r="H507">
        <v>0.6</v>
      </c>
      <c r="I507">
        <v>11041</v>
      </c>
      <c r="J507">
        <v>22151</v>
      </c>
      <c r="L507">
        <v>10775</v>
      </c>
      <c r="M507">
        <v>7.4039999999999999</v>
      </c>
      <c r="N507">
        <v>15.871</v>
      </c>
      <c r="O507">
        <v>8.4659999999999993</v>
      </c>
      <c r="Q507">
        <v>0.84199999999999997</v>
      </c>
      <c r="R507">
        <v>1</v>
      </c>
      <c r="S507">
        <v>0</v>
      </c>
      <c r="T507">
        <v>0</v>
      </c>
      <c r="V507">
        <v>0</v>
      </c>
      <c r="Y507">
        <v>44369</v>
      </c>
      <c r="Z507">
        <v>0.64324074074074067</v>
      </c>
      <c r="AB507">
        <v>1</v>
      </c>
      <c r="AD507">
        <v>8.9575223052170561</v>
      </c>
      <c r="AE507">
        <v>18.419297980235282</v>
      </c>
      <c r="AF507">
        <v>9.4617756750182256</v>
      </c>
      <c r="AG507">
        <v>0.91915169732880742</v>
      </c>
      <c r="AI507">
        <v>0.47197438647715489</v>
      </c>
      <c r="AN507">
        <v>2.3294332235293425</v>
      </c>
      <c r="AS507">
        <v>5.1308408335358395</v>
      </c>
      <c r="AX507">
        <v>2.127966369867488</v>
      </c>
      <c r="BH507">
        <v>506</v>
      </c>
    </row>
    <row r="508" spans="1:60" x14ac:dyDescent="0.3">
      <c r="A508">
        <v>23</v>
      </c>
      <c r="B508">
        <v>1</v>
      </c>
      <c r="C508" t="s">
        <v>30</v>
      </c>
      <c r="D508" t="s">
        <v>27</v>
      </c>
      <c r="G508">
        <v>0.5</v>
      </c>
      <c r="H508">
        <v>0.5</v>
      </c>
      <c r="I508">
        <v>9853</v>
      </c>
      <c r="J508">
        <v>11384</v>
      </c>
      <c r="L508">
        <v>12787</v>
      </c>
      <c r="M508">
        <v>7.9740000000000002</v>
      </c>
      <c r="N508">
        <v>9.923</v>
      </c>
      <c r="O508">
        <v>1.9490000000000001</v>
      </c>
      <c r="Q508">
        <v>1.2210000000000001</v>
      </c>
      <c r="R508">
        <v>1</v>
      </c>
      <c r="S508">
        <v>0</v>
      </c>
      <c r="T508">
        <v>0</v>
      </c>
      <c r="V508">
        <v>0</v>
      </c>
      <c r="Y508">
        <v>44369</v>
      </c>
      <c r="Z508">
        <v>0.65393518518518523</v>
      </c>
      <c r="AB508">
        <v>1</v>
      </c>
      <c r="AD508">
        <v>9.5905589078380711</v>
      </c>
      <c r="AE508">
        <v>11.266026282113444</v>
      </c>
      <c r="AF508">
        <v>1.6754673742753727</v>
      </c>
      <c r="AG508">
        <v>1.3103577657002861</v>
      </c>
      <c r="BH508">
        <v>507</v>
      </c>
    </row>
    <row r="509" spans="1:60" x14ac:dyDescent="0.3">
      <c r="A509">
        <v>24</v>
      </c>
      <c r="B509">
        <v>1</v>
      </c>
      <c r="C509" t="s">
        <v>30</v>
      </c>
      <c r="D509" t="s">
        <v>27</v>
      </c>
      <c r="G509">
        <v>0.5</v>
      </c>
      <c r="H509">
        <v>0.5</v>
      </c>
      <c r="I509">
        <v>10362</v>
      </c>
      <c r="J509">
        <v>11261</v>
      </c>
      <c r="L509">
        <v>12909</v>
      </c>
      <c r="M509">
        <v>8.3650000000000002</v>
      </c>
      <c r="N509">
        <v>9.8190000000000008</v>
      </c>
      <c r="O509">
        <v>1.454</v>
      </c>
      <c r="Q509">
        <v>1.234</v>
      </c>
      <c r="R509">
        <v>1</v>
      </c>
      <c r="S509">
        <v>0</v>
      </c>
      <c r="T509">
        <v>0</v>
      </c>
      <c r="V509">
        <v>0</v>
      </c>
      <c r="Y509">
        <v>44369</v>
      </c>
      <c r="Z509">
        <v>0.6598032407407407</v>
      </c>
      <c r="AB509">
        <v>1</v>
      </c>
      <c r="AD509">
        <v>10.08690582697696</v>
      </c>
      <c r="AE509">
        <v>11.142225116590756</v>
      </c>
      <c r="AF509">
        <v>1.0553192896137968</v>
      </c>
      <c r="AG509">
        <v>1.3229322383277695</v>
      </c>
      <c r="AJ509">
        <v>0.37631909248372086</v>
      </c>
      <c r="AO509">
        <v>0.51357738951342913</v>
      </c>
      <c r="AT509">
        <v>1.8160515414967566</v>
      </c>
      <c r="AY509">
        <v>0.94600424289415708</v>
      </c>
      <c r="BC509">
        <v>10.105921082228843</v>
      </c>
      <c r="BD509">
        <v>11.17091075250455</v>
      </c>
      <c r="BE509">
        <v>1.0649896702757085</v>
      </c>
      <c r="BF509">
        <v>1.3292194746415116</v>
      </c>
      <c r="BH509">
        <v>508</v>
      </c>
    </row>
    <row r="510" spans="1:60" x14ac:dyDescent="0.3">
      <c r="A510">
        <v>25</v>
      </c>
      <c r="B510">
        <v>1</v>
      </c>
      <c r="C510" t="s">
        <v>30</v>
      </c>
      <c r="D510" t="s">
        <v>27</v>
      </c>
      <c r="G510">
        <v>0.5</v>
      </c>
      <c r="H510">
        <v>0.5</v>
      </c>
      <c r="I510">
        <v>10401</v>
      </c>
      <c r="J510">
        <v>11318</v>
      </c>
      <c r="L510">
        <v>13031</v>
      </c>
      <c r="M510">
        <v>8.3940000000000001</v>
      </c>
      <c r="N510">
        <v>9.8670000000000009</v>
      </c>
      <c r="O510">
        <v>1.4730000000000001</v>
      </c>
      <c r="Q510">
        <v>1.2470000000000001</v>
      </c>
      <c r="R510">
        <v>1</v>
      </c>
      <c r="S510">
        <v>0</v>
      </c>
      <c r="T510">
        <v>0</v>
      </c>
      <c r="V510">
        <v>0</v>
      </c>
      <c r="Y510">
        <v>44369</v>
      </c>
      <c r="Z510">
        <v>0.66620370370370374</v>
      </c>
      <c r="AB510">
        <v>1</v>
      </c>
      <c r="AD510">
        <v>10.124936337480724</v>
      </c>
      <c r="AE510">
        <v>11.199596388418344</v>
      </c>
      <c r="AF510">
        <v>1.0746600509376201</v>
      </c>
      <c r="AG510">
        <v>1.3355067109552536</v>
      </c>
      <c r="BH510">
        <v>509</v>
      </c>
    </row>
    <row r="511" spans="1:60" x14ac:dyDescent="0.3">
      <c r="A511">
        <v>26</v>
      </c>
      <c r="B511">
        <v>2</v>
      </c>
      <c r="D511" t="s">
        <v>28</v>
      </c>
      <c r="Y511">
        <v>44369</v>
      </c>
      <c r="Z511">
        <v>0.67021990740740733</v>
      </c>
      <c r="AB511">
        <v>1</v>
      </c>
      <c r="AD511" t="e">
        <v>#DIV/0!</v>
      </c>
      <c r="AE511" t="e">
        <v>#DIV/0!</v>
      </c>
      <c r="AF511" t="e">
        <v>#DIV/0!</v>
      </c>
      <c r="AG511" t="e">
        <v>#DIV/0!</v>
      </c>
      <c r="BH511">
        <v>510</v>
      </c>
    </row>
    <row r="512" spans="1:60" x14ac:dyDescent="0.3">
      <c r="A512">
        <v>27</v>
      </c>
      <c r="B512">
        <v>9</v>
      </c>
      <c r="C512" t="s">
        <v>152</v>
      </c>
      <c r="D512" t="s">
        <v>27</v>
      </c>
      <c r="G512">
        <v>0.5</v>
      </c>
      <c r="H512">
        <v>0.5</v>
      </c>
      <c r="I512">
        <v>2547</v>
      </c>
      <c r="J512">
        <v>6134</v>
      </c>
      <c r="L512">
        <v>4188</v>
      </c>
      <c r="M512">
        <v>2.3690000000000002</v>
      </c>
      <c r="N512">
        <v>5.4749999999999996</v>
      </c>
      <c r="O512">
        <v>3.1059999999999999</v>
      </c>
      <c r="Q512">
        <v>0.32200000000000001</v>
      </c>
      <c r="R512">
        <v>1</v>
      </c>
      <c r="S512">
        <v>0</v>
      </c>
      <c r="T512">
        <v>0</v>
      </c>
      <c r="V512">
        <v>0</v>
      </c>
      <c r="Y512">
        <v>44369</v>
      </c>
      <c r="Z512">
        <v>0.68068287037037034</v>
      </c>
      <c r="AB512">
        <v>1</v>
      </c>
      <c r="AD512">
        <v>2.466176606799332</v>
      </c>
      <c r="AE512">
        <v>5.9818301927304489</v>
      </c>
      <c r="AF512">
        <v>3.5156535859311169</v>
      </c>
      <c r="AG512">
        <v>0.42406358435820712</v>
      </c>
      <c r="BH512">
        <v>511</v>
      </c>
    </row>
    <row r="513" spans="1:60" x14ac:dyDescent="0.3">
      <c r="A513">
        <v>28</v>
      </c>
      <c r="B513">
        <v>9</v>
      </c>
      <c r="C513" t="s">
        <v>152</v>
      </c>
      <c r="D513" t="s">
        <v>27</v>
      </c>
      <c r="G513">
        <v>0.5</v>
      </c>
      <c r="H513">
        <v>0.5</v>
      </c>
      <c r="I513">
        <v>2923</v>
      </c>
      <c r="J513">
        <v>6169</v>
      </c>
      <c r="L513">
        <v>4244</v>
      </c>
      <c r="M513">
        <v>2.6579999999999999</v>
      </c>
      <c r="N513">
        <v>5.5039999999999996</v>
      </c>
      <c r="O513">
        <v>2.847</v>
      </c>
      <c r="Q513">
        <v>0.32800000000000001</v>
      </c>
      <c r="R513">
        <v>1</v>
      </c>
      <c r="S513">
        <v>0</v>
      </c>
      <c r="T513">
        <v>0</v>
      </c>
      <c r="V513">
        <v>0</v>
      </c>
      <c r="Y513">
        <v>44369</v>
      </c>
      <c r="Z513">
        <v>0.68650462962962966</v>
      </c>
      <c r="AB513">
        <v>1</v>
      </c>
      <c r="AD513">
        <v>2.8328297337074306</v>
      </c>
      <c r="AE513">
        <v>6.0170581666596687</v>
      </c>
      <c r="AF513">
        <v>3.1842284329522381</v>
      </c>
      <c r="AG513">
        <v>0.42983547343311773</v>
      </c>
      <c r="AJ513">
        <v>0.85688469479860918</v>
      </c>
      <c r="AO513">
        <v>0.40227153068391502</v>
      </c>
      <c r="AT513">
        <v>1.5359321614596553</v>
      </c>
      <c r="AY513">
        <v>1.5221626599170051</v>
      </c>
      <c r="BC513">
        <v>2.8450189998945348</v>
      </c>
      <c r="BD513">
        <v>6.0049800041696511</v>
      </c>
      <c r="BE513">
        <v>3.1599610042751154</v>
      </c>
      <c r="BF513">
        <v>0.42658878582848048</v>
      </c>
      <c r="BH513">
        <v>512</v>
      </c>
    </row>
    <row r="514" spans="1:60" x14ac:dyDescent="0.3">
      <c r="A514">
        <v>29</v>
      </c>
      <c r="B514">
        <v>9</v>
      </c>
      <c r="C514" t="s">
        <v>152</v>
      </c>
      <c r="D514" t="s">
        <v>27</v>
      </c>
      <c r="G514">
        <v>0.5</v>
      </c>
      <c r="H514">
        <v>0.5</v>
      </c>
      <c r="I514">
        <v>2948</v>
      </c>
      <c r="J514">
        <v>6145</v>
      </c>
      <c r="L514">
        <v>4181</v>
      </c>
      <c r="M514">
        <v>2.6760000000000002</v>
      </c>
      <c r="N514">
        <v>5.484</v>
      </c>
      <c r="O514">
        <v>2.8079999999999998</v>
      </c>
      <c r="Q514">
        <v>0.32100000000000001</v>
      </c>
      <c r="R514">
        <v>1</v>
      </c>
      <c r="S514">
        <v>0</v>
      </c>
      <c r="T514">
        <v>0</v>
      </c>
      <c r="V514">
        <v>0</v>
      </c>
      <c r="Y514">
        <v>44369</v>
      </c>
      <c r="Z514">
        <v>0.69274305555555549</v>
      </c>
      <c r="AB514">
        <v>1</v>
      </c>
      <c r="AD514">
        <v>2.8572082660816394</v>
      </c>
      <c r="AE514">
        <v>5.9929018416796325</v>
      </c>
      <c r="AF514">
        <v>3.1356935755979931</v>
      </c>
      <c r="AG514">
        <v>0.42334209822384328</v>
      </c>
      <c r="BH514">
        <v>513</v>
      </c>
    </row>
    <row r="515" spans="1:60" x14ac:dyDescent="0.3">
      <c r="A515">
        <v>30</v>
      </c>
      <c r="B515">
        <v>10</v>
      </c>
      <c r="C515" t="s">
        <v>152</v>
      </c>
      <c r="D515" t="s">
        <v>27</v>
      </c>
      <c r="G515">
        <v>0.5</v>
      </c>
      <c r="H515">
        <v>0.5</v>
      </c>
      <c r="I515">
        <v>3134</v>
      </c>
      <c r="J515">
        <v>6507</v>
      </c>
      <c r="L515">
        <v>3152</v>
      </c>
      <c r="M515">
        <v>2.819</v>
      </c>
      <c r="N515">
        <v>5.7910000000000004</v>
      </c>
      <c r="O515">
        <v>2.972</v>
      </c>
      <c r="Q515">
        <v>0.214</v>
      </c>
      <c r="R515">
        <v>1</v>
      </c>
      <c r="S515">
        <v>0</v>
      </c>
      <c r="T515">
        <v>0</v>
      </c>
      <c r="V515">
        <v>0</v>
      </c>
      <c r="Y515">
        <v>44369</v>
      </c>
      <c r="Z515">
        <v>0.70320601851851849</v>
      </c>
      <c r="AB515">
        <v>1</v>
      </c>
      <c r="AD515">
        <v>3.0385845469457515</v>
      </c>
      <c r="AE515">
        <v>6.3572597434618503</v>
      </c>
      <c r="AF515">
        <v>3.3186751965160988</v>
      </c>
      <c r="AG515">
        <v>0.31728363647236069</v>
      </c>
      <c r="BH515">
        <v>514</v>
      </c>
    </row>
    <row r="516" spans="1:60" x14ac:dyDescent="0.3">
      <c r="A516">
        <v>31</v>
      </c>
      <c r="B516">
        <v>10</v>
      </c>
      <c r="C516" t="s">
        <v>152</v>
      </c>
      <c r="D516" t="s">
        <v>27</v>
      </c>
      <c r="G516">
        <v>0.5</v>
      </c>
      <c r="H516">
        <v>0.5</v>
      </c>
      <c r="I516">
        <v>3230</v>
      </c>
      <c r="J516">
        <v>6506</v>
      </c>
      <c r="L516">
        <v>3085</v>
      </c>
      <c r="M516">
        <v>2.8929999999999998</v>
      </c>
      <c r="N516">
        <v>5.79</v>
      </c>
      <c r="O516">
        <v>2.8969999999999998</v>
      </c>
      <c r="Q516">
        <v>0.20699999999999999</v>
      </c>
      <c r="R516">
        <v>1</v>
      </c>
      <c r="S516">
        <v>0</v>
      </c>
      <c r="T516">
        <v>0</v>
      </c>
      <c r="V516">
        <v>0</v>
      </c>
      <c r="Y516">
        <v>44369</v>
      </c>
      <c r="Z516">
        <v>0.7090277777777777</v>
      </c>
      <c r="AB516">
        <v>1</v>
      </c>
      <c r="AD516">
        <v>3.1321981112627126</v>
      </c>
      <c r="AE516">
        <v>6.3562532299210153</v>
      </c>
      <c r="AF516">
        <v>3.2240551186583026</v>
      </c>
      <c r="AG516">
        <v>0.31037798347202117</v>
      </c>
      <c r="AJ516">
        <v>1.5372330067375046</v>
      </c>
      <c r="AO516">
        <v>1.2275501069402801</v>
      </c>
      <c r="AT516">
        <v>3.8418707553844991</v>
      </c>
      <c r="AY516">
        <v>9.9573557044387709E-2</v>
      </c>
      <c r="BC516">
        <v>3.108307149535988</v>
      </c>
      <c r="BD516">
        <v>6.3955072580135752</v>
      </c>
      <c r="BE516">
        <v>3.2872001084775864</v>
      </c>
      <c r="BF516">
        <v>0.31053258764367053</v>
      </c>
      <c r="BH516">
        <v>515</v>
      </c>
    </row>
    <row r="517" spans="1:60" x14ac:dyDescent="0.3">
      <c r="A517">
        <v>32</v>
      </c>
      <c r="B517">
        <v>10</v>
      </c>
      <c r="C517" t="s">
        <v>152</v>
      </c>
      <c r="D517" t="s">
        <v>27</v>
      </c>
      <c r="G517">
        <v>0.5</v>
      </c>
      <c r="H517">
        <v>0.5</v>
      </c>
      <c r="I517">
        <v>3181</v>
      </c>
      <c r="J517">
        <v>6584</v>
      </c>
      <c r="L517">
        <v>3088</v>
      </c>
      <c r="M517">
        <v>2.855</v>
      </c>
      <c r="N517">
        <v>5.8559999999999999</v>
      </c>
      <c r="O517">
        <v>3.0009999999999999</v>
      </c>
      <c r="Q517">
        <v>0.20699999999999999</v>
      </c>
      <c r="R517">
        <v>1</v>
      </c>
      <c r="S517">
        <v>0</v>
      </c>
      <c r="T517">
        <v>0</v>
      </c>
      <c r="V517">
        <v>0</v>
      </c>
      <c r="Y517">
        <v>44369</v>
      </c>
      <c r="Z517">
        <v>0.71532407407407417</v>
      </c>
      <c r="AB517">
        <v>1</v>
      </c>
      <c r="AD517">
        <v>3.0844161878092637</v>
      </c>
      <c r="AE517">
        <v>6.4347612861061343</v>
      </c>
      <c r="AF517">
        <v>3.3503450982968705</v>
      </c>
      <c r="AG517">
        <v>0.31068719181531995</v>
      </c>
      <c r="BH517">
        <v>516</v>
      </c>
    </row>
    <row r="518" spans="1:60" x14ac:dyDescent="0.3">
      <c r="A518">
        <v>33</v>
      </c>
      <c r="B518">
        <v>11</v>
      </c>
      <c r="C518" t="s">
        <v>152</v>
      </c>
      <c r="D518" t="s">
        <v>27</v>
      </c>
      <c r="G518">
        <v>0.5</v>
      </c>
      <c r="H518">
        <v>0.5</v>
      </c>
      <c r="I518">
        <v>2915</v>
      </c>
      <c r="J518">
        <v>6044</v>
      </c>
      <c r="L518">
        <v>3046</v>
      </c>
      <c r="M518">
        <v>2.6509999999999998</v>
      </c>
      <c r="N518">
        <v>5.399</v>
      </c>
      <c r="O518">
        <v>2.7480000000000002</v>
      </c>
      <c r="Q518">
        <v>0.20300000000000001</v>
      </c>
      <c r="R518">
        <v>1</v>
      </c>
      <c r="S518">
        <v>0</v>
      </c>
      <c r="T518">
        <v>0</v>
      </c>
      <c r="V518">
        <v>0</v>
      </c>
      <c r="Y518">
        <v>44369</v>
      </c>
      <c r="Z518">
        <v>0.72585648148148152</v>
      </c>
      <c r="AB518">
        <v>1</v>
      </c>
      <c r="AD518">
        <v>2.8250286033476839</v>
      </c>
      <c r="AE518">
        <v>5.8912439740553122</v>
      </c>
      <c r="AF518">
        <v>3.0662153707076283</v>
      </c>
      <c r="AG518">
        <v>0.30635827500913698</v>
      </c>
      <c r="BH518">
        <v>517</v>
      </c>
    </row>
    <row r="519" spans="1:60" x14ac:dyDescent="0.3">
      <c r="A519">
        <v>34</v>
      </c>
      <c r="B519">
        <v>11</v>
      </c>
      <c r="C519" t="s">
        <v>152</v>
      </c>
      <c r="D519" t="s">
        <v>27</v>
      </c>
      <c r="G519">
        <v>0.5</v>
      </c>
      <c r="H519">
        <v>0.5</v>
      </c>
      <c r="I519">
        <v>2825</v>
      </c>
      <c r="J519">
        <v>5678</v>
      </c>
      <c r="L519">
        <v>2731</v>
      </c>
      <c r="M519">
        <v>2.5819999999999999</v>
      </c>
      <c r="N519">
        <v>5.0890000000000004</v>
      </c>
      <c r="O519">
        <v>2.5059999999999998</v>
      </c>
      <c r="Q519">
        <v>0.17</v>
      </c>
      <c r="R519">
        <v>1</v>
      </c>
      <c r="S519">
        <v>0</v>
      </c>
      <c r="T519">
        <v>0</v>
      </c>
      <c r="V519">
        <v>0</v>
      </c>
      <c r="Y519">
        <v>44369</v>
      </c>
      <c r="Z519">
        <v>0.73163194444444446</v>
      </c>
      <c r="AB519">
        <v>1</v>
      </c>
      <c r="AD519">
        <v>2.7372658868005324</v>
      </c>
      <c r="AE519">
        <v>5.5228600181097542</v>
      </c>
      <c r="AF519">
        <v>2.7855941313092218</v>
      </c>
      <c r="AG519">
        <v>0.27389139896276482</v>
      </c>
      <c r="AJ519">
        <v>0.82273748788140966</v>
      </c>
      <c r="AO519">
        <v>6.5913311105252745</v>
      </c>
      <c r="AT519">
        <v>13.362170899964092</v>
      </c>
      <c r="AY519">
        <v>9.4645771191108352</v>
      </c>
      <c r="BC519">
        <v>2.7260517619083964</v>
      </c>
      <c r="BD519">
        <v>5.711078050245872</v>
      </c>
      <c r="BE519">
        <v>2.9850262883374761</v>
      </c>
      <c r="BF519">
        <v>0.2874965660679113</v>
      </c>
      <c r="BH519">
        <v>518</v>
      </c>
    </row>
    <row r="520" spans="1:60" x14ac:dyDescent="0.3">
      <c r="A520">
        <v>35</v>
      </c>
      <c r="B520">
        <v>11</v>
      </c>
      <c r="C520" t="s">
        <v>152</v>
      </c>
      <c r="D520" t="s">
        <v>27</v>
      </c>
      <c r="G520">
        <v>0.5</v>
      </c>
      <c r="H520">
        <v>0.5</v>
      </c>
      <c r="I520">
        <v>2802</v>
      </c>
      <c r="J520">
        <v>6052</v>
      </c>
      <c r="L520">
        <v>2995</v>
      </c>
      <c r="M520">
        <v>2.5649999999999999</v>
      </c>
      <c r="N520">
        <v>5.4059999999999997</v>
      </c>
      <c r="O520">
        <v>2.8410000000000002</v>
      </c>
      <c r="Q520">
        <v>0.19700000000000001</v>
      </c>
      <c r="R520">
        <v>1</v>
      </c>
      <c r="S520">
        <v>0</v>
      </c>
      <c r="T520">
        <v>0</v>
      </c>
      <c r="V520">
        <v>0</v>
      </c>
      <c r="Y520">
        <v>44369</v>
      </c>
      <c r="Z520">
        <v>0.73802083333333324</v>
      </c>
      <c r="AB520">
        <v>1</v>
      </c>
      <c r="AD520">
        <v>2.7148376370162604</v>
      </c>
      <c r="AE520">
        <v>5.8992960823819907</v>
      </c>
      <c r="AF520">
        <v>3.1844584453657303</v>
      </c>
      <c r="AG520">
        <v>0.30110173317305772</v>
      </c>
      <c r="BH520">
        <v>519</v>
      </c>
    </row>
    <row r="521" spans="1:60" x14ac:dyDescent="0.3">
      <c r="A521">
        <v>36</v>
      </c>
      <c r="B521">
        <v>12</v>
      </c>
      <c r="C521" t="s">
        <v>153</v>
      </c>
      <c r="D521" t="s">
        <v>27</v>
      </c>
      <c r="G521">
        <v>0.5</v>
      </c>
      <c r="H521">
        <v>0.5</v>
      </c>
      <c r="I521">
        <v>2753</v>
      </c>
      <c r="J521">
        <v>4891</v>
      </c>
      <c r="L521">
        <v>1290</v>
      </c>
      <c r="M521">
        <v>2.5270000000000001</v>
      </c>
      <c r="N521">
        <v>4.4219999999999997</v>
      </c>
      <c r="O521">
        <v>1.895</v>
      </c>
      <c r="Q521">
        <v>1.9E-2</v>
      </c>
      <c r="R521">
        <v>1</v>
      </c>
      <c r="S521">
        <v>0</v>
      </c>
      <c r="T521">
        <v>0</v>
      </c>
      <c r="V521">
        <v>0</v>
      </c>
      <c r="Y521">
        <v>44369</v>
      </c>
      <c r="Z521">
        <v>0.7484143518518519</v>
      </c>
      <c r="AB521">
        <v>1</v>
      </c>
      <c r="AD521">
        <v>2.6670557135628115</v>
      </c>
      <c r="AE521">
        <v>4.7307338614727232</v>
      </c>
      <c r="AF521">
        <v>2.0636781479099118</v>
      </c>
      <c r="AG521">
        <v>0.1253683247315826</v>
      </c>
      <c r="BH521">
        <v>520</v>
      </c>
    </row>
    <row r="522" spans="1:60" x14ac:dyDescent="0.3">
      <c r="A522">
        <v>37</v>
      </c>
      <c r="B522">
        <v>12</v>
      </c>
      <c r="C522" t="s">
        <v>153</v>
      </c>
      <c r="D522" t="s">
        <v>27</v>
      </c>
      <c r="G522">
        <v>0.5</v>
      </c>
      <c r="H522">
        <v>0.5</v>
      </c>
      <c r="I522">
        <v>2780</v>
      </c>
      <c r="J522">
        <v>4840</v>
      </c>
      <c r="L522">
        <v>1358</v>
      </c>
      <c r="M522">
        <v>2.548</v>
      </c>
      <c r="N522">
        <v>4.3789999999999996</v>
      </c>
      <c r="O522">
        <v>1.831</v>
      </c>
      <c r="Q522">
        <v>2.5999999999999999E-2</v>
      </c>
      <c r="R522">
        <v>1</v>
      </c>
      <c r="S522">
        <v>0</v>
      </c>
      <c r="T522">
        <v>0</v>
      </c>
      <c r="V522">
        <v>0</v>
      </c>
      <c r="Y522">
        <v>44369</v>
      </c>
      <c r="Z522">
        <v>0.75417824074074069</v>
      </c>
      <c r="AB522">
        <v>1</v>
      </c>
      <c r="AD522">
        <v>2.6933845285269569</v>
      </c>
      <c r="AE522">
        <v>4.6794016708901456</v>
      </c>
      <c r="AF522">
        <v>1.9860171423631887</v>
      </c>
      <c r="AG522">
        <v>0.13237704717968837</v>
      </c>
      <c r="AJ522">
        <v>0.7933515980902266</v>
      </c>
      <c r="AO522">
        <v>9.0845322530431769</v>
      </c>
      <c r="AT522">
        <v>24.158614795986431</v>
      </c>
      <c r="AY522">
        <v>17.070209829910198</v>
      </c>
      <c r="BC522">
        <v>2.7041110827716084</v>
      </c>
      <c r="BD522">
        <v>4.476085935641505</v>
      </c>
      <c r="BE522">
        <v>1.771974852869896</v>
      </c>
      <c r="BF522">
        <v>0.121967032955296</v>
      </c>
      <c r="BH522">
        <v>521</v>
      </c>
    </row>
    <row r="523" spans="1:60" x14ac:dyDescent="0.3">
      <c r="A523">
        <v>38</v>
      </c>
      <c r="B523">
        <v>12</v>
      </c>
      <c r="C523" t="s">
        <v>153</v>
      </c>
      <c r="D523" t="s">
        <v>27</v>
      </c>
      <c r="G523">
        <v>0.5</v>
      </c>
      <c r="H523">
        <v>0.5</v>
      </c>
      <c r="I523">
        <v>2802</v>
      </c>
      <c r="J523">
        <v>4436</v>
      </c>
      <c r="L523">
        <v>1156</v>
      </c>
      <c r="M523">
        <v>2.5649999999999999</v>
      </c>
      <c r="N523">
        <v>4.0359999999999996</v>
      </c>
      <c r="O523">
        <v>1.472</v>
      </c>
      <c r="Q523">
        <v>5.0000000000000001E-3</v>
      </c>
      <c r="R523">
        <v>1</v>
      </c>
      <c r="S523">
        <v>0</v>
      </c>
      <c r="T523">
        <v>0</v>
      </c>
      <c r="V523">
        <v>0</v>
      </c>
      <c r="Y523">
        <v>44369</v>
      </c>
      <c r="Z523">
        <v>0.76030092592592602</v>
      </c>
      <c r="AB523">
        <v>1</v>
      </c>
      <c r="AD523">
        <v>2.7148376370162604</v>
      </c>
      <c r="AE523">
        <v>4.2727702003928636</v>
      </c>
      <c r="AF523">
        <v>1.5579325633766032</v>
      </c>
      <c r="AG523">
        <v>0.11155701873090362</v>
      </c>
      <c r="BH523">
        <v>522</v>
      </c>
    </row>
    <row r="524" spans="1:60" x14ac:dyDescent="0.3">
      <c r="A524">
        <v>39</v>
      </c>
      <c r="B524">
        <v>13</v>
      </c>
      <c r="C524" t="s">
        <v>154</v>
      </c>
      <c r="D524" t="s">
        <v>27</v>
      </c>
      <c r="G524">
        <v>0.5</v>
      </c>
      <c r="H524">
        <v>0.5</v>
      </c>
      <c r="I524">
        <v>3520</v>
      </c>
      <c r="J524">
        <v>6643</v>
      </c>
      <c r="L524">
        <v>1383</v>
      </c>
      <c r="M524">
        <v>3.1150000000000002</v>
      </c>
      <c r="N524">
        <v>5.9059999999999997</v>
      </c>
      <c r="O524">
        <v>2.7909999999999999</v>
      </c>
      <c r="Q524">
        <v>2.9000000000000001E-2</v>
      </c>
      <c r="R524">
        <v>1</v>
      </c>
      <c r="S524">
        <v>0</v>
      </c>
      <c r="T524">
        <v>0</v>
      </c>
      <c r="V524">
        <v>0</v>
      </c>
      <c r="Y524">
        <v>44369</v>
      </c>
      <c r="Z524">
        <v>0.77089120370370379</v>
      </c>
      <c r="AB524">
        <v>1</v>
      </c>
      <c r="AD524">
        <v>3.4149890868035335</v>
      </c>
      <c r="AE524">
        <v>6.4941455850153913</v>
      </c>
      <c r="AF524">
        <v>3.0791564982118578</v>
      </c>
      <c r="AG524">
        <v>0.13495378337384487</v>
      </c>
      <c r="BH524">
        <v>523</v>
      </c>
    </row>
    <row r="525" spans="1:60" x14ac:dyDescent="0.3">
      <c r="A525">
        <v>40</v>
      </c>
      <c r="B525">
        <v>13</v>
      </c>
      <c r="C525" t="s">
        <v>154</v>
      </c>
      <c r="D525" t="s">
        <v>27</v>
      </c>
      <c r="G525">
        <v>0.5</v>
      </c>
      <c r="H525">
        <v>0.5</v>
      </c>
      <c r="I525">
        <v>3845</v>
      </c>
      <c r="J525">
        <v>6143</v>
      </c>
      <c r="L525">
        <v>1325</v>
      </c>
      <c r="M525">
        <v>3.3650000000000002</v>
      </c>
      <c r="N525">
        <v>5.4829999999999997</v>
      </c>
      <c r="O525">
        <v>2.1179999999999999</v>
      </c>
      <c r="Q525">
        <v>2.3E-2</v>
      </c>
      <c r="R525">
        <v>1</v>
      </c>
      <c r="S525">
        <v>0</v>
      </c>
      <c r="T525">
        <v>0</v>
      </c>
      <c r="V525">
        <v>0</v>
      </c>
      <c r="Y525">
        <v>44369</v>
      </c>
      <c r="Z525">
        <v>0.77672453703703714</v>
      </c>
      <c r="AB525">
        <v>1</v>
      </c>
      <c r="AD525">
        <v>3.7319100076682461</v>
      </c>
      <c r="AE525">
        <v>5.9908888145979624</v>
      </c>
      <c r="AF525">
        <v>2.2589788069297163</v>
      </c>
      <c r="AG525">
        <v>0.12897575540340173</v>
      </c>
      <c r="AJ525">
        <v>1.2206063067032662</v>
      </c>
      <c r="AO525">
        <v>7.9068994009342637</v>
      </c>
      <c r="AT525">
        <v>18.019390881434919</v>
      </c>
      <c r="AY525">
        <v>9.5865016331135351</v>
      </c>
      <c r="BC525">
        <v>3.7548258281000022</v>
      </c>
      <c r="BD525">
        <v>6.2374846321025021</v>
      </c>
      <c r="BE525">
        <v>2.4826588040024999</v>
      </c>
      <c r="BF525">
        <v>0.13546913061267618</v>
      </c>
      <c r="BH525">
        <v>524</v>
      </c>
    </row>
    <row r="526" spans="1:60" x14ac:dyDescent="0.3">
      <c r="A526">
        <v>41</v>
      </c>
      <c r="B526">
        <v>13</v>
      </c>
      <c r="C526" t="s">
        <v>154</v>
      </c>
      <c r="D526" t="s">
        <v>27</v>
      </c>
      <c r="G526">
        <v>0.5</v>
      </c>
      <c r="H526">
        <v>0.5</v>
      </c>
      <c r="I526">
        <v>3892</v>
      </c>
      <c r="J526">
        <v>6633</v>
      </c>
      <c r="L526">
        <v>1451</v>
      </c>
      <c r="M526">
        <v>3.4009999999999998</v>
      </c>
      <c r="N526">
        <v>5.8979999999999997</v>
      </c>
      <c r="O526">
        <v>2.4969999999999999</v>
      </c>
      <c r="Q526">
        <v>3.5999999999999997E-2</v>
      </c>
      <c r="R526">
        <v>1</v>
      </c>
      <c r="S526">
        <v>0</v>
      </c>
      <c r="T526">
        <v>0</v>
      </c>
      <c r="V526">
        <v>0</v>
      </c>
      <c r="Y526">
        <v>44369</v>
      </c>
      <c r="Z526">
        <v>0.7830555555555555</v>
      </c>
      <c r="AB526">
        <v>1</v>
      </c>
      <c r="AD526">
        <v>3.7777416485317579</v>
      </c>
      <c r="AE526">
        <v>6.4840804496070419</v>
      </c>
      <c r="AF526">
        <v>2.706338801075284</v>
      </c>
      <c r="AG526">
        <v>0.14196250582195064</v>
      </c>
      <c r="BH526">
        <v>525</v>
      </c>
    </row>
    <row r="527" spans="1:60" x14ac:dyDescent="0.3">
      <c r="A527">
        <v>42</v>
      </c>
      <c r="B527">
        <v>14</v>
      </c>
      <c r="C527" t="s">
        <v>155</v>
      </c>
      <c r="D527" t="s">
        <v>27</v>
      </c>
      <c r="G527">
        <v>0.5</v>
      </c>
      <c r="H527">
        <v>0.5</v>
      </c>
      <c r="I527">
        <v>2914</v>
      </c>
      <c r="J527">
        <v>4961</v>
      </c>
      <c r="L527">
        <v>1470</v>
      </c>
      <c r="M527">
        <v>2.6509999999999998</v>
      </c>
      <c r="N527">
        <v>4.4809999999999999</v>
      </c>
      <c r="O527">
        <v>1.831</v>
      </c>
      <c r="Q527">
        <v>3.7999999999999999E-2</v>
      </c>
      <c r="R527">
        <v>1</v>
      </c>
      <c r="S527">
        <v>0</v>
      </c>
      <c r="T527">
        <v>0</v>
      </c>
      <c r="V527">
        <v>0</v>
      </c>
      <c r="Y527">
        <v>44369</v>
      </c>
      <c r="Z527">
        <v>0.79349537037037043</v>
      </c>
      <c r="AB527">
        <v>1</v>
      </c>
      <c r="AD527">
        <v>2.8240534620527153</v>
      </c>
      <c r="AE527">
        <v>4.8011898093311629</v>
      </c>
      <c r="AF527">
        <v>1.9771363472784476</v>
      </c>
      <c r="AG527">
        <v>0.14392082532950959</v>
      </c>
      <c r="BH527">
        <v>526</v>
      </c>
    </row>
    <row r="528" spans="1:60" x14ac:dyDescent="0.3">
      <c r="A528">
        <v>43</v>
      </c>
      <c r="B528">
        <v>14</v>
      </c>
      <c r="C528" t="s">
        <v>155</v>
      </c>
      <c r="D528" t="s">
        <v>27</v>
      </c>
      <c r="G528">
        <v>0.5</v>
      </c>
      <c r="H528">
        <v>0.5</v>
      </c>
      <c r="I528">
        <v>2588</v>
      </c>
      <c r="J528">
        <v>4930</v>
      </c>
      <c r="L528">
        <v>1459</v>
      </c>
      <c r="M528">
        <v>2.4009999999999998</v>
      </c>
      <c r="N528">
        <v>4.4550000000000001</v>
      </c>
      <c r="O528">
        <v>2.0539999999999998</v>
      </c>
      <c r="Q528">
        <v>3.6999999999999998E-2</v>
      </c>
      <c r="R528">
        <v>1</v>
      </c>
      <c r="S528">
        <v>0</v>
      </c>
      <c r="T528">
        <v>0</v>
      </c>
      <c r="V528">
        <v>0</v>
      </c>
      <c r="Y528">
        <v>44369</v>
      </c>
      <c r="Z528">
        <v>0.79923611111111115</v>
      </c>
      <c r="AB528">
        <v>1</v>
      </c>
      <c r="AD528">
        <v>2.5061573998930342</v>
      </c>
      <c r="AE528">
        <v>4.7699878895652823</v>
      </c>
      <c r="AF528">
        <v>2.2638304896722481</v>
      </c>
      <c r="AG528">
        <v>0.14278706140408073</v>
      </c>
      <c r="AJ528">
        <v>2.0030466336061421</v>
      </c>
      <c r="AO528">
        <v>0.90324380110284597</v>
      </c>
      <c r="AT528">
        <v>0.32862305588408913</v>
      </c>
      <c r="AY528">
        <v>4.4464894268288706</v>
      </c>
      <c r="BC528">
        <v>2.5315110735622115</v>
      </c>
      <c r="BD528">
        <v>4.7916279306932319</v>
      </c>
      <c r="BE528">
        <v>2.2601168571310204</v>
      </c>
      <c r="BF528">
        <v>0.14603374900871796</v>
      </c>
      <c r="BH528">
        <v>527</v>
      </c>
    </row>
    <row r="529" spans="1:60" x14ac:dyDescent="0.3">
      <c r="A529">
        <v>44</v>
      </c>
      <c r="B529">
        <v>14</v>
      </c>
      <c r="C529" t="s">
        <v>155</v>
      </c>
      <c r="D529" t="s">
        <v>27</v>
      </c>
      <c r="G529">
        <v>0.5</v>
      </c>
      <c r="H529">
        <v>0.5</v>
      </c>
      <c r="I529">
        <v>2640</v>
      </c>
      <c r="J529">
        <v>4973</v>
      </c>
      <c r="L529">
        <v>1522</v>
      </c>
      <c r="M529">
        <v>2.44</v>
      </c>
      <c r="N529">
        <v>4.4909999999999997</v>
      </c>
      <c r="O529">
        <v>2.0510000000000002</v>
      </c>
      <c r="Q529">
        <v>4.2999999999999997E-2</v>
      </c>
      <c r="R529">
        <v>1</v>
      </c>
      <c r="S529">
        <v>0</v>
      </c>
      <c r="T529">
        <v>0</v>
      </c>
      <c r="V529">
        <v>0</v>
      </c>
      <c r="Y529">
        <v>44369</v>
      </c>
      <c r="Z529">
        <v>0.8054513888888889</v>
      </c>
      <c r="AB529">
        <v>1</v>
      </c>
      <c r="AD529">
        <v>2.5568647472313888</v>
      </c>
      <c r="AE529">
        <v>4.8132679718211815</v>
      </c>
      <c r="AF529">
        <v>2.2564032245897927</v>
      </c>
      <c r="AG529">
        <v>0.14928043661335519</v>
      </c>
      <c r="BH529">
        <v>528</v>
      </c>
    </row>
    <row r="530" spans="1:60" x14ac:dyDescent="0.3">
      <c r="A530">
        <v>45</v>
      </c>
      <c r="B530">
        <v>15</v>
      </c>
      <c r="C530" t="s">
        <v>156</v>
      </c>
      <c r="D530" t="s">
        <v>27</v>
      </c>
      <c r="G530">
        <v>0.5</v>
      </c>
      <c r="H530">
        <v>0.5</v>
      </c>
      <c r="I530">
        <v>2953</v>
      </c>
      <c r="J530">
        <v>4710</v>
      </c>
      <c r="L530">
        <v>1040</v>
      </c>
      <c r="M530">
        <v>2.681</v>
      </c>
      <c r="N530">
        <v>4.2679999999999998</v>
      </c>
      <c r="O530">
        <v>1.5880000000000001</v>
      </c>
      <c r="Q530">
        <v>0</v>
      </c>
      <c r="R530">
        <v>1</v>
      </c>
      <c r="S530">
        <v>0</v>
      </c>
      <c r="T530">
        <v>0</v>
      </c>
      <c r="V530">
        <v>0</v>
      </c>
      <c r="Y530">
        <v>44369</v>
      </c>
      <c r="Z530">
        <v>0.8159143518518519</v>
      </c>
      <c r="AB530">
        <v>1</v>
      </c>
      <c r="AD530">
        <v>2.8620839725564808</v>
      </c>
      <c r="AE530">
        <v>4.548554910581613</v>
      </c>
      <c r="AF530">
        <v>1.6864709380251321</v>
      </c>
      <c r="AG530">
        <v>9.9600962790017344E-2</v>
      </c>
      <c r="BH530">
        <v>529</v>
      </c>
    </row>
    <row r="531" spans="1:60" x14ac:dyDescent="0.3">
      <c r="A531">
        <v>46</v>
      </c>
      <c r="B531">
        <v>15</v>
      </c>
      <c r="C531" t="s">
        <v>156</v>
      </c>
      <c r="D531" t="s">
        <v>27</v>
      </c>
      <c r="G531">
        <v>0.5</v>
      </c>
      <c r="H531">
        <v>0.5</v>
      </c>
      <c r="I531">
        <v>3029</v>
      </c>
      <c r="J531">
        <v>5224</v>
      </c>
      <c r="L531">
        <v>1078</v>
      </c>
      <c r="M531">
        <v>2.7389999999999999</v>
      </c>
      <c r="N531">
        <v>4.7050000000000001</v>
      </c>
      <c r="O531">
        <v>1.966</v>
      </c>
      <c r="Q531">
        <v>0</v>
      </c>
      <c r="R531">
        <v>1</v>
      </c>
      <c r="S531">
        <v>0</v>
      </c>
      <c r="T531">
        <v>0</v>
      </c>
      <c r="V531">
        <v>0</v>
      </c>
      <c r="Y531">
        <v>44369</v>
      </c>
      <c r="Z531">
        <v>0.82164351851851858</v>
      </c>
      <c r="AB531">
        <v>1</v>
      </c>
      <c r="AD531">
        <v>2.9361947109740751</v>
      </c>
      <c r="AE531">
        <v>5.0659028705707296</v>
      </c>
      <c r="AF531">
        <v>2.1297081595966545</v>
      </c>
      <c r="AG531">
        <v>0.10351760180513525</v>
      </c>
      <c r="AJ531">
        <v>0.76094804057546472</v>
      </c>
      <c r="AO531">
        <v>0.59783351810106078</v>
      </c>
      <c r="AT531">
        <v>2.5018421501899457</v>
      </c>
      <c r="AY531">
        <v>1.6784353312850493</v>
      </c>
      <c r="BC531">
        <v>2.9474088358662112</v>
      </c>
      <c r="BD531">
        <v>5.0508051674582068</v>
      </c>
      <c r="BE531">
        <v>2.1033963315919957</v>
      </c>
      <c r="BF531">
        <v>0.10439369211114848</v>
      </c>
      <c r="BH531">
        <v>530</v>
      </c>
    </row>
    <row r="532" spans="1:60" x14ac:dyDescent="0.3">
      <c r="A532">
        <v>47</v>
      </c>
      <c r="B532">
        <v>15</v>
      </c>
      <c r="C532" t="s">
        <v>156</v>
      </c>
      <c r="D532" t="s">
        <v>27</v>
      </c>
      <c r="G532">
        <v>0.5</v>
      </c>
      <c r="H532">
        <v>0.5</v>
      </c>
      <c r="I532">
        <v>3052</v>
      </c>
      <c r="J532">
        <v>5194</v>
      </c>
      <c r="L532">
        <v>1095</v>
      </c>
      <c r="M532">
        <v>2.7559999999999998</v>
      </c>
      <c r="N532">
        <v>4.6790000000000003</v>
      </c>
      <c r="O532">
        <v>1.923</v>
      </c>
      <c r="Q532">
        <v>0</v>
      </c>
      <c r="R532">
        <v>1</v>
      </c>
      <c r="S532">
        <v>0</v>
      </c>
      <c r="T532">
        <v>0</v>
      </c>
      <c r="V532">
        <v>0</v>
      </c>
      <c r="Y532">
        <v>44369</v>
      </c>
      <c r="Z532">
        <v>0.82783564814814825</v>
      </c>
      <c r="AB532">
        <v>1</v>
      </c>
      <c r="AD532">
        <v>2.9586229607583472</v>
      </c>
      <c r="AE532">
        <v>5.0357074643456841</v>
      </c>
      <c r="AF532">
        <v>2.0770845035873369</v>
      </c>
      <c r="AG532">
        <v>0.1052697824171617</v>
      </c>
      <c r="BH532">
        <v>531</v>
      </c>
    </row>
    <row r="533" spans="1:60" x14ac:dyDescent="0.3">
      <c r="A533">
        <v>48</v>
      </c>
      <c r="B533">
        <v>16</v>
      </c>
      <c r="C533" t="s">
        <v>157</v>
      </c>
      <c r="D533" t="s">
        <v>27</v>
      </c>
      <c r="G533">
        <v>0.5</v>
      </c>
      <c r="H533">
        <v>0.5</v>
      </c>
      <c r="I533">
        <v>3188</v>
      </c>
      <c r="J533">
        <v>4729</v>
      </c>
      <c r="L533">
        <v>1160</v>
      </c>
      <c r="M533">
        <v>2.86</v>
      </c>
      <c r="N533">
        <v>4.2850000000000001</v>
      </c>
      <c r="O533">
        <v>1.4239999999999999</v>
      </c>
      <c r="Q533">
        <v>5.0000000000000001E-3</v>
      </c>
      <c r="R533">
        <v>1</v>
      </c>
      <c r="S533">
        <v>0</v>
      </c>
      <c r="T533">
        <v>0</v>
      </c>
      <c r="V533">
        <v>0</v>
      </c>
      <c r="Y533">
        <v>44369</v>
      </c>
      <c r="Z533">
        <v>0.83821759259259254</v>
      </c>
      <c r="AB533">
        <v>1</v>
      </c>
      <c r="AD533">
        <v>3.0912421768740423</v>
      </c>
      <c r="AE533">
        <v>4.5676786678574759</v>
      </c>
      <c r="AF533">
        <v>1.4764364909834335</v>
      </c>
      <c r="AG533">
        <v>0.11196929652196867</v>
      </c>
      <c r="BH533">
        <v>532</v>
      </c>
    </row>
    <row r="534" spans="1:60" x14ac:dyDescent="0.3">
      <c r="A534">
        <v>49</v>
      </c>
      <c r="B534">
        <v>16</v>
      </c>
      <c r="C534" t="s">
        <v>157</v>
      </c>
      <c r="D534" t="s">
        <v>27</v>
      </c>
      <c r="G534">
        <v>0.5</v>
      </c>
      <c r="H534">
        <v>0.5</v>
      </c>
      <c r="I534">
        <v>3244</v>
      </c>
      <c r="J534">
        <v>4672</v>
      </c>
      <c r="L534">
        <v>1105</v>
      </c>
      <c r="M534">
        <v>2.9039999999999999</v>
      </c>
      <c r="N534">
        <v>4.2359999999999998</v>
      </c>
      <c r="O534">
        <v>1.3320000000000001</v>
      </c>
      <c r="Q534">
        <v>0</v>
      </c>
      <c r="R534">
        <v>1</v>
      </c>
      <c r="S534">
        <v>0</v>
      </c>
      <c r="T534">
        <v>0</v>
      </c>
      <c r="V534">
        <v>0</v>
      </c>
      <c r="Y534">
        <v>44369</v>
      </c>
      <c r="Z534">
        <v>0.84403935185185175</v>
      </c>
      <c r="AB534">
        <v>1</v>
      </c>
      <c r="AD534">
        <v>3.1458500893922694</v>
      </c>
      <c r="AE534">
        <v>4.5103073960298889</v>
      </c>
      <c r="AF534">
        <v>1.3644573066376195</v>
      </c>
      <c r="AG534">
        <v>0.10630047689482432</v>
      </c>
      <c r="AJ534">
        <v>0.59069584397964747</v>
      </c>
      <c r="AO534">
        <v>10.375295952688113</v>
      </c>
      <c r="AT534">
        <v>37.032753720068477</v>
      </c>
      <c r="AY534">
        <v>10.83458968653011</v>
      </c>
      <c r="BC534">
        <v>3.1365862470900705</v>
      </c>
      <c r="BD534">
        <v>4.2878679035053855</v>
      </c>
      <c r="BE534">
        <v>1.1512816564153152</v>
      </c>
      <c r="BF534">
        <v>0.10083779616321248</v>
      </c>
      <c r="BH534">
        <v>533</v>
      </c>
    </row>
    <row r="535" spans="1:60" x14ac:dyDescent="0.3">
      <c r="A535">
        <v>50</v>
      </c>
      <c r="B535">
        <v>16</v>
      </c>
      <c r="C535" t="s">
        <v>157</v>
      </c>
      <c r="D535" t="s">
        <v>27</v>
      </c>
      <c r="G535">
        <v>0.5</v>
      </c>
      <c r="H535">
        <v>0.5</v>
      </c>
      <c r="I535">
        <v>3225</v>
      </c>
      <c r="J535">
        <v>4230</v>
      </c>
      <c r="L535">
        <v>999</v>
      </c>
      <c r="M535">
        <v>2.8889999999999998</v>
      </c>
      <c r="N535">
        <v>3.8620000000000001</v>
      </c>
      <c r="O535">
        <v>0.97399999999999998</v>
      </c>
      <c r="Q535">
        <v>0</v>
      </c>
      <c r="R535">
        <v>1</v>
      </c>
      <c r="S535">
        <v>0</v>
      </c>
      <c r="T535">
        <v>0</v>
      </c>
      <c r="V535">
        <v>0</v>
      </c>
      <c r="Y535">
        <v>44369</v>
      </c>
      <c r="Z535">
        <v>0.85017361111111101</v>
      </c>
      <c r="AB535">
        <v>1</v>
      </c>
      <c r="AD535">
        <v>3.1273224047878712</v>
      </c>
      <c r="AE535">
        <v>4.065428410980882</v>
      </c>
      <c r="AF535">
        <v>0.93810600619301088</v>
      </c>
      <c r="AG535">
        <v>9.5375115431600641E-2</v>
      </c>
      <c r="BH535">
        <v>534</v>
      </c>
    </row>
    <row r="536" spans="1:60" x14ac:dyDescent="0.3">
      <c r="A536">
        <v>51</v>
      </c>
      <c r="B536">
        <v>17</v>
      </c>
      <c r="C536" t="s">
        <v>158</v>
      </c>
      <c r="D536" t="s">
        <v>27</v>
      </c>
      <c r="G536">
        <v>0.5</v>
      </c>
      <c r="H536">
        <v>0.5</v>
      </c>
      <c r="I536">
        <v>2906</v>
      </c>
      <c r="J536">
        <v>4364</v>
      </c>
      <c r="L536">
        <v>1160</v>
      </c>
      <c r="M536">
        <v>2.645</v>
      </c>
      <c r="N536">
        <v>3.9750000000000001</v>
      </c>
      <c r="O536">
        <v>1.331</v>
      </c>
      <c r="Q536">
        <v>5.0000000000000001E-3</v>
      </c>
      <c r="R536">
        <v>1</v>
      </c>
      <c r="S536">
        <v>0</v>
      </c>
      <c r="T536">
        <v>0</v>
      </c>
      <c r="V536">
        <v>0</v>
      </c>
      <c r="Y536">
        <v>44369</v>
      </c>
      <c r="Z536">
        <v>0.86061342592592593</v>
      </c>
      <c r="AB536">
        <v>1</v>
      </c>
      <c r="AD536">
        <v>2.8162523316929686</v>
      </c>
      <c r="AE536">
        <v>4.2003012254527539</v>
      </c>
      <c r="AF536">
        <v>1.3840488937597852</v>
      </c>
      <c r="AG536">
        <v>0.11196929652196867</v>
      </c>
      <c r="BH536">
        <v>535</v>
      </c>
    </row>
    <row r="537" spans="1:60" x14ac:dyDescent="0.3">
      <c r="A537">
        <v>52</v>
      </c>
      <c r="B537">
        <v>17</v>
      </c>
      <c r="C537" t="s">
        <v>158</v>
      </c>
      <c r="D537" t="s">
        <v>27</v>
      </c>
      <c r="G537">
        <v>0.5</v>
      </c>
      <c r="H537">
        <v>0.5</v>
      </c>
      <c r="I537">
        <v>2792</v>
      </c>
      <c r="J537">
        <v>4323</v>
      </c>
      <c r="L537">
        <v>1174</v>
      </c>
      <c r="M537">
        <v>2.556</v>
      </c>
      <c r="N537">
        <v>3.9409999999999998</v>
      </c>
      <c r="O537">
        <v>1.3839999999999999</v>
      </c>
      <c r="Q537">
        <v>7.0000000000000001E-3</v>
      </c>
      <c r="R537">
        <v>1</v>
      </c>
      <c r="S537">
        <v>0</v>
      </c>
      <c r="T537">
        <v>0</v>
      </c>
      <c r="V537">
        <v>0</v>
      </c>
      <c r="Y537">
        <v>44369</v>
      </c>
      <c r="Z537">
        <v>0.86629629629629623</v>
      </c>
      <c r="AB537">
        <v>1</v>
      </c>
      <c r="AD537">
        <v>2.7050862240665769</v>
      </c>
      <c r="AE537">
        <v>4.1590341702785247</v>
      </c>
      <c r="AF537">
        <v>1.4539479462119478</v>
      </c>
      <c r="AG537">
        <v>0.11341226879069631</v>
      </c>
      <c r="AJ537">
        <v>0.72357711624275789</v>
      </c>
      <c r="AO537">
        <v>1.107068055370106</v>
      </c>
      <c r="AT537">
        <v>4.4256303920308664</v>
      </c>
      <c r="AY537">
        <v>2.391138635055186</v>
      </c>
      <c r="BC537">
        <v>2.6953348111168935</v>
      </c>
      <c r="BD537">
        <v>4.182183981717726</v>
      </c>
      <c r="BE537">
        <v>1.4868491706008324</v>
      </c>
      <c r="BF537">
        <v>0.11207236596973492</v>
      </c>
      <c r="BH537">
        <v>536</v>
      </c>
    </row>
    <row r="538" spans="1:60" x14ac:dyDescent="0.3">
      <c r="A538">
        <v>53</v>
      </c>
      <c r="B538">
        <v>17</v>
      </c>
      <c r="C538" t="s">
        <v>158</v>
      </c>
      <c r="D538" t="s">
        <v>27</v>
      </c>
      <c r="G538">
        <v>0.5</v>
      </c>
      <c r="H538">
        <v>0.5</v>
      </c>
      <c r="I538">
        <v>2772</v>
      </c>
      <c r="J538">
        <v>4369</v>
      </c>
      <c r="L538">
        <v>1148</v>
      </c>
      <c r="M538">
        <v>2.5419999999999998</v>
      </c>
      <c r="N538">
        <v>3.98</v>
      </c>
      <c r="O538">
        <v>1.4379999999999999</v>
      </c>
      <c r="Q538">
        <v>4.0000000000000001E-3</v>
      </c>
      <c r="R538">
        <v>1</v>
      </c>
      <c r="S538">
        <v>0</v>
      </c>
      <c r="T538">
        <v>0</v>
      </c>
      <c r="V538">
        <v>0</v>
      </c>
      <c r="Y538">
        <v>44369</v>
      </c>
      <c r="Z538">
        <v>0.87254629629629632</v>
      </c>
      <c r="AB538">
        <v>1</v>
      </c>
      <c r="AD538">
        <v>2.6855833981672101</v>
      </c>
      <c r="AE538">
        <v>4.2053337931569272</v>
      </c>
      <c r="AF538">
        <v>1.5197503949897171</v>
      </c>
      <c r="AG538">
        <v>0.11073246314877354</v>
      </c>
      <c r="BH538">
        <v>537</v>
      </c>
    </row>
    <row r="539" spans="1:60" x14ac:dyDescent="0.3">
      <c r="A539">
        <v>54</v>
      </c>
      <c r="B539">
        <v>18</v>
      </c>
      <c r="C539" t="s">
        <v>159</v>
      </c>
      <c r="D539" t="s">
        <v>27</v>
      </c>
      <c r="G539">
        <v>0.5</v>
      </c>
      <c r="H539">
        <v>0.5</v>
      </c>
      <c r="I539">
        <v>3094</v>
      </c>
      <c r="J539">
        <v>4287</v>
      </c>
      <c r="L539">
        <v>1833</v>
      </c>
      <c r="M539">
        <v>2.7890000000000001</v>
      </c>
      <c r="N539">
        <v>3.91</v>
      </c>
      <c r="O539">
        <v>1.1220000000000001</v>
      </c>
      <c r="Q539">
        <v>7.5999999999999998E-2</v>
      </c>
      <c r="R539">
        <v>1</v>
      </c>
      <c r="S539">
        <v>0</v>
      </c>
      <c r="T539">
        <v>0</v>
      </c>
      <c r="V539">
        <v>0</v>
      </c>
      <c r="Y539">
        <v>44369</v>
      </c>
      <c r="Z539">
        <v>0.88290509259259264</v>
      </c>
      <c r="AB539">
        <v>1</v>
      </c>
      <c r="AD539">
        <v>2.9995788951470179</v>
      </c>
      <c r="AE539">
        <v>4.122799682808469</v>
      </c>
      <c r="AF539">
        <v>1.1232207876614511</v>
      </c>
      <c r="AG539">
        <v>0.18133503486866234</v>
      </c>
      <c r="BH539">
        <v>538</v>
      </c>
    </row>
    <row r="540" spans="1:60" x14ac:dyDescent="0.3">
      <c r="A540">
        <v>55</v>
      </c>
      <c r="B540">
        <v>18</v>
      </c>
      <c r="C540" t="s">
        <v>159</v>
      </c>
      <c r="D540" t="s">
        <v>27</v>
      </c>
      <c r="G540">
        <v>0.5</v>
      </c>
      <c r="H540">
        <v>0.5</v>
      </c>
      <c r="I540">
        <v>3187</v>
      </c>
      <c r="J540">
        <v>4271</v>
      </c>
      <c r="L540">
        <v>1859</v>
      </c>
      <c r="M540">
        <v>2.86</v>
      </c>
      <c r="N540">
        <v>3.8969999999999998</v>
      </c>
      <c r="O540">
        <v>1.0369999999999999</v>
      </c>
      <c r="Q540">
        <v>7.8E-2</v>
      </c>
      <c r="R540">
        <v>1</v>
      </c>
      <c r="S540">
        <v>0</v>
      </c>
      <c r="T540">
        <v>0</v>
      </c>
      <c r="V540">
        <v>0</v>
      </c>
      <c r="Y540">
        <v>44369</v>
      </c>
      <c r="Z540">
        <v>0.88858796296296294</v>
      </c>
      <c r="AB540">
        <v>1</v>
      </c>
      <c r="AD540">
        <v>3.0902670355790738</v>
      </c>
      <c r="AE540">
        <v>4.1066954661551112</v>
      </c>
      <c r="AF540">
        <v>1.0164284305760374</v>
      </c>
      <c r="AG540">
        <v>0.18401484051058514</v>
      </c>
      <c r="AJ540">
        <v>0.56638586716292116</v>
      </c>
      <c r="AO540">
        <v>1.4839612585695867</v>
      </c>
      <c r="AT540">
        <v>4.2225403742214453</v>
      </c>
      <c r="AY540">
        <v>0.27966582062679174</v>
      </c>
      <c r="BC540">
        <v>3.0990433072337891</v>
      </c>
      <c r="BD540">
        <v>4.1373941291505751</v>
      </c>
      <c r="BE540">
        <v>1.0383508219167856</v>
      </c>
      <c r="BF540">
        <v>0.18427251413000079</v>
      </c>
      <c r="BH540">
        <v>539</v>
      </c>
    </row>
    <row r="541" spans="1:60" x14ac:dyDescent="0.3">
      <c r="A541">
        <v>56</v>
      </c>
      <c r="B541">
        <v>18</v>
      </c>
      <c r="C541" t="s">
        <v>159</v>
      </c>
      <c r="D541" t="s">
        <v>27</v>
      </c>
      <c r="G541">
        <v>0.5</v>
      </c>
      <c r="H541">
        <v>0.5</v>
      </c>
      <c r="I541">
        <v>3205</v>
      </c>
      <c r="J541">
        <v>4332</v>
      </c>
      <c r="L541">
        <v>1864</v>
      </c>
      <c r="M541">
        <v>2.8740000000000001</v>
      </c>
      <c r="N541">
        <v>3.948</v>
      </c>
      <c r="O541">
        <v>1.075</v>
      </c>
      <c r="Q541">
        <v>7.9000000000000001E-2</v>
      </c>
      <c r="R541">
        <v>1</v>
      </c>
      <c r="S541">
        <v>0</v>
      </c>
      <c r="T541">
        <v>0</v>
      </c>
      <c r="V541">
        <v>0</v>
      </c>
      <c r="Y541">
        <v>44369</v>
      </c>
      <c r="Z541">
        <v>0.8947222222222222</v>
      </c>
      <c r="AB541">
        <v>1</v>
      </c>
      <c r="AD541">
        <v>3.1078195788885044</v>
      </c>
      <c r="AE541">
        <v>4.1680927921460382</v>
      </c>
      <c r="AF541">
        <v>1.0602732132575339</v>
      </c>
      <c r="AG541">
        <v>0.18453018774941643</v>
      </c>
      <c r="BH541">
        <v>540</v>
      </c>
    </row>
    <row r="542" spans="1:60" x14ac:dyDescent="0.3">
      <c r="A542">
        <v>57</v>
      </c>
      <c r="B542">
        <v>19</v>
      </c>
      <c r="C542" t="s">
        <v>66</v>
      </c>
      <c r="D542" t="s">
        <v>27</v>
      </c>
      <c r="G542">
        <v>0.5</v>
      </c>
      <c r="H542">
        <v>0.5</v>
      </c>
      <c r="I542">
        <v>5635</v>
      </c>
      <c r="J542">
        <v>12077</v>
      </c>
      <c r="L542">
        <v>3953</v>
      </c>
      <c r="M542">
        <v>4.7380000000000004</v>
      </c>
      <c r="N542">
        <v>10.51</v>
      </c>
      <c r="O542">
        <v>5.7729999999999997</v>
      </c>
      <c r="Q542">
        <v>0.29699999999999999</v>
      </c>
      <c r="R542">
        <v>1</v>
      </c>
      <c r="S542">
        <v>0</v>
      </c>
      <c r="T542">
        <v>0</v>
      </c>
      <c r="V542">
        <v>0</v>
      </c>
      <c r="Y542">
        <v>44369</v>
      </c>
      <c r="Z542">
        <v>0.90559027777777779</v>
      </c>
      <c r="AB542">
        <v>1</v>
      </c>
      <c r="AD542">
        <v>5.4774129256615867</v>
      </c>
      <c r="AE542">
        <v>11.963540165911999</v>
      </c>
      <c r="AF542">
        <v>6.4861272402504122</v>
      </c>
      <c r="AG542">
        <v>0.39984226413313578</v>
      </c>
      <c r="BH542">
        <v>541</v>
      </c>
    </row>
    <row r="543" spans="1:60" x14ac:dyDescent="0.3">
      <c r="A543">
        <v>58</v>
      </c>
      <c r="B543">
        <v>19</v>
      </c>
      <c r="C543" t="s">
        <v>66</v>
      </c>
      <c r="D543" t="s">
        <v>27</v>
      </c>
      <c r="G543">
        <v>0.5</v>
      </c>
      <c r="H543">
        <v>0.5</v>
      </c>
      <c r="I543">
        <v>6558</v>
      </c>
      <c r="J543">
        <v>11247</v>
      </c>
      <c r="L543">
        <v>3621</v>
      </c>
      <c r="M543">
        <v>5.4459999999999997</v>
      </c>
      <c r="N543">
        <v>9.8070000000000004</v>
      </c>
      <c r="O543">
        <v>4.3609999999999998</v>
      </c>
      <c r="Q543">
        <v>0.26300000000000001</v>
      </c>
      <c r="R543">
        <v>1</v>
      </c>
      <c r="S543">
        <v>0</v>
      </c>
      <c r="T543">
        <v>0</v>
      </c>
      <c r="V543">
        <v>0</v>
      </c>
      <c r="Y543">
        <v>44369</v>
      </c>
      <c r="Z543">
        <v>0.91158564814814813</v>
      </c>
      <c r="AB543">
        <v>1</v>
      </c>
      <c r="AD543">
        <v>6.3774683409173702</v>
      </c>
      <c r="AE543">
        <v>11.12813392701907</v>
      </c>
      <c r="AF543">
        <v>4.7506655861016993</v>
      </c>
      <c r="AG543">
        <v>0.36562320747473714</v>
      </c>
      <c r="AJ543">
        <v>1.9232093110455815</v>
      </c>
      <c r="AL543">
        <v>89.485466168261937</v>
      </c>
      <c r="AO543">
        <v>1.1736214184438325</v>
      </c>
      <c r="AQ543">
        <v>80.428819525545336</v>
      </c>
      <c r="AT543">
        <v>5.486437021620695</v>
      </c>
      <c r="AV543">
        <v>71.372172882828679</v>
      </c>
      <c r="AY543">
        <v>0.3671436817446988</v>
      </c>
      <c r="BA543">
        <v>76.494708483860094</v>
      </c>
      <c r="BC543">
        <v>6.4393898131478604</v>
      </c>
      <c r="BD543">
        <v>11.063213803635222</v>
      </c>
      <c r="BE543">
        <v>4.6238239904873604</v>
      </c>
      <c r="BF543">
        <v>0.36495325606425644</v>
      </c>
      <c r="BH543">
        <v>542</v>
      </c>
    </row>
    <row r="544" spans="1:60" x14ac:dyDescent="0.3">
      <c r="A544">
        <v>59</v>
      </c>
      <c r="B544">
        <v>19</v>
      </c>
      <c r="C544" t="s">
        <v>66</v>
      </c>
      <c r="D544" t="s">
        <v>27</v>
      </c>
      <c r="G544">
        <v>0.5</v>
      </c>
      <c r="H544">
        <v>0.5</v>
      </c>
      <c r="I544">
        <v>6685</v>
      </c>
      <c r="J544">
        <v>11118</v>
      </c>
      <c r="L544">
        <v>3608</v>
      </c>
      <c r="M544">
        <v>5.5430000000000001</v>
      </c>
      <c r="N544">
        <v>9.6969999999999992</v>
      </c>
      <c r="O544">
        <v>4.1539999999999999</v>
      </c>
      <c r="Q544">
        <v>0.26100000000000001</v>
      </c>
      <c r="R544">
        <v>1</v>
      </c>
      <c r="S544">
        <v>0</v>
      </c>
      <c r="T544">
        <v>0</v>
      </c>
      <c r="V544">
        <v>0</v>
      </c>
      <c r="Y544">
        <v>44369</v>
      </c>
      <c r="Z544">
        <v>0.91809027777777785</v>
      </c>
      <c r="AB544">
        <v>1</v>
      </c>
      <c r="AD544">
        <v>6.5013112853783506</v>
      </c>
      <c r="AE544">
        <v>10.998293680251372</v>
      </c>
      <c r="AF544">
        <v>4.4969823948730214</v>
      </c>
      <c r="AG544">
        <v>0.36428330465377567</v>
      </c>
      <c r="BH544">
        <v>543</v>
      </c>
    </row>
    <row r="545" spans="1:60" x14ac:dyDescent="0.3">
      <c r="A545">
        <v>60</v>
      </c>
      <c r="B545">
        <v>20</v>
      </c>
      <c r="C545" t="s">
        <v>67</v>
      </c>
      <c r="D545" t="s">
        <v>27</v>
      </c>
      <c r="G545">
        <v>0.5</v>
      </c>
      <c r="H545">
        <v>0.5</v>
      </c>
      <c r="I545">
        <v>4178</v>
      </c>
      <c r="J545">
        <v>4474</v>
      </c>
      <c r="L545">
        <v>1935</v>
      </c>
      <c r="M545">
        <v>3.62</v>
      </c>
      <c r="N545">
        <v>4.069</v>
      </c>
      <c r="O545">
        <v>0.44800000000000001</v>
      </c>
      <c r="Q545">
        <v>8.5999999999999993E-2</v>
      </c>
      <c r="R545">
        <v>1</v>
      </c>
      <c r="S545">
        <v>0</v>
      </c>
      <c r="T545">
        <v>0</v>
      </c>
      <c r="V545">
        <v>0</v>
      </c>
      <c r="Y545">
        <v>44369</v>
      </c>
      <c r="Z545">
        <v>0.92868055555555562</v>
      </c>
      <c r="AB545">
        <v>1</v>
      </c>
      <c r="AD545">
        <v>4.0566320588927054</v>
      </c>
      <c r="AE545">
        <v>4.3110177149445876</v>
      </c>
      <c r="AF545">
        <v>0.25438565605188224</v>
      </c>
      <c r="AG545">
        <v>0.19184811854082098</v>
      </c>
      <c r="BH545">
        <v>544</v>
      </c>
    </row>
    <row r="546" spans="1:60" x14ac:dyDescent="0.3">
      <c r="A546">
        <v>61</v>
      </c>
      <c r="B546">
        <v>20</v>
      </c>
      <c r="C546" t="s">
        <v>67</v>
      </c>
      <c r="D546" t="s">
        <v>27</v>
      </c>
      <c r="G546">
        <v>0.5</v>
      </c>
      <c r="H546">
        <v>0.5</v>
      </c>
      <c r="I546">
        <v>3305</v>
      </c>
      <c r="J546">
        <v>3924</v>
      </c>
      <c r="L546">
        <v>1817</v>
      </c>
      <c r="M546">
        <v>2.9510000000000001</v>
      </c>
      <c r="N546">
        <v>3.6030000000000002</v>
      </c>
      <c r="O546">
        <v>0.65200000000000002</v>
      </c>
      <c r="Q546">
        <v>7.3999999999999996E-2</v>
      </c>
      <c r="R546">
        <v>1</v>
      </c>
      <c r="S546">
        <v>0</v>
      </c>
      <c r="T546">
        <v>0</v>
      </c>
      <c r="V546">
        <v>0</v>
      </c>
      <c r="Y546">
        <v>44369</v>
      </c>
      <c r="Z546">
        <v>0.93438657407407411</v>
      </c>
      <c r="AB546">
        <v>1</v>
      </c>
      <c r="AD546">
        <v>3.2053337083853388</v>
      </c>
      <c r="AE546">
        <v>3.7574352674854166</v>
      </c>
      <c r="AF546">
        <v>0.55210155910007774</v>
      </c>
      <c r="AG546">
        <v>0.17968592370440217</v>
      </c>
      <c r="AJ546">
        <v>1.1320020213041924</v>
      </c>
      <c r="AK546">
        <v>2.8076855750858742</v>
      </c>
      <c r="AO546">
        <v>1.4361245922968826</v>
      </c>
      <c r="AP546">
        <v>8.9064065065498639</v>
      </c>
      <c r="AT546">
        <v>15.13967919339068</v>
      </c>
      <c r="AU546">
        <v>53.926981029559919</v>
      </c>
      <c r="AY546">
        <v>3.6802331232055843</v>
      </c>
      <c r="AZ546">
        <v>4.3432341892085349</v>
      </c>
      <c r="BC546">
        <v>3.1872935944284242</v>
      </c>
      <c r="BD546">
        <v>3.7846111330879575</v>
      </c>
      <c r="BE546">
        <v>0.59731753865953308</v>
      </c>
      <c r="BF546">
        <v>0.17643923609976495</v>
      </c>
      <c r="BH546">
        <v>545</v>
      </c>
    </row>
    <row r="547" spans="1:60" x14ac:dyDescent="0.3">
      <c r="A547">
        <v>62</v>
      </c>
      <c r="B547">
        <v>20</v>
      </c>
      <c r="C547" t="s">
        <v>67</v>
      </c>
      <c r="D547" t="s">
        <v>27</v>
      </c>
      <c r="G547">
        <v>0.5</v>
      </c>
      <c r="H547">
        <v>0.5</v>
      </c>
      <c r="I547">
        <v>3268</v>
      </c>
      <c r="J547">
        <v>3978</v>
      </c>
      <c r="L547">
        <v>1754</v>
      </c>
      <c r="M547">
        <v>2.9220000000000002</v>
      </c>
      <c r="N547">
        <v>3.6480000000000001</v>
      </c>
      <c r="O547">
        <v>0.72599999999999998</v>
      </c>
      <c r="Q547">
        <v>6.7000000000000004E-2</v>
      </c>
      <c r="R547">
        <v>1</v>
      </c>
      <c r="S547">
        <v>0</v>
      </c>
      <c r="T547">
        <v>0</v>
      </c>
      <c r="V547">
        <v>0</v>
      </c>
      <c r="Y547">
        <v>44369</v>
      </c>
      <c r="Z547">
        <v>0.94055555555555559</v>
      </c>
      <c r="AB547">
        <v>1</v>
      </c>
      <c r="AD547">
        <v>3.16925348047151</v>
      </c>
      <c r="AE547">
        <v>3.8117869986904984</v>
      </c>
      <c r="AF547">
        <v>0.64253351821898841</v>
      </c>
      <c r="AG547">
        <v>0.17319254849512772</v>
      </c>
      <c r="BH547">
        <v>546</v>
      </c>
    </row>
    <row r="548" spans="1:60" x14ac:dyDescent="0.3">
      <c r="A548">
        <v>63</v>
      </c>
      <c r="B548">
        <v>2</v>
      </c>
      <c r="D548" t="s">
        <v>28</v>
      </c>
      <c r="Y548">
        <v>44369</v>
      </c>
      <c r="Z548">
        <v>0.94447916666666665</v>
      </c>
      <c r="AB548">
        <v>1</v>
      </c>
      <c r="AD548" t="e">
        <v>#DIV/0!</v>
      </c>
      <c r="AE548" t="e">
        <v>#DIV/0!</v>
      </c>
      <c r="AF548" t="e">
        <v>#DIV/0!</v>
      </c>
      <c r="AG548" t="e">
        <v>#DIV/0!</v>
      </c>
      <c r="BH548">
        <v>547</v>
      </c>
    </row>
    <row r="549" spans="1:60" x14ac:dyDescent="0.3">
      <c r="A549">
        <v>64</v>
      </c>
      <c r="B549">
        <v>3</v>
      </c>
      <c r="C549" t="s">
        <v>29</v>
      </c>
      <c r="D549" t="s">
        <v>27</v>
      </c>
      <c r="G549">
        <v>0.5</v>
      </c>
      <c r="H549">
        <v>0.5</v>
      </c>
      <c r="I549">
        <v>192</v>
      </c>
      <c r="J549">
        <v>251</v>
      </c>
      <c r="L549">
        <v>118</v>
      </c>
      <c r="M549">
        <v>0.56200000000000006</v>
      </c>
      <c r="N549">
        <v>0.49099999999999999</v>
      </c>
      <c r="O549">
        <v>0</v>
      </c>
      <c r="Q549">
        <v>0</v>
      </c>
      <c r="R549">
        <v>1</v>
      </c>
      <c r="S549">
        <v>0</v>
      </c>
      <c r="T549">
        <v>0</v>
      </c>
      <c r="V549">
        <v>0</v>
      </c>
      <c r="Y549">
        <v>44369</v>
      </c>
      <c r="Z549">
        <v>0.95407407407407396</v>
      </c>
      <c r="AB549">
        <v>1</v>
      </c>
      <c r="AD549">
        <v>0.16971885714887602</v>
      </c>
      <c r="AE549">
        <v>6.0511031998989794E-2</v>
      </c>
      <c r="AF549">
        <v>-0.10920782514988622</v>
      </c>
      <c r="AG549">
        <v>4.5709319495246493E-3</v>
      </c>
      <c r="BH549">
        <v>548</v>
      </c>
    </row>
    <row r="550" spans="1:60" x14ac:dyDescent="0.3">
      <c r="A550">
        <v>65</v>
      </c>
      <c r="B550">
        <v>3</v>
      </c>
      <c r="C550" t="s">
        <v>29</v>
      </c>
      <c r="D550" t="s">
        <v>27</v>
      </c>
      <c r="G550">
        <v>0.5</v>
      </c>
      <c r="H550">
        <v>0.5</v>
      </c>
      <c r="I550">
        <v>87</v>
      </c>
      <c r="J550">
        <v>197</v>
      </c>
      <c r="L550">
        <v>114</v>
      </c>
      <c r="M550">
        <v>0.48099999999999998</v>
      </c>
      <c r="N550">
        <v>0.44500000000000001</v>
      </c>
      <c r="O550">
        <v>0</v>
      </c>
      <c r="Q550">
        <v>0</v>
      </c>
      <c r="R550">
        <v>1</v>
      </c>
      <c r="S550">
        <v>0</v>
      </c>
      <c r="T550">
        <v>0</v>
      </c>
      <c r="V550">
        <v>0</v>
      </c>
      <c r="Y550">
        <v>44369</v>
      </c>
      <c r="Z550">
        <v>0.95901620370370377</v>
      </c>
      <c r="AB550">
        <v>1</v>
      </c>
      <c r="AD550">
        <v>6.7329021177199619E-2</v>
      </c>
      <c r="AE550">
        <v>6.1593007939075694E-3</v>
      </c>
      <c r="AF550">
        <v>-6.1169720383292048E-2</v>
      </c>
      <c r="AG550">
        <v>4.158654158459606E-3</v>
      </c>
      <c r="AJ550">
        <v>106.55915932018739</v>
      </c>
      <c r="AO550">
        <v>39.372964223437229</v>
      </c>
      <c r="AT550">
        <v>137.42705917260562</v>
      </c>
      <c r="AY550">
        <v>53.37841671291774</v>
      </c>
      <c r="BC550">
        <v>4.3925630097959301E-2</v>
      </c>
      <c r="BD550">
        <v>7.669071105159843E-3</v>
      </c>
      <c r="BE550">
        <v>-3.6256558992799462E-2</v>
      </c>
      <c r="BF550">
        <v>3.2825638524463865E-3</v>
      </c>
      <c r="BH550">
        <v>549</v>
      </c>
    </row>
    <row r="551" spans="1:60" x14ac:dyDescent="0.3">
      <c r="A551">
        <v>66</v>
      </c>
      <c r="B551">
        <v>3</v>
      </c>
      <c r="C551" t="s">
        <v>29</v>
      </c>
      <c r="D551" t="s">
        <v>27</v>
      </c>
      <c r="G551">
        <v>0.5</v>
      </c>
      <c r="H551">
        <v>0.5</v>
      </c>
      <c r="I551">
        <v>39</v>
      </c>
      <c r="J551">
        <v>200</v>
      </c>
      <c r="L551">
        <v>97</v>
      </c>
      <c r="M551">
        <v>0.44500000000000001</v>
      </c>
      <c r="N551">
        <v>0.44800000000000001</v>
      </c>
      <c r="O551">
        <v>3.0000000000000001E-3</v>
      </c>
      <c r="Q551">
        <v>0</v>
      </c>
      <c r="R551">
        <v>1</v>
      </c>
      <c r="S551">
        <v>0</v>
      </c>
      <c r="T551">
        <v>0</v>
      </c>
      <c r="V551">
        <v>0</v>
      </c>
      <c r="Y551">
        <v>44369</v>
      </c>
      <c r="Z551">
        <v>0.96437499999999998</v>
      </c>
      <c r="AB551">
        <v>1</v>
      </c>
      <c r="AD551">
        <v>2.0522239018718986E-2</v>
      </c>
      <c r="AE551">
        <v>9.1788414164121167E-3</v>
      </c>
      <c r="AF551">
        <v>-1.1343397602306869E-2</v>
      </c>
      <c r="AG551">
        <v>2.4064735464331675E-3</v>
      </c>
      <c r="BH551">
        <v>550</v>
      </c>
    </row>
    <row r="552" spans="1:60" x14ac:dyDescent="0.3">
      <c r="A552">
        <v>67</v>
      </c>
      <c r="B552">
        <v>1</v>
      </c>
      <c r="C552" t="s">
        <v>30</v>
      </c>
      <c r="D552" t="s">
        <v>27</v>
      </c>
      <c r="G552">
        <v>0.5</v>
      </c>
      <c r="H552">
        <v>0.5</v>
      </c>
      <c r="I552">
        <v>7449</v>
      </c>
      <c r="J552">
        <v>9528</v>
      </c>
      <c r="L552">
        <v>11020</v>
      </c>
      <c r="M552">
        <v>6.13</v>
      </c>
      <c r="N552">
        <v>8.3510000000000009</v>
      </c>
      <c r="O552">
        <v>2.2210000000000001</v>
      </c>
      <c r="Q552">
        <v>1.0369999999999999</v>
      </c>
      <c r="R552">
        <v>1</v>
      </c>
      <c r="S552">
        <v>0</v>
      </c>
      <c r="T552">
        <v>0</v>
      </c>
      <c r="V552">
        <v>0</v>
      </c>
      <c r="Y552">
        <v>44369</v>
      </c>
      <c r="Z552">
        <v>0.97521990740740738</v>
      </c>
      <c r="AB552">
        <v>1</v>
      </c>
      <c r="AD552">
        <v>7.2463192347341669</v>
      </c>
      <c r="AE552">
        <v>9.3979371503239513</v>
      </c>
      <c r="AF552">
        <v>2.1516179155897843</v>
      </c>
      <c r="AG552">
        <v>1.1282340514973026</v>
      </c>
      <c r="BH552">
        <v>551</v>
      </c>
    </row>
    <row r="553" spans="1:60" x14ac:dyDescent="0.3">
      <c r="A553">
        <v>68</v>
      </c>
      <c r="B553">
        <v>1</v>
      </c>
      <c r="C553" t="s">
        <v>30</v>
      </c>
      <c r="D553" t="s">
        <v>27</v>
      </c>
      <c r="G553">
        <v>0.5</v>
      </c>
      <c r="H553">
        <v>0.5</v>
      </c>
      <c r="I553">
        <v>10209</v>
      </c>
      <c r="J553">
        <v>9638</v>
      </c>
      <c r="L553">
        <v>11267</v>
      </c>
      <c r="M553">
        <v>8.2469999999999999</v>
      </c>
      <c r="N553">
        <v>8.4440000000000008</v>
      </c>
      <c r="O553">
        <v>0.19700000000000001</v>
      </c>
      <c r="Q553">
        <v>1.0620000000000001</v>
      </c>
      <c r="R553">
        <v>1</v>
      </c>
      <c r="S553">
        <v>0</v>
      </c>
      <c r="T553">
        <v>0</v>
      </c>
      <c r="V553">
        <v>0</v>
      </c>
      <c r="Y553">
        <v>44369</v>
      </c>
      <c r="Z553">
        <v>0.98128472222222218</v>
      </c>
      <c r="AB553">
        <v>1</v>
      </c>
      <c r="AD553">
        <v>9.9377092088468046</v>
      </c>
      <c r="AE553">
        <v>9.508653639815785</v>
      </c>
      <c r="AF553">
        <v>-0.4290555690310196</v>
      </c>
      <c r="AG553">
        <v>1.1536922050955689</v>
      </c>
      <c r="AJ553">
        <v>0.34402952581856844</v>
      </c>
      <c r="AO553">
        <v>1.6273616069493113</v>
      </c>
      <c r="AT553">
        <v>56.930428146102763</v>
      </c>
      <c r="AY553">
        <v>1.8674470046507698</v>
      </c>
      <c r="BC553">
        <v>9.9206442361848577</v>
      </c>
      <c r="BD553">
        <v>9.5866584392304866</v>
      </c>
      <c r="BE553">
        <v>-0.33398579695437114</v>
      </c>
      <c r="BF553">
        <v>1.1645660318349096</v>
      </c>
      <c r="BH553">
        <v>552</v>
      </c>
    </row>
    <row r="554" spans="1:60" x14ac:dyDescent="0.3">
      <c r="A554">
        <v>69</v>
      </c>
      <c r="B554">
        <v>1</v>
      </c>
      <c r="C554" t="s">
        <v>30</v>
      </c>
      <c r="D554" t="s">
        <v>27</v>
      </c>
      <c r="G554">
        <v>0.5</v>
      </c>
      <c r="H554">
        <v>0.5</v>
      </c>
      <c r="I554">
        <v>10174</v>
      </c>
      <c r="J554">
        <v>9793</v>
      </c>
      <c r="L554">
        <v>11478</v>
      </c>
      <c r="M554">
        <v>8.2200000000000006</v>
      </c>
      <c r="N554">
        <v>8.5749999999999993</v>
      </c>
      <c r="O554">
        <v>0.35499999999999998</v>
      </c>
      <c r="Q554">
        <v>1.0840000000000001</v>
      </c>
      <c r="R554">
        <v>1</v>
      </c>
      <c r="S554">
        <v>0</v>
      </c>
      <c r="T554">
        <v>0</v>
      </c>
      <c r="V554">
        <v>0</v>
      </c>
      <c r="Y554">
        <v>44369</v>
      </c>
      <c r="Z554">
        <v>0.98782407407407413</v>
      </c>
      <c r="AB554">
        <v>1</v>
      </c>
      <c r="AD554">
        <v>9.9035792635229107</v>
      </c>
      <c r="AE554">
        <v>9.6646632386451881</v>
      </c>
      <c r="AF554">
        <v>-0.23891602487772268</v>
      </c>
      <c r="AG554">
        <v>1.1754398585742503</v>
      </c>
      <c r="BH554">
        <v>553</v>
      </c>
    </row>
    <row r="555" spans="1:60" x14ac:dyDescent="0.3">
      <c r="A555">
        <v>70</v>
      </c>
      <c r="B555">
        <v>4</v>
      </c>
      <c r="C555" t="s">
        <v>65</v>
      </c>
      <c r="D555" t="s">
        <v>27</v>
      </c>
      <c r="G555">
        <v>0.5</v>
      </c>
      <c r="H555">
        <v>0.5</v>
      </c>
      <c r="I555">
        <v>5171</v>
      </c>
      <c r="J555">
        <v>6636</v>
      </c>
      <c r="L555">
        <v>3136</v>
      </c>
      <c r="M555">
        <v>4.3819999999999997</v>
      </c>
      <c r="N555">
        <v>5.9009999999999998</v>
      </c>
      <c r="O555">
        <v>1.5189999999999999</v>
      </c>
      <c r="Q555">
        <v>0.21199999999999999</v>
      </c>
      <c r="R555">
        <v>1</v>
      </c>
      <c r="S555">
        <v>0</v>
      </c>
      <c r="T555">
        <v>0</v>
      </c>
      <c r="V555">
        <v>0</v>
      </c>
      <c r="Y555">
        <v>44369</v>
      </c>
      <c r="Z555">
        <v>0.99885416666666671</v>
      </c>
      <c r="AB555">
        <v>1</v>
      </c>
      <c r="AD555">
        <v>5.0249473647962732</v>
      </c>
      <c r="AE555">
        <v>6.4870999902295461</v>
      </c>
      <c r="AF555">
        <v>1.4621526254332728</v>
      </c>
      <c r="AG555">
        <v>0.31563452530810049</v>
      </c>
      <c r="BH555">
        <v>554</v>
      </c>
    </row>
    <row r="556" spans="1:60" x14ac:dyDescent="0.3">
      <c r="A556">
        <v>71</v>
      </c>
      <c r="B556">
        <v>4</v>
      </c>
      <c r="C556" t="s">
        <v>65</v>
      </c>
      <c r="D556" t="s">
        <v>27</v>
      </c>
      <c r="G556">
        <v>0.5</v>
      </c>
      <c r="H556">
        <v>0.5</v>
      </c>
      <c r="I556">
        <v>3378</v>
      </c>
      <c r="J556">
        <v>6104</v>
      </c>
      <c r="L556">
        <v>2710</v>
      </c>
      <c r="M556">
        <v>3.0070000000000001</v>
      </c>
      <c r="N556">
        <v>5.45</v>
      </c>
      <c r="O556">
        <v>2.4430000000000001</v>
      </c>
      <c r="Q556">
        <v>0.16700000000000001</v>
      </c>
      <c r="R556">
        <v>1</v>
      </c>
      <c r="S556">
        <v>0</v>
      </c>
      <c r="T556">
        <v>0</v>
      </c>
      <c r="V556">
        <v>0</v>
      </c>
      <c r="Y556">
        <v>44370</v>
      </c>
      <c r="Z556">
        <v>4.7453703703703703E-3</v>
      </c>
      <c r="AB556">
        <v>1</v>
      </c>
      <c r="AD556">
        <v>3.2765190229180279</v>
      </c>
      <c r="AE556">
        <v>5.9516347865054033</v>
      </c>
      <c r="AF556">
        <v>2.6751157635873755</v>
      </c>
      <c r="AG556">
        <v>0.27172694055967328</v>
      </c>
      <c r="AI556">
        <v>9.2173007639342632</v>
      </c>
      <c r="AJ556">
        <v>2.74547453742731</v>
      </c>
      <c r="AN556">
        <v>0.80608689157661095</v>
      </c>
      <c r="AO556">
        <v>8.5786622452551935</v>
      </c>
      <c r="AS556">
        <v>10.829474547087486</v>
      </c>
      <c r="AT556">
        <v>20.835435947080985</v>
      </c>
      <c r="AX556">
        <v>9.4243531467755695</v>
      </c>
      <c r="AY556">
        <v>15.50117388496764</v>
      </c>
      <c r="BC556">
        <v>3.2321500939969683</v>
      </c>
      <c r="BD556">
        <v>6.2183608748266401</v>
      </c>
      <c r="BE556">
        <v>2.9862107808296718</v>
      </c>
      <c r="BF556">
        <v>0.29455682323990012</v>
      </c>
      <c r="BH556">
        <v>555</v>
      </c>
    </row>
    <row r="557" spans="1:60" x14ac:dyDescent="0.3">
      <c r="A557">
        <v>72</v>
      </c>
      <c r="B557">
        <v>4</v>
      </c>
      <c r="C557" t="s">
        <v>65</v>
      </c>
      <c r="D557" t="s">
        <v>27</v>
      </c>
      <c r="G557">
        <v>0.5</v>
      </c>
      <c r="H557">
        <v>0.5</v>
      </c>
      <c r="I557">
        <v>3287</v>
      </c>
      <c r="J557">
        <v>6634</v>
      </c>
      <c r="L557">
        <v>3153</v>
      </c>
      <c r="M557">
        <v>2.9359999999999999</v>
      </c>
      <c r="N557">
        <v>5.8979999999999997</v>
      </c>
      <c r="O557">
        <v>2.9620000000000002</v>
      </c>
      <c r="Q557">
        <v>0.214</v>
      </c>
      <c r="R557">
        <v>1</v>
      </c>
      <c r="S557">
        <v>0</v>
      </c>
      <c r="T557">
        <v>0</v>
      </c>
      <c r="V557">
        <v>0</v>
      </c>
      <c r="Y557">
        <v>44370</v>
      </c>
      <c r="Z557">
        <v>1.119212962962963E-2</v>
      </c>
      <c r="AB557">
        <v>1</v>
      </c>
      <c r="AD557">
        <v>3.1877811650759083</v>
      </c>
      <c r="AE557">
        <v>6.4850869631478769</v>
      </c>
      <c r="AF557">
        <v>3.2973057980719687</v>
      </c>
      <c r="AG557">
        <v>0.31738670592012697</v>
      </c>
      <c r="BH557">
        <v>556</v>
      </c>
    </row>
    <row r="558" spans="1:60" x14ac:dyDescent="0.3">
      <c r="A558">
        <v>73</v>
      </c>
      <c r="B558">
        <v>2</v>
      </c>
      <c r="D558" t="s">
        <v>28</v>
      </c>
      <c r="Y558">
        <v>44370</v>
      </c>
      <c r="Z558">
        <v>1.5324074074074073E-2</v>
      </c>
      <c r="AB558">
        <v>1</v>
      </c>
      <c r="AD558" t="e">
        <v>#DIV/0!</v>
      </c>
      <c r="AE558" t="e">
        <v>#DIV/0!</v>
      </c>
      <c r="AF558" t="e">
        <v>#DIV/0!</v>
      </c>
      <c r="AG558" t="e">
        <v>#DIV/0!</v>
      </c>
      <c r="BH558">
        <v>557</v>
      </c>
    </row>
    <row r="559" spans="1:60" x14ac:dyDescent="0.3">
      <c r="A559">
        <v>74</v>
      </c>
      <c r="B559">
        <v>21</v>
      </c>
      <c r="C559" t="s">
        <v>160</v>
      </c>
      <c r="D559" t="s">
        <v>27</v>
      </c>
      <c r="G559">
        <v>0.5</v>
      </c>
      <c r="H559">
        <v>0.5</v>
      </c>
      <c r="I559">
        <v>20178</v>
      </c>
      <c r="J559">
        <v>27455</v>
      </c>
      <c r="L559">
        <v>1229</v>
      </c>
      <c r="M559">
        <v>15.895</v>
      </c>
      <c r="N559">
        <v>23.538</v>
      </c>
      <c r="O559">
        <v>7.6429999999999998</v>
      </c>
      <c r="Q559">
        <v>1.2999999999999999E-2</v>
      </c>
      <c r="R559">
        <v>1</v>
      </c>
      <c r="S559">
        <v>0</v>
      </c>
      <c r="T559">
        <v>0</v>
      </c>
      <c r="V559">
        <v>0</v>
      </c>
      <c r="Y559">
        <v>44370</v>
      </c>
      <c r="Z559">
        <v>2.6203703703703705E-2</v>
      </c>
      <c r="AB559">
        <v>1</v>
      </c>
      <c r="AD559">
        <v>19.658892778386253</v>
      </c>
      <c r="AE559">
        <v>27.441705396870418</v>
      </c>
      <c r="AF559">
        <v>7.7828126184841651</v>
      </c>
      <c r="AG559">
        <v>0.11908108841784067</v>
      </c>
      <c r="BH559">
        <v>558</v>
      </c>
    </row>
    <row r="560" spans="1:60" x14ac:dyDescent="0.3">
      <c r="A560">
        <v>75</v>
      </c>
      <c r="B560">
        <v>21</v>
      </c>
      <c r="C560" t="s">
        <v>160</v>
      </c>
      <c r="D560" t="s">
        <v>27</v>
      </c>
      <c r="G560">
        <v>0.5</v>
      </c>
      <c r="H560">
        <v>0.5</v>
      </c>
      <c r="I560">
        <v>27154</v>
      </c>
      <c r="J560">
        <v>28017</v>
      </c>
      <c r="L560">
        <v>1224</v>
      </c>
      <c r="M560">
        <v>21.247</v>
      </c>
      <c r="N560">
        <v>24.013999999999999</v>
      </c>
      <c r="O560">
        <v>2.7669999999999999</v>
      </c>
      <c r="Q560">
        <v>1.2E-2</v>
      </c>
      <c r="R560">
        <v>1</v>
      </c>
      <c r="S560">
        <v>0</v>
      </c>
      <c r="T560">
        <v>0</v>
      </c>
      <c r="V560">
        <v>0</v>
      </c>
      <c r="Y560">
        <v>44370</v>
      </c>
      <c r="Z560">
        <v>3.201388888888889E-2</v>
      </c>
      <c r="AB560">
        <v>1</v>
      </c>
      <c r="AD560">
        <v>26.461478452085434</v>
      </c>
      <c r="AE560">
        <v>28.007366006819606</v>
      </c>
      <c r="AF560">
        <v>1.5458875547341719</v>
      </c>
      <c r="AG560">
        <v>0.11856574117900937</v>
      </c>
      <c r="AJ560">
        <v>1.5394997570462334</v>
      </c>
      <c r="AO560">
        <v>10.448250186038068</v>
      </c>
      <c r="AT560">
        <v>6398.6570254780481</v>
      </c>
      <c r="AY560">
        <v>6.2760676560108237</v>
      </c>
      <c r="BC560">
        <v>26.666745694676273</v>
      </c>
      <c r="BD560">
        <v>26.61686755015625</v>
      </c>
      <c r="BE560">
        <v>-4.9878144520020484E-2</v>
      </c>
      <c r="BF560">
        <v>0.11495831050719024</v>
      </c>
      <c r="BH560">
        <v>559</v>
      </c>
    </row>
    <row r="561" spans="1:60" x14ac:dyDescent="0.3">
      <c r="A561">
        <v>76</v>
      </c>
      <c r="B561">
        <v>21</v>
      </c>
      <c r="C561" t="s">
        <v>160</v>
      </c>
      <c r="D561" t="s">
        <v>27</v>
      </c>
      <c r="G561">
        <v>0.5</v>
      </c>
      <c r="H561">
        <v>0.5</v>
      </c>
      <c r="I561">
        <v>27575</v>
      </c>
      <c r="J561">
        <v>25254</v>
      </c>
      <c r="L561">
        <v>1154</v>
      </c>
      <c r="M561">
        <v>21.57</v>
      </c>
      <c r="N561">
        <v>21.673999999999999</v>
      </c>
      <c r="O561">
        <v>0.104</v>
      </c>
      <c r="Q561">
        <v>5.0000000000000001E-3</v>
      </c>
      <c r="R561">
        <v>1</v>
      </c>
      <c r="S561">
        <v>0</v>
      </c>
      <c r="T561">
        <v>0</v>
      </c>
      <c r="V561">
        <v>0</v>
      </c>
      <c r="Y561">
        <v>44370</v>
      </c>
      <c r="Z561">
        <v>3.829861111111111E-2</v>
      </c>
      <c r="AB561">
        <v>1</v>
      </c>
      <c r="AD561">
        <v>26.872012937267112</v>
      </c>
      <c r="AE561">
        <v>25.226369093492899</v>
      </c>
      <c r="AF561">
        <v>-1.6456438437742129</v>
      </c>
      <c r="AG561">
        <v>0.11135087983537111</v>
      </c>
      <c r="BH561">
        <v>560</v>
      </c>
    </row>
    <row r="562" spans="1:60" x14ac:dyDescent="0.3">
      <c r="A562">
        <v>77</v>
      </c>
      <c r="B562">
        <v>22</v>
      </c>
      <c r="C562" t="s">
        <v>161</v>
      </c>
      <c r="D562" t="s">
        <v>27</v>
      </c>
      <c r="G562">
        <v>0.5</v>
      </c>
      <c r="H562">
        <v>0.5</v>
      </c>
      <c r="I562">
        <v>10418</v>
      </c>
      <c r="J562">
        <v>5310</v>
      </c>
      <c r="L562">
        <v>1104</v>
      </c>
      <c r="M562">
        <v>8.4079999999999995</v>
      </c>
      <c r="N562">
        <v>4.7770000000000001</v>
      </c>
      <c r="O562">
        <v>0</v>
      </c>
      <c r="Q562">
        <v>0</v>
      </c>
      <c r="R562">
        <v>1</v>
      </c>
      <c r="S562">
        <v>0</v>
      </c>
      <c r="T562">
        <v>0</v>
      </c>
      <c r="V562">
        <v>0</v>
      </c>
      <c r="Y562">
        <v>44370</v>
      </c>
      <c r="Z562">
        <v>4.9444444444444437E-2</v>
      </c>
      <c r="AB562">
        <v>1</v>
      </c>
      <c r="AD562">
        <v>10.141513739495188</v>
      </c>
      <c r="AE562">
        <v>5.1524630350825271</v>
      </c>
      <c r="AF562">
        <v>-4.9890507044126613</v>
      </c>
      <c r="AG562">
        <v>0.10619740744705805</v>
      </c>
      <c r="BH562">
        <v>561</v>
      </c>
    </row>
    <row r="563" spans="1:60" x14ac:dyDescent="0.3">
      <c r="A563">
        <v>78</v>
      </c>
      <c r="B563">
        <v>22</v>
      </c>
      <c r="C563" t="s">
        <v>161</v>
      </c>
      <c r="D563" t="s">
        <v>27</v>
      </c>
      <c r="G563">
        <v>0.5</v>
      </c>
      <c r="H563">
        <v>0.5</v>
      </c>
      <c r="I563">
        <v>3888</v>
      </c>
      <c r="J563">
        <v>5338</v>
      </c>
      <c r="L563">
        <v>1149</v>
      </c>
      <c r="M563">
        <v>3.3980000000000001</v>
      </c>
      <c r="N563">
        <v>4.8010000000000002</v>
      </c>
      <c r="O563">
        <v>1.4039999999999999</v>
      </c>
      <c r="Q563">
        <v>4.0000000000000001E-3</v>
      </c>
      <c r="R563">
        <v>1</v>
      </c>
      <c r="S563">
        <v>0</v>
      </c>
      <c r="T563">
        <v>0</v>
      </c>
      <c r="V563">
        <v>0</v>
      </c>
      <c r="Y563">
        <v>44370</v>
      </c>
      <c r="Z563">
        <v>5.5358796296296288E-2</v>
      </c>
      <c r="AB563">
        <v>1</v>
      </c>
      <c r="AD563">
        <v>3.773841083351885</v>
      </c>
      <c r="AE563">
        <v>5.1806454142259035</v>
      </c>
      <c r="AF563">
        <v>1.4068043308740186</v>
      </c>
      <c r="AG563">
        <v>0.11083553259653979</v>
      </c>
      <c r="AJ563">
        <v>6.2349365657503499</v>
      </c>
      <c r="AO563">
        <v>1.6651584113780793</v>
      </c>
      <c r="AT563">
        <v>9.649386043412111</v>
      </c>
      <c r="AY563">
        <v>2.5427366258312643</v>
      </c>
      <c r="BC563">
        <v>3.659749551840588</v>
      </c>
      <c r="BD563">
        <v>5.1378685887404218</v>
      </c>
      <c r="BE563">
        <v>1.4781190368998336</v>
      </c>
      <c r="BF563">
        <v>0.10944409505169528</v>
      </c>
      <c r="BH563">
        <v>562</v>
      </c>
    </row>
    <row r="564" spans="1:60" x14ac:dyDescent="0.3">
      <c r="A564">
        <v>79</v>
      </c>
      <c r="B564">
        <v>22</v>
      </c>
      <c r="C564" t="s">
        <v>161</v>
      </c>
      <c r="D564" t="s">
        <v>27</v>
      </c>
      <c r="G564">
        <v>0.5</v>
      </c>
      <c r="H564">
        <v>0.5</v>
      </c>
      <c r="I564">
        <v>3654</v>
      </c>
      <c r="J564">
        <v>5253</v>
      </c>
      <c r="L564">
        <v>1122</v>
      </c>
      <c r="M564">
        <v>3.218</v>
      </c>
      <c r="N564">
        <v>4.7290000000000001</v>
      </c>
      <c r="O564">
        <v>1.51</v>
      </c>
      <c r="Q564">
        <v>1E-3</v>
      </c>
      <c r="R564">
        <v>1</v>
      </c>
      <c r="S564">
        <v>0</v>
      </c>
      <c r="T564">
        <v>0</v>
      </c>
      <c r="V564">
        <v>0</v>
      </c>
      <c r="Y564">
        <v>44370</v>
      </c>
      <c r="Z564">
        <v>6.1527777777777772E-2</v>
      </c>
      <c r="AB564">
        <v>1</v>
      </c>
      <c r="AD564">
        <v>3.5456580203292916</v>
      </c>
      <c r="AE564">
        <v>5.0950917632549402</v>
      </c>
      <c r="AF564">
        <v>1.5494337429256486</v>
      </c>
      <c r="AG564">
        <v>0.10805265750685075</v>
      </c>
      <c r="BH564">
        <v>563</v>
      </c>
    </row>
    <row r="565" spans="1:60" x14ac:dyDescent="0.3">
      <c r="A565">
        <v>80</v>
      </c>
      <c r="B565">
        <v>2</v>
      </c>
      <c r="D565" t="s">
        <v>28</v>
      </c>
      <c r="Y565">
        <v>44370</v>
      </c>
      <c r="Z565">
        <v>6.5601851851851856E-2</v>
      </c>
      <c r="AB565">
        <v>1</v>
      </c>
      <c r="AD565" t="e">
        <v>#DIV/0!</v>
      </c>
      <c r="AE565" t="e">
        <v>#DIV/0!</v>
      </c>
      <c r="AF565" t="e">
        <v>#DIV/0!</v>
      </c>
      <c r="AG565" t="e">
        <v>#DIV/0!</v>
      </c>
      <c r="BH565">
        <v>564</v>
      </c>
    </row>
    <row r="566" spans="1:60" x14ac:dyDescent="0.3">
      <c r="A566">
        <v>81</v>
      </c>
      <c r="B566">
        <v>3</v>
      </c>
      <c r="C566" t="s">
        <v>29</v>
      </c>
      <c r="D566" t="s">
        <v>27</v>
      </c>
      <c r="G566">
        <v>0.5</v>
      </c>
      <c r="H566">
        <v>0.5</v>
      </c>
      <c r="I566">
        <v>163</v>
      </c>
      <c r="J566">
        <v>209</v>
      </c>
      <c r="L566">
        <v>129</v>
      </c>
      <c r="M566">
        <v>0.54</v>
      </c>
      <c r="N566">
        <v>0.45500000000000002</v>
      </c>
      <c r="O566">
        <v>0</v>
      </c>
      <c r="Q566">
        <v>0</v>
      </c>
      <c r="R566">
        <v>1</v>
      </c>
      <c r="S566">
        <v>0</v>
      </c>
      <c r="T566">
        <v>0</v>
      </c>
      <c r="V566">
        <v>0</v>
      </c>
      <c r="Y566">
        <v>44370</v>
      </c>
      <c r="Z566">
        <v>7.5196759259259269E-2</v>
      </c>
      <c r="AB566">
        <v>1</v>
      </c>
      <c r="AD566">
        <v>0.14143975959479396</v>
      </c>
      <c r="AE566">
        <v>1.823746328392584E-2</v>
      </c>
      <c r="AF566">
        <v>-0.12320229631086813</v>
      </c>
      <c r="AG566">
        <v>5.7046958749535212E-3</v>
      </c>
      <c r="BH566">
        <v>565</v>
      </c>
    </row>
    <row r="567" spans="1:60" x14ac:dyDescent="0.3">
      <c r="A567">
        <v>82</v>
      </c>
      <c r="B567">
        <v>3</v>
      </c>
      <c r="C567" t="s">
        <v>29</v>
      </c>
      <c r="D567" t="s">
        <v>27</v>
      </c>
      <c r="G567">
        <v>0.5</v>
      </c>
      <c r="H567">
        <v>0.5</v>
      </c>
      <c r="I567">
        <v>38</v>
      </c>
      <c r="J567">
        <v>189</v>
      </c>
      <c r="L567">
        <v>113</v>
      </c>
      <c r="M567">
        <v>0.44400000000000001</v>
      </c>
      <c r="N567">
        <v>0.439</v>
      </c>
      <c r="O567">
        <v>0</v>
      </c>
      <c r="Q567">
        <v>0</v>
      </c>
      <c r="R567">
        <v>1</v>
      </c>
      <c r="S567">
        <v>0</v>
      </c>
      <c r="T567">
        <v>0</v>
      </c>
      <c r="V567">
        <v>0</v>
      </c>
      <c r="Y567">
        <v>44370</v>
      </c>
      <c r="Z567">
        <v>8.0162037037037046E-2</v>
      </c>
      <c r="AB567">
        <v>1</v>
      </c>
      <c r="AD567">
        <v>1.9547097723750642E-2</v>
      </c>
      <c r="AE567">
        <v>-1.892807532771285E-3</v>
      </c>
      <c r="AF567">
        <v>-2.1439905256521927E-2</v>
      </c>
      <c r="AG567">
        <v>4.0555847106933454E-3</v>
      </c>
      <c r="AJ567">
        <v>180.17333854772099</v>
      </c>
      <c r="AO567">
        <v>114.14069849985373</v>
      </c>
      <c r="AT567">
        <v>91.851336468159346</v>
      </c>
      <c r="AY567">
        <v>43.279232323005026</v>
      </c>
      <c r="BC567">
        <v>1.0283255421551349E-2</v>
      </c>
      <c r="BD567">
        <v>-4.409091384858425E-3</v>
      </c>
      <c r="BE567">
        <v>-1.4692346806409774E-2</v>
      </c>
      <c r="BF567">
        <v>3.3340985763295177E-3</v>
      </c>
      <c r="BH567">
        <v>566</v>
      </c>
    </row>
    <row r="568" spans="1:60" x14ac:dyDescent="0.3">
      <c r="A568">
        <v>83</v>
      </c>
      <c r="B568">
        <v>3</v>
      </c>
      <c r="C568" t="s">
        <v>29</v>
      </c>
      <c r="D568" t="s">
        <v>27</v>
      </c>
      <c r="G568">
        <v>0.5</v>
      </c>
      <c r="H568">
        <v>0.5</v>
      </c>
      <c r="I568">
        <v>19</v>
      </c>
      <c r="J568">
        <v>184</v>
      </c>
      <c r="L568">
        <v>99</v>
      </c>
      <c r="M568">
        <v>0.42899999999999999</v>
      </c>
      <c r="N568">
        <v>0.434</v>
      </c>
      <c r="O568">
        <v>5.0000000000000001E-3</v>
      </c>
      <c r="Q568">
        <v>0</v>
      </c>
      <c r="R568">
        <v>1</v>
      </c>
      <c r="S568">
        <v>0</v>
      </c>
      <c r="T568">
        <v>0</v>
      </c>
      <c r="V568">
        <v>0</v>
      </c>
      <c r="Y568">
        <v>44370</v>
      </c>
      <c r="Z568">
        <v>8.5578703703703699E-2</v>
      </c>
      <c r="AB568">
        <v>1</v>
      </c>
      <c r="AD568">
        <v>1.0194131193520563E-3</v>
      </c>
      <c r="AE568">
        <v>-6.9253752369455657E-3</v>
      </c>
      <c r="AF568">
        <v>-7.9447883562976211E-3</v>
      </c>
      <c r="AG568">
        <v>2.6126124419656904E-3</v>
      </c>
      <c r="BH568">
        <v>567</v>
      </c>
    </row>
    <row r="569" spans="1:60" x14ac:dyDescent="0.3">
      <c r="A569">
        <v>84</v>
      </c>
      <c r="B569">
        <v>1</v>
      </c>
      <c r="C569" t="s">
        <v>30</v>
      </c>
      <c r="D569" t="s">
        <v>27</v>
      </c>
      <c r="G569">
        <v>0.5</v>
      </c>
      <c r="H569">
        <v>0.5</v>
      </c>
      <c r="I569">
        <v>7296</v>
      </c>
      <c r="J569">
        <v>9460</v>
      </c>
      <c r="L569">
        <v>10888</v>
      </c>
      <c r="M569">
        <v>6.0119999999999996</v>
      </c>
      <c r="N569">
        <v>8.2929999999999993</v>
      </c>
      <c r="O569">
        <v>2.2810000000000001</v>
      </c>
      <c r="Q569">
        <v>1.0229999999999999</v>
      </c>
      <c r="R569">
        <v>1</v>
      </c>
      <c r="S569">
        <v>0</v>
      </c>
      <c r="T569">
        <v>0</v>
      </c>
      <c r="V569">
        <v>0</v>
      </c>
      <c r="Y569">
        <v>44370</v>
      </c>
      <c r="Z569">
        <v>9.6493055555555554E-2</v>
      </c>
      <c r="AB569">
        <v>1</v>
      </c>
      <c r="AD569">
        <v>7.0971226166040102</v>
      </c>
      <c r="AE569">
        <v>9.3294942295471799</v>
      </c>
      <c r="AF569">
        <v>2.2323716129431697</v>
      </c>
      <c r="AG569">
        <v>1.1146288843921561</v>
      </c>
      <c r="BH569">
        <v>568</v>
      </c>
    </row>
    <row r="570" spans="1:60" x14ac:dyDescent="0.3">
      <c r="A570">
        <v>85</v>
      </c>
      <c r="B570">
        <v>1</v>
      </c>
      <c r="C570" t="s">
        <v>30</v>
      </c>
      <c r="D570" t="s">
        <v>27</v>
      </c>
      <c r="G570">
        <v>0.5</v>
      </c>
      <c r="H570">
        <v>0.5</v>
      </c>
      <c r="I570">
        <v>10004</v>
      </c>
      <c r="J570">
        <v>9572</v>
      </c>
      <c r="L570">
        <v>11083</v>
      </c>
      <c r="M570">
        <v>8.09</v>
      </c>
      <c r="N570">
        <v>8.3879999999999999</v>
      </c>
      <c r="O570">
        <v>0.29699999999999999</v>
      </c>
      <c r="Q570">
        <v>1.0429999999999999</v>
      </c>
      <c r="R570">
        <v>1</v>
      </c>
      <c r="S570">
        <v>0</v>
      </c>
      <c r="T570">
        <v>0</v>
      </c>
      <c r="V570">
        <v>0</v>
      </c>
      <c r="Y570">
        <v>44370</v>
      </c>
      <c r="Z570">
        <v>0.10256944444444445</v>
      </c>
      <c r="AB570">
        <v>1</v>
      </c>
      <c r="AD570">
        <v>9.7378052433782916</v>
      </c>
      <c r="AE570">
        <v>9.4422237461206837</v>
      </c>
      <c r="AF570">
        <v>-0.29558149725760785</v>
      </c>
      <c r="AG570">
        <v>1.134727426706577</v>
      </c>
      <c r="AJ570">
        <v>1.628915976016138</v>
      </c>
      <c r="AO570">
        <v>0.51297838292838727</v>
      </c>
      <c r="AT570">
        <v>52.098106213216866</v>
      </c>
      <c r="AY570">
        <v>1.2097850216660431</v>
      </c>
      <c r="BC570">
        <v>9.817766829565695</v>
      </c>
      <c r="BD570">
        <v>9.4180674211406483</v>
      </c>
      <c r="BE570">
        <v>-0.39969940842504847</v>
      </c>
      <c r="BF570">
        <v>1.1416330797069165</v>
      </c>
      <c r="BH570">
        <v>569</v>
      </c>
    </row>
    <row r="571" spans="1:60" x14ac:dyDescent="0.3">
      <c r="A571">
        <v>86</v>
      </c>
      <c r="B571">
        <v>1</v>
      </c>
      <c r="C571" t="s">
        <v>30</v>
      </c>
      <c r="D571" t="s">
        <v>27</v>
      </c>
      <c r="G571">
        <v>0.5</v>
      </c>
      <c r="H571">
        <v>0.5</v>
      </c>
      <c r="I571">
        <v>10168</v>
      </c>
      <c r="J571">
        <v>9524</v>
      </c>
      <c r="L571">
        <v>11217</v>
      </c>
      <c r="M571">
        <v>8.2159999999999993</v>
      </c>
      <c r="N571">
        <v>8.3469999999999995</v>
      </c>
      <c r="O571">
        <v>0.13100000000000001</v>
      </c>
      <c r="Q571">
        <v>1.0569999999999999</v>
      </c>
      <c r="R571">
        <v>1</v>
      </c>
      <c r="S571">
        <v>0</v>
      </c>
      <c r="T571">
        <v>0</v>
      </c>
      <c r="V571">
        <v>0</v>
      </c>
      <c r="Y571">
        <v>44370</v>
      </c>
      <c r="Z571">
        <v>0.10907407407407409</v>
      </c>
      <c r="AB571">
        <v>1</v>
      </c>
      <c r="AD571">
        <v>9.8977284157531003</v>
      </c>
      <c r="AE571">
        <v>9.3939110961606112</v>
      </c>
      <c r="AF571">
        <v>-0.5038173195924891</v>
      </c>
      <c r="AG571">
        <v>1.148538732707256</v>
      </c>
      <c r="BH571">
        <v>570</v>
      </c>
    </row>
    <row r="572" spans="1:60" x14ac:dyDescent="0.3">
      <c r="A572">
        <v>87</v>
      </c>
      <c r="B572">
        <v>4</v>
      </c>
      <c r="C572" t="s">
        <v>65</v>
      </c>
      <c r="D572" t="s">
        <v>27</v>
      </c>
      <c r="G572">
        <v>0.5</v>
      </c>
      <c r="H572">
        <v>0.5</v>
      </c>
      <c r="I572">
        <v>5127</v>
      </c>
      <c r="J572">
        <v>6047</v>
      </c>
      <c r="L572">
        <v>2735</v>
      </c>
      <c r="M572">
        <v>4.3479999999999999</v>
      </c>
      <c r="N572">
        <v>5.4020000000000001</v>
      </c>
      <c r="O572">
        <v>1.054</v>
      </c>
      <c r="Q572">
        <v>0.17</v>
      </c>
      <c r="R572">
        <v>1</v>
      </c>
      <c r="S572">
        <v>0</v>
      </c>
      <c r="T572">
        <v>0</v>
      </c>
      <c r="V572">
        <v>0</v>
      </c>
      <c r="Y572">
        <v>44370</v>
      </c>
      <c r="Z572">
        <v>0.12</v>
      </c>
      <c r="AB572">
        <v>1</v>
      </c>
      <c r="AD572">
        <v>4.9820411478176663</v>
      </c>
      <c r="AE572">
        <v>5.8942635146778164</v>
      </c>
      <c r="AF572">
        <v>0.91222236686015012</v>
      </c>
      <c r="AG572">
        <v>0.27430367675382983</v>
      </c>
      <c r="BH572">
        <v>571</v>
      </c>
    </row>
    <row r="573" spans="1:60" x14ac:dyDescent="0.3">
      <c r="A573">
        <v>88</v>
      </c>
      <c r="B573">
        <v>4</v>
      </c>
      <c r="C573" t="s">
        <v>65</v>
      </c>
      <c r="D573" t="s">
        <v>27</v>
      </c>
      <c r="G573">
        <v>0.5</v>
      </c>
      <c r="H573">
        <v>0.5</v>
      </c>
      <c r="I573">
        <v>3317</v>
      </c>
      <c r="J573">
        <v>6057</v>
      </c>
      <c r="L573">
        <v>2716</v>
      </c>
      <c r="M573">
        <v>2.9590000000000001</v>
      </c>
      <c r="N573">
        <v>5.41</v>
      </c>
      <c r="O573">
        <v>2.4510000000000001</v>
      </c>
      <c r="Q573">
        <v>0.16800000000000001</v>
      </c>
      <c r="R573">
        <v>1</v>
      </c>
      <c r="S573">
        <v>0</v>
      </c>
      <c r="T573">
        <v>0</v>
      </c>
      <c r="V573">
        <v>0</v>
      </c>
      <c r="Y573">
        <v>44370</v>
      </c>
      <c r="Z573">
        <v>0.12578703703703703</v>
      </c>
      <c r="AB573">
        <v>1</v>
      </c>
      <c r="AD573">
        <v>3.2170354039249589</v>
      </c>
      <c r="AE573">
        <v>5.9043286500861649</v>
      </c>
      <c r="AF573">
        <v>2.687293246161206</v>
      </c>
      <c r="AG573">
        <v>0.2723453572462709</v>
      </c>
      <c r="AI573">
        <v>7.2345134641652962</v>
      </c>
      <c r="AJ573">
        <v>0.12117373482627666</v>
      </c>
      <c r="AN573">
        <v>1.5945224985639179</v>
      </c>
      <c r="AO573">
        <v>0.37433304221149866</v>
      </c>
      <c r="AS573">
        <v>10.423558461293133</v>
      </c>
      <c r="AT573">
        <v>0.67655517937731002</v>
      </c>
      <c r="AX573">
        <v>9.2182142512430296</v>
      </c>
      <c r="AY573">
        <v>1.6791662284414635</v>
      </c>
      <c r="BC573">
        <v>3.2189856865148956</v>
      </c>
      <c r="BD573">
        <v>5.9154002990353485</v>
      </c>
      <c r="BE573">
        <v>2.6964146125204529</v>
      </c>
      <c r="BF573">
        <v>0.27007782939541314</v>
      </c>
      <c r="BH573">
        <v>572</v>
      </c>
    </row>
    <row r="574" spans="1:60" x14ac:dyDescent="0.3">
      <c r="A574">
        <v>89</v>
      </c>
      <c r="B574">
        <v>4</v>
      </c>
      <c r="C574" t="s">
        <v>65</v>
      </c>
      <c r="D574" t="s">
        <v>27</v>
      </c>
      <c r="G574">
        <v>0.5</v>
      </c>
      <c r="H574">
        <v>0.5</v>
      </c>
      <c r="I574">
        <v>3321</v>
      </c>
      <c r="J574">
        <v>6079</v>
      </c>
      <c r="L574">
        <v>2672</v>
      </c>
      <c r="M574">
        <v>2.9630000000000001</v>
      </c>
      <c r="N574">
        <v>5.4279999999999999</v>
      </c>
      <c r="O574">
        <v>2.4649999999999999</v>
      </c>
      <c r="Q574">
        <v>0.16300000000000001</v>
      </c>
      <c r="R574">
        <v>1</v>
      </c>
      <c r="S574">
        <v>0</v>
      </c>
      <c r="T574">
        <v>0</v>
      </c>
      <c r="V574">
        <v>0</v>
      </c>
      <c r="Y574">
        <v>44370</v>
      </c>
      <c r="Z574">
        <v>0.1320949074074074</v>
      </c>
      <c r="AB574">
        <v>1</v>
      </c>
      <c r="AD574">
        <v>3.2209359691048323</v>
      </c>
      <c r="AE574">
        <v>5.926471947984532</v>
      </c>
      <c r="AF574">
        <v>2.7055359788796998</v>
      </c>
      <c r="AG574">
        <v>0.26781030154455537</v>
      </c>
      <c r="BH574">
        <v>573</v>
      </c>
    </row>
    <row r="575" spans="1:60" x14ac:dyDescent="0.3">
      <c r="A575">
        <v>90</v>
      </c>
      <c r="B575">
        <v>2</v>
      </c>
      <c r="D575" t="s">
        <v>28</v>
      </c>
      <c r="Y575">
        <v>44370</v>
      </c>
      <c r="Z575">
        <v>0.13609953703703703</v>
      </c>
      <c r="BH575">
        <v>574</v>
      </c>
    </row>
    <row r="576" spans="1:60" x14ac:dyDescent="0.3">
      <c r="A576">
        <v>91</v>
      </c>
      <c r="B576">
        <v>8</v>
      </c>
      <c r="R576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44"/>
  <sheetViews>
    <sheetView topLeftCell="A55" zoomScale="85" zoomScaleNormal="85" workbookViewId="0">
      <selection activeCell="A68" sqref="A68:XFD68"/>
    </sheetView>
  </sheetViews>
  <sheetFormatPr defaultColWidth="8.77734375" defaultRowHeight="14.4" x14ac:dyDescent="0.3"/>
  <cols>
    <col min="3" max="3" width="26.44140625" customWidth="1"/>
    <col min="5" max="5" width="11.77734375" bestFit="1" customWidth="1"/>
    <col min="7" max="7" width="12" customWidth="1"/>
    <col min="9" max="9" width="11.44140625" customWidth="1"/>
    <col min="25" max="25" width="10.44140625" customWidth="1"/>
    <col min="26" max="26" width="12.44140625" customWidth="1"/>
  </cols>
  <sheetData>
    <row r="1" spans="1:9" x14ac:dyDescent="0.3">
      <c r="A1" t="s">
        <v>70</v>
      </c>
    </row>
    <row r="12" spans="1:9" x14ac:dyDescent="0.3">
      <c r="A12" t="s">
        <v>31</v>
      </c>
      <c r="C12" t="s">
        <v>68</v>
      </c>
      <c r="D12" t="s">
        <v>32</v>
      </c>
      <c r="E12" s="3" t="s">
        <v>8</v>
      </c>
      <c r="F12" t="s">
        <v>33</v>
      </c>
      <c r="G12" s="3" t="s">
        <v>9</v>
      </c>
      <c r="H12" t="s">
        <v>34</v>
      </c>
      <c r="I12" s="3" t="s">
        <v>11</v>
      </c>
    </row>
    <row r="13" spans="1:9" x14ac:dyDescent="0.3">
      <c r="G13" s="3"/>
      <c r="I13" s="3"/>
    </row>
    <row r="14" spans="1:9" x14ac:dyDescent="0.3">
      <c r="D14">
        <v>0</v>
      </c>
      <c r="E14" s="3">
        <f>AVERAGE(I29:I30)</f>
        <v>110.5</v>
      </c>
      <c r="F14">
        <v>0</v>
      </c>
      <c r="G14" s="3">
        <f>AVERAGE(J29:J30)</f>
        <v>464</v>
      </c>
      <c r="H14">
        <v>0</v>
      </c>
      <c r="I14" s="3">
        <f>AVERAGE(L29:L30)</f>
        <v>0</v>
      </c>
    </row>
    <row r="15" spans="1:9" x14ac:dyDescent="0.3">
      <c r="D15">
        <f>3*G32/1000</f>
        <v>6.0000000000000006E-4</v>
      </c>
      <c r="E15" s="3">
        <f>AVERAGE(I32:I33)</f>
        <v>1155.5</v>
      </c>
      <c r="F15">
        <f>6*H32/1000</f>
        <v>1.2000000000000001E-3</v>
      </c>
      <c r="G15" s="3">
        <f>AVERAGE(J32:J33)</f>
        <v>2594</v>
      </c>
      <c r="H15">
        <f>0.3*H32/1000</f>
        <v>5.9999999999999995E-5</v>
      </c>
      <c r="I15" s="3">
        <f>AVERAGE(L32:L33)</f>
        <v>722.5</v>
      </c>
    </row>
    <row r="16" spans="1:9" x14ac:dyDescent="0.3">
      <c r="D16">
        <f>3*G35/1000</f>
        <v>1.7999999999999997E-3</v>
      </c>
      <c r="E16" s="3">
        <f>AVERAGE(I35:I36)</f>
        <v>3835.5</v>
      </c>
      <c r="F16">
        <f>6*H35/1000</f>
        <v>3.5999999999999995E-3</v>
      </c>
      <c r="G16" s="3">
        <f>AVERAGE(J35:J36)</f>
        <v>8260</v>
      </c>
      <c r="H16">
        <f>0.3*H35/1000</f>
        <v>1.7999999999999998E-4</v>
      </c>
      <c r="I16" s="3">
        <f>AVERAGE(L35:L36)</f>
        <v>3859</v>
      </c>
    </row>
    <row r="17" spans="1:58" x14ac:dyDescent="0.3">
      <c r="D17">
        <f>9*G38/1000</f>
        <v>2.9970000000000005E-3</v>
      </c>
      <c r="E17" s="3">
        <f>AVERAGE(I38:I39)</f>
        <v>5943</v>
      </c>
      <c r="F17">
        <f>18*H38/1000</f>
        <v>5.9940000000000011E-3</v>
      </c>
      <c r="G17" s="3">
        <f>AVERAGE(J38:J39)</f>
        <v>11995.5</v>
      </c>
      <c r="H17">
        <f>0.9*H38/1000</f>
        <v>2.9970000000000002E-4</v>
      </c>
      <c r="I17" s="3">
        <f>AVERAGE(L38:L39)</f>
        <v>5642.5</v>
      </c>
    </row>
    <row r="18" spans="1:58" x14ac:dyDescent="0.3">
      <c r="D18">
        <f>9*G41/1000</f>
        <v>4.2030000000000001E-3</v>
      </c>
      <c r="E18" s="3">
        <f>AVERAGE(I41:I42)</f>
        <v>8480</v>
      </c>
      <c r="F18">
        <f>18*H41/1000</f>
        <v>8.4060000000000003E-3</v>
      </c>
      <c r="G18" s="3">
        <f>AVERAGE(J41:J42)</f>
        <v>17363</v>
      </c>
      <c r="H18">
        <f>0.9*H41/1000</f>
        <v>4.2030000000000002E-4</v>
      </c>
      <c r="I18" s="3">
        <f>AVERAGE(L41:L42)</f>
        <v>8482.5</v>
      </c>
    </row>
    <row r="19" spans="1:58" x14ac:dyDescent="0.3">
      <c r="D19">
        <f>9*G44/1000</f>
        <v>5.3999999999999994E-3</v>
      </c>
      <c r="E19" s="3">
        <f>AVERAGE(I44:I45)</f>
        <v>10821.5</v>
      </c>
      <c r="F19">
        <f>18*H44/1000</f>
        <v>1.0799999999999999E-2</v>
      </c>
      <c r="G19" s="3">
        <f>AVERAGE(J44:J45)</f>
        <v>21978</v>
      </c>
      <c r="H19">
        <f>0.9*H44/1000</f>
        <v>5.4000000000000001E-4</v>
      </c>
      <c r="I19" s="3">
        <f>AVERAGE(L44:L45)</f>
        <v>11401.5</v>
      </c>
    </row>
    <row r="20" spans="1:58" x14ac:dyDescent="0.3">
      <c r="C20" t="s">
        <v>35</v>
      </c>
      <c r="E20" s="5">
        <f>SLOPE(D13:D19,E13:E19)</f>
        <v>5.0189161938580201E-7</v>
      </c>
      <c r="F20" s="5"/>
      <c r="G20" s="5">
        <f>SLOPE(F13:F19,G13:G19)</f>
        <v>5.004016537144928E-7</v>
      </c>
      <c r="H20" s="5"/>
      <c r="I20" s="5">
        <f>SLOPE(H13:H19,I13:I19)</f>
        <v>4.7127851493014064E-8</v>
      </c>
    </row>
    <row r="21" spans="1:58" x14ac:dyDescent="0.3">
      <c r="C21" t="s">
        <v>36</v>
      </c>
      <c r="E21" s="5">
        <f>INTERCEPT(D13:D19,E13:E19)</f>
        <v>-3.8400513646924539E-5</v>
      </c>
      <c r="F21" s="5"/>
      <c r="G21" s="5">
        <f>INTERCEPT(F13:F19,G13:G19)</f>
        <v>-2.2540256877578123E-4</v>
      </c>
      <c r="H21" s="5"/>
      <c r="I21" s="5">
        <f>INTERCEPT(H13:H19,I13:I19)</f>
        <v>1.3512441208055444E-5</v>
      </c>
    </row>
    <row r="22" spans="1:58" x14ac:dyDescent="0.3">
      <c r="C22" t="s">
        <v>37</v>
      </c>
      <c r="E22" s="6">
        <f>RSQ(D13:D19,E13:E19)</f>
        <v>0.99934960527046124</v>
      </c>
      <c r="F22" s="6"/>
      <c r="G22" s="6">
        <f>RSQ(F13:F19,G13:G19)</f>
        <v>0.99815000243174434</v>
      </c>
      <c r="H22" s="6"/>
      <c r="I22" s="6">
        <f>RSQ(H13:H19,I13:I19)</f>
        <v>0.99474380268158547</v>
      </c>
    </row>
    <row r="23" spans="1:58" s="3" customFormat="1" ht="172.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3" t="s">
        <v>38</v>
      </c>
      <c r="AB23" s="3" t="s">
        <v>39</v>
      </c>
      <c r="AC23" s="3" t="s">
        <v>40</v>
      </c>
      <c r="AD23" s="3" t="s">
        <v>41</v>
      </c>
      <c r="AE23" s="3" t="s">
        <v>42</v>
      </c>
      <c r="AF23" s="3" t="s">
        <v>43</v>
      </c>
      <c r="AG23" s="3" t="s">
        <v>44</v>
      </c>
      <c r="AI23" s="3" t="s">
        <v>45</v>
      </c>
      <c r="AJ23" s="3" t="s">
        <v>46</v>
      </c>
      <c r="AK23" s="3" t="s">
        <v>47</v>
      </c>
      <c r="AL23" s="3" t="s">
        <v>48</v>
      </c>
      <c r="AN23" s="3" t="s">
        <v>49</v>
      </c>
      <c r="AO23" s="3" t="s">
        <v>50</v>
      </c>
      <c r="AP23" s="3" t="s">
        <v>51</v>
      </c>
      <c r="AQ23" s="3" t="s">
        <v>52</v>
      </c>
      <c r="AS23" s="3" t="s">
        <v>53</v>
      </c>
      <c r="AT23" s="3" t="s">
        <v>54</v>
      </c>
      <c r="AU23" s="3" t="s">
        <v>55</v>
      </c>
      <c r="AV23" s="3" t="s">
        <v>56</v>
      </c>
      <c r="AX23" s="3" t="s">
        <v>57</v>
      </c>
      <c r="AY23" s="3" t="s">
        <v>58</v>
      </c>
      <c r="AZ23" s="3" t="s">
        <v>59</v>
      </c>
      <c r="BA23" s="3" t="s">
        <v>60</v>
      </c>
      <c r="BC23" s="3" t="s">
        <v>61</v>
      </c>
      <c r="BD23" s="3" t="s">
        <v>62</v>
      </c>
      <c r="BE23" s="3" t="s">
        <v>63</v>
      </c>
      <c r="BF23" s="3" t="s">
        <v>64</v>
      </c>
    </row>
    <row r="24" spans="1:58" x14ac:dyDescent="0.3">
      <c r="A24">
        <v>1</v>
      </c>
      <c r="B24">
        <v>1</v>
      </c>
      <c r="C24" t="s">
        <v>26</v>
      </c>
      <c r="D24" t="s">
        <v>27</v>
      </c>
      <c r="G24">
        <v>0.5</v>
      </c>
      <c r="H24">
        <v>0.5</v>
      </c>
      <c r="I24">
        <v>4132</v>
      </c>
      <c r="J24">
        <v>6843</v>
      </c>
      <c r="L24">
        <v>16570</v>
      </c>
      <c r="M24">
        <v>3.585</v>
      </c>
      <c r="N24">
        <v>6.0759999999999996</v>
      </c>
      <c r="O24">
        <v>2.4900000000000002</v>
      </c>
      <c r="Q24">
        <v>1.617</v>
      </c>
      <c r="R24">
        <v>1</v>
      </c>
      <c r="S24">
        <v>0</v>
      </c>
      <c r="T24">
        <v>0</v>
      </c>
      <c r="V24">
        <v>0</v>
      </c>
      <c r="Y24" s="1">
        <v>44362</v>
      </c>
      <c r="Z24" s="2">
        <v>0.50339120370370372</v>
      </c>
      <c r="AB24">
        <v>1</v>
      </c>
      <c r="AD24" s="4">
        <f>((I24*$E$20)+$E$21)*1000/G24</f>
        <v>4.0708313153104188</v>
      </c>
      <c r="AE24" s="4">
        <f t="shared" ref="AE24:AE88" si="0">((J24*$G$20)+$G$21)*1000/H24</f>
        <v>6.3976918951849857</v>
      </c>
      <c r="AF24" s="4">
        <f>AE24-AD24</f>
        <v>2.326860579874567</v>
      </c>
      <c r="AG24" s="4">
        <f>((L24*$I$20)+$I$21)*1000/H24</f>
        <v>1.588841880894597</v>
      </c>
    </row>
    <row r="25" spans="1:58" x14ac:dyDescent="0.3">
      <c r="A25">
        <v>2</v>
      </c>
      <c r="B25">
        <v>1</v>
      </c>
      <c r="C25" t="s">
        <v>26</v>
      </c>
      <c r="D25" t="s">
        <v>27</v>
      </c>
      <c r="G25">
        <v>0.5</v>
      </c>
      <c r="H25">
        <v>0.5</v>
      </c>
      <c r="I25">
        <v>6663</v>
      </c>
      <c r="J25">
        <v>6900</v>
      </c>
      <c r="L25">
        <v>16599</v>
      </c>
      <c r="M25">
        <v>5.5259999999999998</v>
      </c>
      <c r="N25">
        <v>6.1239999999999997</v>
      </c>
      <c r="O25">
        <v>0.59799999999999998</v>
      </c>
      <c r="Q25">
        <v>1.62</v>
      </c>
      <c r="R25">
        <v>1</v>
      </c>
      <c r="S25">
        <v>0</v>
      </c>
      <c r="T25">
        <v>0</v>
      </c>
      <c r="V25">
        <v>0</v>
      </c>
      <c r="Y25" s="1">
        <v>44362</v>
      </c>
      <c r="Z25" s="2">
        <v>0.5085763888888889</v>
      </c>
      <c r="AB25">
        <v>1</v>
      </c>
      <c r="AD25" s="4">
        <f t="shared" ref="AD25:AD88" si="1">((I25*$E$20)+$E$21)*1000/G25</f>
        <v>6.6114066926413484</v>
      </c>
      <c r="AE25" s="4">
        <f t="shared" si="0"/>
        <v>6.454737683708438</v>
      </c>
      <c r="AF25" s="4">
        <f t="shared" ref="AF25:AF88" si="2">AE25-AD25</f>
        <v>-0.15666900893291036</v>
      </c>
      <c r="AG25" s="4">
        <f t="shared" ref="AG25:AG88" si="3">((L25*$I$20)+$I$21)*1000/H25</f>
        <v>1.5915752962811918</v>
      </c>
    </row>
    <row r="26" spans="1:58" x14ac:dyDescent="0.3">
      <c r="A26">
        <v>3</v>
      </c>
      <c r="B26">
        <v>1</v>
      </c>
      <c r="C26" t="s">
        <v>26</v>
      </c>
      <c r="D26" t="s">
        <v>27</v>
      </c>
      <c r="G26">
        <v>0.5</v>
      </c>
      <c r="H26">
        <v>0.5</v>
      </c>
      <c r="I26">
        <v>6909</v>
      </c>
      <c r="J26">
        <v>6821</v>
      </c>
      <c r="L26">
        <v>16409</v>
      </c>
      <c r="M26">
        <v>5.7160000000000002</v>
      </c>
      <c r="N26">
        <v>6.0570000000000004</v>
      </c>
      <c r="O26">
        <v>0.34200000000000003</v>
      </c>
      <c r="Q26">
        <v>1.6</v>
      </c>
      <c r="R26">
        <v>1</v>
      </c>
      <c r="S26">
        <v>0</v>
      </c>
      <c r="T26">
        <v>0</v>
      </c>
      <c r="V26">
        <v>0</v>
      </c>
      <c r="Y26" s="1">
        <v>44362</v>
      </c>
      <c r="Z26" s="2">
        <v>0.51415509259259262</v>
      </c>
      <c r="AB26">
        <v>1</v>
      </c>
      <c r="AD26" s="4">
        <f t="shared" si="1"/>
        <v>6.8583373693791634</v>
      </c>
      <c r="AE26" s="4">
        <f t="shared" si="0"/>
        <v>6.3756742224215488</v>
      </c>
      <c r="AF26" s="4">
        <f t="shared" si="2"/>
        <v>-0.48266314695761459</v>
      </c>
      <c r="AG26" s="4">
        <f t="shared" si="3"/>
        <v>1.5736667127138466</v>
      </c>
    </row>
    <row r="27" spans="1:58" x14ac:dyDescent="0.3">
      <c r="A27">
        <v>4</v>
      </c>
      <c r="B27">
        <v>2</v>
      </c>
      <c r="D27" t="s">
        <v>28</v>
      </c>
      <c r="Y27" s="1">
        <v>44362</v>
      </c>
      <c r="Z27" s="2">
        <v>0.51876157407407408</v>
      </c>
      <c r="AB27">
        <v>1</v>
      </c>
      <c r="AD27" s="4" t="e">
        <f t="shared" si="1"/>
        <v>#DIV/0!</v>
      </c>
      <c r="AE27" s="4" t="e">
        <f t="shared" si="0"/>
        <v>#DIV/0!</v>
      </c>
      <c r="AF27" s="4" t="e">
        <f t="shared" si="2"/>
        <v>#DIV/0!</v>
      </c>
      <c r="AG27" s="4" t="e">
        <f t="shared" si="3"/>
        <v>#DIV/0!</v>
      </c>
    </row>
    <row r="28" spans="1:58" x14ac:dyDescent="0.3">
      <c r="A28">
        <v>5</v>
      </c>
      <c r="B28">
        <v>3</v>
      </c>
      <c r="C28" t="s">
        <v>29</v>
      </c>
      <c r="D28" t="s">
        <v>27</v>
      </c>
      <c r="G28">
        <v>0.5</v>
      </c>
      <c r="H28">
        <v>0.5</v>
      </c>
      <c r="I28">
        <v>816</v>
      </c>
      <c r="J28">
        <v>498</v>
      </c>
      <c r="L28">
        <v>0</v>
      </c>
      <c r="M28">
        <v>1.0409999999999999</v>
      </c>
      <c r="N28">
        <v>0.7</v>
      </c>
      <c r="O28">
        <v>0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44362</v>
      </c>
      <c r="Z28" s="2">
        <v>0.52923611111111113</v>
      </c>
      <c r="AB28">
        <v>1</v>
      </c>
      <c r="AD28" s="4">
        <f t="shared" si="1"/>
        <v>0.74228609554377978</v>
      </c>
      <c r="AE28" s="4">
        <f t="shared" si="0"/>
        <v>4.7594909548072363E-2</v>
      </c>
      <c r="AF28" s="4">
        <f t="shared" si="2"/>
        <v>-0.69469118599570745</v>
      </c>
      <c r="AG28" s="4">
        <f t="shared" si="3"/>
        <v>2.7024882416110889E-2</v>
      </c>
    </row>
    <row r="29" spans="1:58" x14ac:dyDescent="0.3">
      <c r="A29">
        <v>6</v>
      </c>
      <c r="B29">
        <v>3</v>
      </c>
      <c r="C29" t="s">
        <v>29</v>
      </c>
      <c r="D29" t="s">
        <v>27</v>
      </c>
      <c r="G29">
        <v>0.5</v>
      </c>
      <c r="H29">
        <v>0.5</v>
      </c>
      <c r="I29">
        <v>138</v>
      </c>
      <c r="J29">
        <v>474</v>
      </c>
      <c r="L29">
        <v>0</v>
      </c>
      <c r="M29">
        <v>0.52100000000000002</v>
      </c>
      <c r="N29">
        <v>0.68</v>
      </c>
      <c r="O29">
        <v>0.159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44362</v>
      </c>
      <c r="Z29" s="2">
        <v>0.53449074074074077</v>
      </c>
      <c r="AB29">
        <v>1</v>
      </c>
      <c r="AD29" s="4">
        <f t="shared" si="1"/>
        <v>6.1721059656632271E-2</v>
      </c>
      <c r="AE29" s="4">
        <f t="shared" si="0"/>
        <v>2.3575630169776731E-2</v>
      </c>
      <c r="AF29" s="4">
        <f t="shared" si="2"/>
        <v>-3.8145429486855537E-2</v>
      </c>
      <c r="AG29" s="4">
        <f t="shared" si="3"/>
        <v>2.7024882416110889E-2</v>
      </c>
    </row>
    <row r="30" spans="1:58" x14ac:dyDescent="0.3">
      <c r="A30">
        <v>7</v>
      </c>
      <c r="B30">
        <v>3</v>
      </c>
      <c r="C30" t="s">
        <v>29</v>
      </c>
      <c r="D30" t="s">
        <v>27</v>
      </c>
      <c r="G30">
        <v>0.5</v>
      </c>
      <c r="H30">
        <v>0.5</v>
      </c>
      <c r="I30">
        <v>83</v>
      </c>
      <c r="J30">
        <v>454</v>
      </c>
      <c r="L30">
        <v>0</v>
      </c>
      <c r="M30">
        <v>0.47899999999999998</v>
      </c>
      <c r="N30">
        <v>0.66300000000000003</v>
      </c>
      <c r="O30">
        <v>0.185</v>
      </c>
      <c r="Q30">
        <v>0</v>
      </c>
      <c r="R30">
        <v>1</v>
      </c>
      <c r="S30">
        <v>0</v>
      </c>
      <c r="T30">
        <v>0</v>
      </c>
      <c r="V30">
        <v>0</v>
      </c>
      <c r="Y30" s="1">
        <v>44362</v>
      </c>
      <c r="Z30" s="2">
        <v>0.54002314814814811</v>
      </c>
      <c r="AB30">
        <v>1</v>
      </c>
      <c r="AD30" s="4">
        <f t="shared" si="1"/>
        <v>6.5129815241940555E-3</v>
      </c>
      <c r="AE30" s="4">
        <f t="shared" si="0"/>
        <v>3.5595640211970271E-3</v>
      </c>
      <c r="AF30" s="4">
        <f t="shared" si="2"/>
        <v>-2.9534175029970284E-3</v>
      </c>
      <c r="AG30" s="4">
        <f t="shared" si="3"/>
        <v>2.7024882416110889E-2</v>
      </c>
    </row>
    <row r="31" spans="1:58" x14ac:dyDescent="0.3">
      <c r="A31">
        <v>8</v>
      </c>
      <c r="B31">
        <v>4</v>
      </c>
      <c r="C31" t="s">
        <v>65</v>
      </c>
      <c r="D31" t="s">
        <v>27</v>
      </c>
      <c r="G31">
        <v>0.2</v>
      </c>
      <c r="H31">
        <v>0.2</v>
      </c>
      <c r="I31">
        <v>412</v>
      </c>
      <c r="J31">
        <v>2576</v>
      </c>
      <c r="L31">
        <v>690</v>
      </c>
      <c r="M31">
        <v>1.827</v>
      </c>
      <c r="N31">
        <v>6.1529999999999996</v>
      </c>
      <c r="O31">
        <v>4.3259999999999996</v>
      </c>
      <c r="Q31">
        <v>0</v>
      </c>
      <c r="R31">
        <v>1</v>
      </c>
      <c r="S31">
        <v>0</v>
      </c>
      <c r="T31">
        <v>0</v>
      </c>
      <c r="V31">
        <v>0</v>
      </c>
      <c r="Y31" s="1">
        <v>44362</v>
      </c>
      <c r="Z31" s="2">
        <v>0.55057870370370365</v>
      </c>
      <c r="AB31">
        <v>1</v>
      </c>
      <c r="AD31" s="4">
        <f t="shared" si="1"/>
        <v>0.84189416770012937</v>
      </c>
      <c r="AE31" s="4">
        <f t="shared" si="0"/>
        <v>5.3181604559637607</v>
      </c>
      <c r="AF31" s="4">
        <f t="shared" si="2"/>
        <v>4.4762662882636315</v>
      </c>
      <c r="AG31" s="4">
        <f t="shared" si="3"/>
        <v>0.23015329369117574</v>
      </c>
      <c r="AI31">
        <f>ABS(100*(AD31-3)/3)</f>
        <v>71.936861076662353</v>
      </c>
      <c r="AN31">
        <f t="shared" ref="AN31:AN36" si="4">ABS(100*(AE31-6)/6)</f>
        <v>11.363992400603989</v>
      </c>
      <c r="AS31">
        <f t="shared" ref="AS31:AS36" si="5">ABS(100*(AF31-3)/3)</f>
        <v>49.208876275454379</v>
      </c>
      <c r="AX31">
        <f t="shared" ref="AX31:AX36" si="6">ABS(100*(AG31-0.3)/0.3)</f>
        <v>23.28223543627475</v>
      </c>
    </row>
    <row r="32" spans="1:58" x14ac:dyDescent="0.3">
      <c r="A32">
        <v>9</v>
      </c>
      <c r="B32">
        <v>4</v>
      </c>
      <c r="C32" t="s">
        <v>65</v>
      </c>
      <c r="D32" t="s">
        <v>27</v>
      </c>
      <c r="G32">
        <v>0.2</v>
      </c>
      <c r="H32">
        <v>0.2</v>
      </c>
      <c r="I32">
        <v>1141</v>
      </c>
      <c r="J32">
        <v>2546</v>
      </c>
      <c r="L32">
        <v>750</v>
      </c>
      <c r="M32">
        <v>3.226</v>
      </c>
      <c r="N32">
        <v>6.0890000000000004</v>
      </c>
      <c r="O32">
        <v>2.8639999999999999</v>
      </c>
      <c r="Q32">
        <v>0</v>
      </c>
      <c r="R32">
        <v>1</v>
      </c>
      <c r="S32">
        <v>0</v>
      </c>
      <c r="T32">
        <v>0</v>
      </c>
      <c r="V32">
        <v>0</v>
      </c>
      <c r="Y32" s="1">
        <v>44362</v>
      </c>
      <c r="Z32" s="2">
        <v>0.55598379629629624</v>
      </c>
      <c r="AB32">
        <v>1</v>
      </c>
      <c r="AD32" s="4">
        <f t="shared" si="1"/>
        <v>2.671289120361378</v>
      </c>
      <c r="AE32" s="4">
        <f t="shared" si="0"/>
        <v>5.2431002079065863</v>
      </c>
      <c r="AF32" s="4">
        <f t="shared" si="2"/>
        <v>2.5718110875452083</v>
      </c>
      <c r="AG32" s="4">
        <f t="shared" si="3"/>
        <v>0.24429164913907994</v>
      </c>
      <c r="AI32">
        <f t="shared" ref="AI32:AI36" si="7">ABS(100*(AD32-3)/3)</f>
        <v>10.957029321287401</v>
      </c>
      <c r="AN32">
        <f t="shared" si="4"/>
        <v>12.61499653489023</v>
      </c>
      <c r="AS32">
        <f t="shared" si="5"/>
        <v>14.272963748493057</v>
      </c>
      <c r="AX32">
        <f t="shared" si="6"/>
        <v>18.56945028697335</v>
      </c>
    </row>
    <row r="33" spans="1:58" x14ac:dyDescent="0.3">
      <c r="A33">
        <v>10</v>
      </c>
      <c r="B33">
        <v>4</v>
      </c>
      <c r="C33" t="s">
        <v>65</v>
      </c>
      <c r="D33" t="s">
        <v>27</v>
      </c>
      <c r="G33">
        <v>0.2</v>
      </c>
      <c r="H33">
        <v>0.2</v>
      </c>
      <c r="I33">
        <v>1170</v>
      </c>
      <c r="J33">
        <v>2642</v>
      </c>
      <c r="L33">
        <v>695</v>
      </c>
      <c r="M33">
        <v>3.28</v>
      </c>
      <c r="N33">
        <v>6.2919999999999998</v>
      </c>
      <c r="O33">
        <v>3.012</v>
      </c>
      <c r="Q33">
        <v>0</v>
      </c>
      <c r="R33">
        <v>1</v>
      </c>
      <c r="S33">
        <v>0</v>
      </c>
      <c r="T33">
        <v>0</v>
      </c>
      <c r="V33">
        <v>0</v>
      </c>
      <c r="Y33" s="1">
        <v>44362</v>
      </c>
      <c r="Z33" s="2">
        <v>0.56174768518518514</v>
      </c>
      <c r="AB33">
        <v>1</v>
      </c>
      <c r="AD33" s="4">
        <f t="shared" si="1"/>
        <v>2.7440634051723189</v>
      </c>
      <c r="AE33" s="4">
        <f t="shared" si="0"/>
        <v>5.4832930016895425</v>
      </c>
      <c r="AF33" s="4">
        <f t="shared" si="2"/>
        <v>2.7392295965172235</v>
      </c>
      <c r="AG33" s="4">
        <f t="shared" si="3"/>
        <v>0.23133148997850109</v>
      </c>
      <c r="AI33">
        <f t="shared" si="7"/>
        <v>8.5312198275893678</v>
      </c>
      <c r="AN33">
        <f t="shared" si="4"/>
        <v>8.611783305174292</v>
      </c>
      <c r="AS33">
        <f t="shared" si="5"/>
        <v>8.6923467827592162</v>
      </c>
      <c r="AX33">
        <f t="shared" si="6"/>
        <v>22.889503340499637</v>
      </c>
    </row>
    <row r="34" spans="1:58" x14ac:dyDescent="0.3">
      <c r="A34">
        <v>11</v>
      </c>
      <c r="B34">
        <v>5</v>
      </c>
      <c r="C34" t="s">
        <v>65</v>
      </c>
      <c r="D34" t="s">
        <v>27</v>
      </c>
      <c r="G34">
        <v>0.6</v>
      </c>
      <c r="H34">
        <v>0.6</v>
      </c>
      <c r="I34">
        <v>3828</v>
      </c>
      <c r="J34">
        <v>8388</v>
      </c>
      <c r="L34">
        <v>3974</v>
      </c>
      <c r="M34">
        <v>2.7930000000000001</v>
      </c>
      <c r="N34">
        <v>6.1539999999999999</v>
      </c>
      <c r="O34">
        <v>3.3610000000000002</v>
      </c>
      <c r="Q34">
        <v>0.25</v>
      </c>
      <c r="R34">
        <v>1</v>
      </c>
      <c r="S34">
        <v>0</v>
      </c>
      <c r="T34">
        <v>0</v>
      </c>
      <c r="V34">
        <v>0</v>
      </c>
      <c r="Y34" s="1">
        <v>44362</v>
      </c>
      <c r="Z34" s="2">
        <v>0.57284722222222217</v>
      </c>
      <c r="AB34">
        <v>1</v>
      </c>
      <c r="AD34" s="4">
        <f t="shared" si="1"/>
        <v>3.1380676756032093</v>
      </c>
      <c r="AE34" s="4">
        <f t="shared" si="0"/>
        <v>6.6199441709689735</v>
      </c>
      <c r="AF34" s="4">
        <f t="shared" si="2"/>
        <v>3.4818764953657642</v>
      </c>
      <c r="AG34" s="4">
        <f t="shared" si="3"/>
        <v>0.33466420506882222</v>
      </c>
      <c r="AI34">
        <f t="shared" si="7"/>
        <v>4.6022558534403109</v>
      </c>
      <c r="AN34">
        <f t="shared" si="4"/>
        <v>10.332402849482891</v>
      </c>
      <c r="AS34">
        <f t="shared" si="5"/>
        <v>16.062549845525471</v>
      </c>
      <c r="AX34">
        <f t="shared" si="6"/>
        <v>11.554735022940744</v>
      </c>
    </row>
    <row r="35" spans="1:58" x14ac:dyDescent="0.3">
      <c r="A35">
        <v>12</v>
      </c>
      <c r="B35">
        <v>5</v>
      </c>
      <c r="C35" t="s">
        <v>65</v>
      </c>
      <c r="D35" t="s">
        <v>27</v>
      </c>
      <c r="G35">
        <v>0.6</v>
      </c>
      <c r="H35">
        <v>0.6</v>
      </c>
      <c r="I35">
        <v>3821</v>
      </c>
      <c r="J35">
        <v>8287</v>
      </c>
      <c r="L35">
        <v>3906</v>
      </c>
      <c r="M35">
        <v>2.7879999999999998</v>
      </c>
      <c r="N35">
        <v>6.0830000000000002</v>
      </c>
      <c r="O35">
        <v>3.294</v>
      </c>
      <c r="Q35">
        <v>0.24399999999999999</v>
      </c>
      <c r="R35">
        <v>1</v>
      </c>
      <c r="S35">
        <v>0</v>
      </c>
      <c r="T35">
        <v>0</v>
      </c>
      <c r="V35">
        <v>0</v>
      </c>
      <c r="Y35" s="1">
        <v>44362</v>
      </c>
      <c r="Z35" s="2">
        <v>0.57866898148148149</v>
      </c>
      <c r="AB35">
        <v>1</v>
      </c>
      <c r="AD35" s="4">
        <f t="shared" si="1"/>
        <v>3.1322122733770419</v>
      </c>
      <c r="AE35" s="4">
        <f t="shared" si="0"/>
        <v>6.5357098925937009</v>
      </c>
      <c r="AF35" s="4">
        <f t="shared" si="2"/>
        <v>3.4034976192166591</v>
      </c>
      <c r="AG35" s="4">
        <f t="shared" si="3"/>
        <v>0.32932304856628064</v>
      </c>
      <c r="AI35">
        <f t="shared" si="7"/>
        <v>4.4070757792347299</v>
      </c>
      <c r="AN35">
        <f t="shared" si="4"/>
        <v>8.9284982098950163</v>
      </c>
      <c r="AS35">
        <f t="shared" si="5"/>
        <v>13.4499206405553</v>
      </c>
      <c r="AX35">
        <f t="shared" si="6"/>
        <v>9.7743495220935515</v>
      </c>
    </row>
    <row r="36" spans="1:58" x14ac:dyDescent="0.3">
      <c r="A36">
        <v>13</v>
      </c>
      <c r="B36">
        <v>5</v>
      </c>
      <c r="C36" t="s">
        <v>65</v>
      </c>
      <c r="D36" t="s">
        <v>27</v>
      </c>
      <c r="G36">
        <v>0.6</v>
      </c>
      <c r="H36">
        <v>0.6</v>
      </c>
      <c r="I36">
        <v>3850</v>
      </c>
      <c r="J36">
        <v>8233</v>
      </c>
      <c r="L36">
        <v>3812</v>
      </c>
      <c r="M36">
        <v>2.8069999999999999</v>
      </c>
      <c r="N36">
        <v>6.0439999999999996</v>
      </c>
      <c r="O36">
        <v>3.2370000000000001</v>
      </c>
      <c r="Q36">
        <v>0.23599999999999999</v>
      </c>
      <c r="R36">
        <v>1</v>
      </c>
      <c r="S36">
        <v>0</v>
      </c>
      <c r="T36">
        <v>0</v>
      </c>
      <c r="V36">
        <v>0</v>
      </c>
      <c r="Y36" s="1">
        <v>44362</v>
      </c>
      <c r="Z36" s="2">
        <v>0.58489583333333328</v>
      </c>
      <c r="AB36">
        <v>1</v>
      </c>
      <c r="AD36" s="4">
        <f t="shared" si="1"/>
        <v>3.1564703683140221</v>
      </c>
      <c r="AE36" s="4">
        <f t="shared" si="0"/>
        <v>6.4906737437593964</v>
      </c>
      <c r="AF36" s="4">
        <f t="shared" si="2"/>
        <v>3.3342033754453744</v>
      </c>
      <c r="AG36" s="4">
        <f t="shared" si="3"/>
        <v>0.32193968516570848</v>
      </c>
      <c r="AI36">
        <f t="shared" si="7"/>
        <v>5.2156789438007349</v>
      </c>
      <c r="AN36">
        <f t="shared" si="4"/>
        <v>8.1778957293232732</v>
      </c>
      <c r="AS36">
        <f t="shared" si="5"/>
        <v>11.140112514845812</v>
      </c>
      <c r="AX36">
        <f t="shared" si="6"/>
        <v>7.3132283885694971</v>
      </c>
    </row>
    <row r="37" spans="1:58" x14ac:dyDescent="0.3">
      <c r="A37">
        <v>14</v>
      </c>
      <c r="B37">
        <v>6</v>
      </c>
      <c r="C37" t="s">
        <v>69</v>
      </c>
      <c r="D37" t="s">
        <v>27</v>
      </c>
      <c r="G37">
        <v>0.33300000000000002</v>
      </c>
      <c r="H37">
        <v>0.33300000000000002</v>
      </c>
      <c r="I37">
        <v>4395</v>
      </c>
      <c r="J37">
        <v>11746</v>
      </c>
      <c r="L37">
        <v>5538</v>
      </c>
      <c r="M37">
        <v>5.6859999999999999</v>
      </c>
      <c r="N37">
        <v>15.36</v>
      </c>
      <c r="O37">
        <v>9.6739999999999995</v>
      </c>
      <c r="Q37">
        <v>0.69499999999999995</v>
      </c>
      <c r="R37">
        <v>1</v>
      </c>
      <c r="S37">
        <v>0</v>
      </c>
      <c r="T37">
        <v>0</v>
      </c>
      <c r="V37">
        <v>0</v>
      </c>
      <c r="Y37" s="1">
        <v>44362</v>
      </c>
      <c r="Z37" s="2">
        <v>0.59615740740740741</v>
      </c>
      <c r="AB37">
        <v>1</v>
      </c>
      <c r="AD37" s="4">
        <f t="shared" si="1"/>
        <v>6.5087482088698954</v>
      </c>
      <c r="AE37" s="4">
        <f t="shared" si="0"/>
        <v>16.973919686950907</v>
      </c>
      <c r="AF37" s="4">
        <f t="shared" si="2"/>
        <v>10.465171478081011</v>
      </c>
      <c r="AG37" s="4">
        <f t="shared" si="3"/>
        <v>0.82434379212122322</v>
      </c>
      <c r="AI37">
        <f>ABS(100*(AD37-9)/9)</f>
        <v>27.680575457001162</v>
      </c>
      <c r="AN37">
        <f>ABS(100*(AE37-18)/18)</f>
        <v>5.7004461836060711</v>
      </c>
      <c r="AS37">
        <f>ABS(100*(AF37-9)/9)</f>
        <v>16.27968308978901</v>
      </c>
      <c r="AX37">
        <f>ABS(100*(AG37-0.9)/0.9)</f>
        <v>8.4062453198640892</v>
      </c>
    </row>
    <row r="38" spans="1:58" x14ac:dyDescent="0.3">
      <c r="A38">
        <v>15</v>
      </c>
      <c r="B38">
        <v>6</v>
      </c>
      <c r="C38" t="s">
        <v>69</v>
      </c>
      <c r="D38" t="s">
        <v>27</v>
      </c>
      <c r="G38">
        <v>0.33300000000000002</v>
      </c>
      <c r="H38">
        <v>0.33300000000000002</v>
      </c>
      <c r="I38">
        <v>5885</v>
      </c>
      <c r="J38">
        <v>12023</v>
      </c>
      <c r="L38">
        <v>5724</v>
      </c>
      <c r="M38">
        <v>7.4020000000000001</v>
      </c>
      <c r="N38">
        <v>15.712</v>
      </c>
      <c r="O38">
        <v>8.31</v>
      </c>
      <c r="Q38">
        <v>0.72499999999999998</v>
      </c>
      <c r="R38">
        <v>1</v>
      </c>
      <c r="S38">
        <v>0</v>
      </c>
      <c r="T38">
        <v>0</v>
      </c>
      <c r="V38">
        <v>0</v>
      </c>
      <c r="Y38" s="1">
        <v>44362</v>
      </c>
      <c r="Z38" s="2">
        <v>0.60185185185185186</v>
      </c>
      <c r="AB38">
        <v>1</v>
      </c>
      <c r="AD38" s="4">
        <f t="shared" si="1"/>
        <v>8.7544494487643245</v>
      </c>
      <c r="AE38" s="4">
        <f t="shared" si="0"/>
        <v>17.390169711211907</v>
      </c>
      <c r="AF38" s="4">
        <f t="shared" si="2"/>
        <v>8.6357202624475828</v>
      </c>
      <c r="AG38" s="4">
        <f t="shared" si="3"/>
        <v>0.85066745691912293</v>
      </c>
      <c r="AI38">
        <f t="shared" ref="AI38:AI45" si="8">ABS(100*(AD38-9)/9)</f>
        <v>2.728339458174172</v>
      </c>
      <c r="AN38">
        <f t="shared" ref="AN38:AN45" si="9">ABS(100*(AE38-18)/18)</f>
        <v>3.3879460488227369</v>
      </c>
      <c r="AS38">
        <f t="shared" ref="AS38:AS45" si="10">ABS(100*(AF38-9)/9)</f>
        <v>4.0475526394713022</v>
      </c>
      <c r="AX38">
        <f t="shared" ref="AX38:AX45" si="11">ABS(100*(AG38-0.9)/0.9)</f>
        <v>5.4813936756530097</v>
      </c>
    </row>
    <row r="39" spans="1:58" x14ac:dyDescent="0.3">
      <c r="A39">
        <v>16</v>
      </c>
      <c r="B39">
        <v>6</v>
      </c>
      <c r="C39" t="s">
        <v>69</v>
      </c>
      <c r="D39" t="s">
        <v>27</v>
      </c>
      <c r="G39">
        <v>0.33300000000000002</v>
      </c>
      <c r="H39">
        <v>0.33300000000000002</v>
      </c>
      <c r="I39">
        <v>6001</v>
      </c>
      <c r="J39">
        <v>11968</v>
      </c>
      <c r="L39">
        <v>5561</v>
      </c>
      <c r="M39">
        <v>7.5359999999999996</v>
      </c>
      <c r="N39">
        <v>15.641999999999999</v>
      </c>
      <c r="O39">
        <v>8.1069999999999993</v>
      </c>
      <c r="Q39">
        <v>0.69899999999999995</v>
      </c>
      <c r="R39">
        <v>1</v>
      </c>
      <c r="S39">
        <v>0</v>
      </c>
      <c r="T39">
        <v>0</v>
      </c>
      <c r="V39">
        <v>0</v>
      </c>
      <c r="Y39" s="1">
        <v>44362</v>
      </c>
      <c r="Z39" s="2">
        <v>0.60803240740740738</v>
      </c>
      <c r="AB39">
        <v>1</v>
      </c>
      <c r="AD39" s="4">
        <f t="shared" si="1"/>
        <v>8.929282565427247</v>
      </c>
      <c r="AE39" s="4">
        <f t="shared" si="0"/>
        <v>17.307520789427233</v>
      </c>
      <c r="AF39" s="4">
        <f t="shared" si="2"/>
        <v>8.3782382239999862</v>
      </c>
      <c r="AG39" s="4">
        <f t="shared" si="3"/>
        <v>0.82759886895107104</v>
      </c>
      <c r="AI39">
        <f t="shared" si="8"/>
        <v>0.78574927303058928</v>
      </c>
      <c r="AN39">
        <f t="shared" si="9"/>
        <v>3.8471067254042604</v>
      </c>
      <c r="AS39">
        <f t="shared" si="10"/>
        <v>6.9084641777779314</v>
      </c>
      <c r="AX39">
        <f t="shared" si="11"/>
        <v>8.0445701165476642</v>
      </c>
      <c r="BC39" s="4"/>
      <c r="BD39" s="4"/>
      <c r="BE39" s="4"/>
      <c r="BF39" s="4"/>
    </row>
    <row r="40" spans="1:58" x14ac:dyDescent="0.3">
      <c r="A40">
        <v>17</v>
      </c>
      <c r="B40">
        <v>7</v>
      </c>
      <c r="C40" t="s">
        <v>69</v>
      </c>
      <c r="D40" t="s">
        <v>27</v>
      </c>
      <c r="G40">
        <v>0.46700000000000003</v>
      </c>
      <c r="H40">
        <v>0.46700000000000003</v>
      </c>
      <c r="I40">
        <v>8531</v>
      </c>
      <c r="J40">
        <v>17276</v>
      </c>
      <c r="L40">
        <v>8416</v>
      </c>
      <c r="M40">
        <v>7.452</v>
      </c>
      <c r="N40">
        <v>15.968</v>
      </c>
      <c r="O40">
        <v>8.516</v>
      </c>
      <c r="Q40">
        <v>0.81799999999999995</v>
      </c>
      <c r="R40">
        <v>1</v>
      </c>
      <c r="S40">
        <v>0</v>
      </c>
      <c r="T40">
        <v>0</v>
      </c>
      <c r="V40">
        <v>0</v>
      </c>
      <c r="Y40" s="1">
        <v>44362</v>
      </c>
      <c r="Z40" s="2">
        <v>0.61956018518518519</v>
      </c>
      <c r="AB40">
        <v>1</v>
      </c>
      <c r="AD40" s="4">
        <f t="shared" si="1"/>
        <v>9.0861603668808399</v>
      </c>
      <c r="AE40" s="4">
        <f t="shared" si="0"/>
        <v>18.028985868941746</v>
      </c>
      <c r="AF40" s="4">
        <f t="shared" si="2"/>
        <v>8.9428255020609058</v>
      </c>
      <c r="AG40" s="4">
        <f t="shared" si="3"/>
        <v>0.87824505219113869</v>
      </c>
      <c r="AI40">
        <f t="shared" si="8"/>
        <v>0.95733740978711046</v>
      </c>
      <c r="AN40">
        <f t="shared" si="9"/>
        <v>0.16103260523192059</v>
      </c>
      <c r="AS40">
        <f t="shared" si="10"/>
        <v>0.63527219932326928</v>
      </c>
      <c r="AX40">
        <f t="shared" si="11"/>
        <v>2.4172164232068152</v>
      </c>
      <c r="BC40" s="4"/>
      <c r="BD40" s="4"/>
      <c r="BE40" s="4"/>
      <c r="BF40" s="4"/>
    </row>
    <row r="41" spans="1:58" x14ac:dyDescent="0.3">
      <c r="A41">
        <v>18</v>
      </c>
      <c r="B41">
        <v>7</v>
      </c>
      <c r="C41" t="s">
        <v>69</v>
      </c>
      <c r="D41" t="s">
        <v>27</v>
      </c>
      <c r="G41">
        <v>0.46700000000000003</v>
      </c>
      <c r="H41">
        <v>0.46700000000000003</v>
      </c>
      <c r="I41">
        <v>8458</v>
      </c>
      <c r="J41">
        <v>17400</v>
      </c>
      <c r="L41">
        <v>8500</v>
      </c>
      <c r="M41">
        <v>7.3920000000000003</v>
      </c>
      <c r="N41">
        <v>16.081</v>
      </c>
      <c r="O41">
        <v>8.69</v>
      </c>
      <c r="Q41">
        <v>0.82799999999999996</v>
      </c>
      <c r="R41">
        <v>1</v>
      </c>
      <c r="S41">
        <v>0</v>
      </c>
      <c r="T41">
        <v>0</v>
      </c>
      <c r="V41">
        <v>0</v>
      </c>
      <c r="Y41" s="1">
        <v>44362</v>
      </c>
      <c r="Z41" s="2">
        <v>0.62550925925925926</v>
      </c>
      <c r="AB41">
        <v>1</v>
      </c>
      <c r="AD41" s="4">
        <f t="shared" si="1"/>
        <v>9.0077062165271702</v>
      </c>
      <c r="AE41" s="4">
        <f t="shared" si="0"/>
        <v>18.161854830527609</v>
      </c>
      <c r="AF41" s="4">
        <f t="shared" si="2"/>
        <v>9.1541486140004391</v>
      </c>
      <c r="AG41" s="4">
        <f t="shared" si="3"/>
        <v>0.88672201048966803</v>
      </c>
      <c r="AI41">
        <f t="shared" si="8"/>
        <v>8.562462807966871E-2</v>
      </c>
      <c r="AN41">
        <f t="shared" si="9"/>
        <v>0.89919350293116274</v>
      </c>
      <c r="AS41">
        <f t="shared" si="10"/>
        <v>1.7127623777826568</v>
      </c>
      <c r="AX41">
        <f t="shared" si="11"/>
        <v>1.4753321678146654</v>
      </c>
      <c r="BC41" s="4"/>
      <c r="BD41" s="4"/>
      <c r="BE41" s="4"/>
      <c r="BF41" s="4"/>
    </row>
    <row r="42" spans="1:58" x14ac:dyDescent="0.3">
      <c r="A42">
        <v>19</v>
      </c>
      <c r="B42">
        <v>7</v>
      </c>
      <c r="C42" t="s">
        <v>69</v>
      </c>
      <c r="D42" t="s">
        <v>27</v>
      </c>
      <c r="G42">
        <v>0.46700000000000003</v>
      </c>
      <c r="H42">
        <v>0.46700000000000003</v>
      </c>
      <c r="I42">
        <v>8502</v>
      </c>
      <c r="J42">
        <v>17326</v>
      </c>
      <c r="L42">
        <v>8465</v>
      </c>
      <c r="M42">
        <v>7.4279999999999999</v>
      </c>
      <c r="N42">
        <v>16.013999999999999</v>
      </c>
      <c r="O42">
        <v>8.5860000000000003</v>
      </c>
      <c r="Q42">
        <v>0.82399999999999995</v>
      </c>
      <c r="R42">
        <v>1</v>
      </c>
      <c r="S42">
        <v>0</v>
      </c>
      <c r="T42">
        <v>0</v>
      </c>
      <c r="V42">
        <v>0</v>
      </c>
      <c r="Y42" s="1">
        <v>44362</v>
      </c>
      <c r="Z42" s="2">
        <v>0.63195601851851857</v>
      </c>
      <c r="AB42">
        <v>1</v>
      </c>
      <c r="AD42" s="4">
        <f t="shared" si="1"/>
        <v>9.0549936496170531</v>
      </c>
      <c r="AE42" s="4">
        <f t="shared" si="0"/>
        <v>18.082562063129597</v>
      </c>
      <c r="AF42" s="4">
        <f t="shared" si="2"/>
        <v>9.0275684135125438</v>
      </c>
      <c r="AG42" s="4">
        <f t="shared" si="3"/>
        <v>0.88318994453194744</v>
      </c>
      <c r="AI42">
        <f t="shared" si="8"/>
        <v>0.6110405513005901</v>
      </c>
      <c r="AN42">
        <f t="shared" si="9"/>
        <v>0.45867812849776057</v>
      </c>
      <c r="AS42">
        <f t="shared" si="10"/>
        <v>0.30631570569493111</v>
      </c>
      <c r="AX42">
        <f t="shared" si="11"/>
        <v>1.8677839408947319</v>
      </c>
      <c r="BC42" s="4"/>
      <c r="BD42" s="4"/>
      <c r="BE42" s="4"/>
      <c r="BF42" s="4"/>
    </row>
    <row r="43" spans="1:58" x14ac:dyDescent="0.3">
      <c r="A43">
        <v>20</v>
      </c>
      <c r="B43">
        <v>8</v>
      </c>
      <c r="C43" t="s">
        <v>69</v>
      </c>
      <c r="D43" t="s">
        <v>27</v>
      </c>
      <c r="G43">
        <v>0.6</v>
      </c>
      <c r="H43">
        <v>0.6</v>
      </c>
      <c r="I43">
        <v>10966</v>
      </c>
      <c r="J43">
        <v>22070</v>
      </c>
      <c r="L43">
        <v>11500</v>
      </c>
      <c r="M43">
        <v>7.3570000000000002</v>
      </c>
      <c r="N43">
        <v>15.813000000000001</v>
      </c>
      <c r="O43">
        <v>8.4570000000000007</v>
      </c>
      <c r="Q43">
        <v>0.90600000000000003</v>
      </c>
      <c r="R43">
        <v>1</v>
      </c>
      <c r="S43">
        <v>0</v>
      </c>
      <c r="T43">
        <v>0</v>
      </c>
      <c r="V43">
        <v>0</v>
      </c>
      <c r="Y43" s="1">
        <v>44362</v>
      </c>
      <c r="Z43" s="2">
        <v>0.64373842592592589</v>
      </c>
      <c r="AB43">
        <v>1</v>
      </c>
      <c r="AD43" s="4">
        <f t="shared" si="1"/>
        <v>9.1089049742296329</v>
      </c>
      <c r="AE43" s="4">
        <f t="shared" si="0"/>
        <v>18.030769881171793</v>
      </c>
      <c r="AF43" s="4">
        <f t="shared" si="2"/>
        <v>8.9218649069421598</v>
      </c>
      <c r="AG43" s="4">
        <f t="shared" si="3"/>
        <v>0.92580455562952879</v>
      </c>
      <c r="AI43">
        <f t="shared" si="8"/>
        <v>1.2100552692181428</v>
      </c>
      <c r="AN43">
        <f t="shared" si="9"/>
        <v>0.17094378428773715</v>
      </c>
      <c r="AS43">
        <f t="shared" si="10"/>
        <v>0.86816770064266846</v>
      </c>
      <c r="AX43">
        <f t="shared" si="11"/>
        <v>2.8671728477254188</v>
      </c>
      <c r="BC43" s="4"/>
      <c r="BD43" s="4"/>
      <c r="BE43" s="4"/>
      <c r="BF43" s="4"/>
    </row>
    <row r="44" spans="1:58" x14ac:dyDescent="0.3">
      <c r="A44">
        <v>21</v>
      </c>
      <c r="B44">
        <v>8</v>
      </c>
      <c r="C44" t="s">
        <v>69</v>
      </c>
      <c r="D44" t="s">
        <v>27</v>
      </c>
      <c r="G44">
        <v>0.6</v>
      </c>
      <c r="H44">
        <v>0.6</v>
      </c>
      <c r="I44">
        <v>10829</v>
      </c>
      <c r="J44">
        <v>22019</v>
      </c>
      <c r="L44">
        <v>11477</v>
      </c>
      <c r="M44">
        <v>7.2690000000000001</v>
      </c>
      <c r="N44">
        <v>15.776999999999999</v>
      </c>
      <c r="O44">
        <v>8.5079999999999991</v>
      </c>
      <c r="Q44">
        <v>0.90400000000000003</v>
      </c>
      <c r="R44">
        <v>1</v>
      </c>
      <c r="S44">
        <v>0</v>
      </c>
      <c r="T44">
        <v>0</v>
      </c>
      <c r="V44">
        <v>0</v>
      </c>
      <c r="Y44" s="1">
        <v>44362</v>
      </c>
      <c r="Z44" s="2">
        <v>0.64967592592592593</v>
      </c>
      <c r="AB44">
        <v>1</v>
      </c>
      <c r="AD44" s="4">
        <f t="shared" si="1"/>
        <v>8.9943063878032081</v>
      </c>
      <c r="AE44" s="4">
        <f t="shared" si="0"/>
        <v>17.988235740606061</v>
      </c>
      <c r="AF44" s="4">
        <f t="shared" si="2"/>
        <v>8.9939293528028532</v>
      </c>
      <c r="AG44" s="4">
        <f t="shared" si="3"/>
        <v>0.92399798798896315</v>
      </c>
      <c r="AI44">
        <f t="shared" si="8"/>
        <v>6.3262357742131944E-2</v>
      </c>
      <c r="AN44">
        <f t="shared" si="9"/>
        <v>6.5356996632992548E-2</v>
      </c>
      <c r="AS44">
        <f t="shared" si="10"/>
        <v>6.7451635523853151E-2</v>
      </c>
      <c r="AX44">
        <f t="shared" si="11"/>
        <v>2.6664431098847925</v>
      </c>
      <c r="BC44" s="4"/>
      <c r="BD44" s="4"/>
      <c r="BE44" s="4"/>
      <c r="BF44" s="4"/>
    </row>
    <row r="45" spans="1:58" x14ac:dyDescent="0.3">
      <c r="A45">
        <v>22</v>
      </c>
      <c r="B45">
        <v>8</v>
      </c>
      <c r="C45" t="s">
        <v>69</v>
      </c>
      <c r="D45" t="s">
        <v>27</v>
      </c>
      <c r="G45">
        <v>0.6</v>
      </c>
      <c r="H45">
        <v>0.6</v>
      </c>
      <c r="I45">
        <v>10814</v>
      </c>
      <c r="J45">
        <v>21937</v>
      </c>
      <c r="L45">
        <v>11326</v>
      </c>
      <c r="M45">
        <v>7.2590000000000003</v>
      </c>
      <c r="N45">
        <v>15.72</v>
      </c>
      <c r="O45">
        <v>8.4600000000000009</v>
      </c>
      <c r="Q45">
        <v>0.89</v>
      </c>
      <c r="R45">
        <v>1</v>
      </c>
      <c r="S45">
        <v>0</v>
      </c>
      <c r="T45">
        <v>0</v>
      </c>
      <c r="V45">
        <v>0</v>
      </c>
      <c r="Y45" s="1">
        <v>44362</v>
      </c>
      <c r="Z45" s="2">
        <v>0.65613425925925928</v>
      </c>
      <c r="AB45">
        <v>1</v>
      </c>
      <c r="AD45" s="4">
        <f t="shared" si="1"/>
        <v>8.9817590973185641</v>
      </c>
      <c r="AE45" s="4">
        <f t="shared" si="0"/>
        <v>17.919847514598413</v>
      </c>
      <c r="AF45" s="4">
        <f t="shared" si="2"/>
        <v>8.9380884172798485</v>
      </c>
      <c r="AG45" s="4">
        <f t="shared" si="3"/>
        <v>0.91213747869655459</v>
      </c>
      <c r="AI45">
        <f t="shared" si="8"/>
        <v>0.2026766964603984</v>
      </c>
      <c r="AN45">
        <f t="shared" si="9"/>
        <v>0.44529158556437426</v>
      </c>
      <c r="AS45">
        <f t="shared" si="10"/>
        <v>0.6879064746683502</v>
      </c>
      <c r="AX45">
        <f t="shared" si="11"/>
        <v>1.348608744061619</v>
      </c>
    </row>
    <row r="46" spans="1:58" x14ac:dyDescent="0.3">
      <c r="A46">
        <v>23</v>
      </c>
      <c r="B46">
        <v>1</v>
      </c>
      <c r="C46" t="s">
        <v>30</v>
      </c>
      <c r="D46" t="s">
        <v>27</v>
      </c>
      <c r="G46">
        <v>0.5</v>
      </c>
      <c r="H46">
        <v>0.5</v>
      </c>
      <c r="I46">
        <v>11457</v>
      </c>
      <c r="J46">
        <v>13719</v>
      </c>
      <c r="L46">
        <v>17038</v>
      </c>
      <c r="M46">
        <v>9.2040000000000006</v>
      </c>
      <c r="N46">
        <v>11.901</v>
      </c>
      <c r="O46">
        <v>2.6970000000000001</v>
      </c>
      <c r="Q46">
        <v>1.6659999999999999</v>
      </c>
      <c r="R46">
        <v>1</v>
      </c>
      <c r="S46">
        <v>0</v>
      </c>
      <c r="T46">
        <v>0</v>
      </c>
      <c r="V46">
        <v>0</v>
      </c>
      <c r="Y46" s="1">
        <v>44362</v>
      </c>
      <c r="Z46" s="2">
        <v>0.66749999999999998</v>
      </c>
      <c r="AB46">
        <v>1</v>
      </c>
      <c r="AD46" s="4">
        <f t="shared" si="1"/>
        <v>11.423543539312419</v>
      </c>
      <c r="AE46" s="4">
        <f t="shared" si="0"/>
        <v>13.279215437066691</v>
      </c>
      <c r="AF46" s="4">
        <f t="shared" si="2"/>
        <v>1.8556718977542719</v>
      </c>
      <c r="AG46" s="4">
        <f t="shared" si="3"/>
        <v>1.6329535498920582</v>
      </c>
      <c r="BC46" s="4"/>
      <c r="BD46" s="4"/>
      <c r="BE46" s="4"/>
      <c r="BF46" s="4"/>
    </row>
    <row r="47" spans="1:58" x14ac:dyDescent="0.3">
      <c r="A47">
        <v>24</v>
      </c>
      <c r="B47">
        <v>1</v>
      </c>
      <c r="C47" t="s">
        <v>30</v>
      </c>
      <c r="D47" t="s">
        <v>27</v>
      </c>
      <c r="G47">
        <v>0.5</v>
      </c>
      <c r="H47">
        <v>0.5</v>
      </c>
      <c r="I47">
        <v>12394</v>
      </c>
      <c r="J47">
        <v>13603</v>
      </c>
      <c r="L47">
        <v>17085</v>
      </c>
      <c r="M47">
        <v>9.9239999999999995</v>
      </c>
      <c r="N47">
        <v>11.803000000000001</v>
      </c>
      <c r="O47">
        <v>1.879</v>
      </c>
      <c r="Q47">
        <v>1.671</v>
      </c>
      <c r="R47">
        <v>1</v>
      </c>
      <c r="S47">
        <v>0</v>
      </c>
      <c r="T47">
        <v>0</v>
      </c>
      <c r="V47">
        <v>0</v>
      </c>
      <c r="Y47" s="1">
        <v>44362</v>
      </c>
      <c r="Z47" s="2">
        <v>0.67336805555555557</v>
      </c>
      <c r="AB47">
        <v>1</v>
      </c>
      <c r="AD47" s="4">
        <f t="shared" si="1"/>
        <v>12.364088434041411</v>
      </c>
      <c r="AE47" s="4">
        <f t="shared" si="0"/>
        <v>13.163122253404929</v>
      </c>
      <c r="AF47" s="4">
        <f t="shared" si="2"/>
        <v>0.79903381936351714</v>
      </c>
      <c r="AG47" s="4">
        <f t="shared" si="3"/>
        <v>1.6373835679324016</v>
      </c>
      <c r="AJ47">
        <f>ABS(100*(AD47-AD48)/(AVERAGE(AD47:AD48)))</f>
        <v>1.8101384501728073</v>
      </c>
      <c r="AO47">
        <f>ABS(100*(AE47-AE48)/(AVERAGE(AE47:AE48)))</f>
        <v>0.13676193782286111</v>
      </c>
      <c r="AT47">
        <f>ABS(100*(AF47-AF48)/(AVERAGE(AF47:AF48)))</f>
        <v>29.899604985621252</v>
      </c>
      <c r="AY47">
        <f>ABS(100*(AG47-AG48)/(AVERAGE(AG47:AG48)))</f>
        <v>0.35626617138861522</v>
      </c>
      <c r="BC47" s="4">
        <f>AVERAGE(AD47:AD48)</f>
        <v>12.477014048403216</v>
      </c>
      <c r="BD47" s="4">
        <f>AVERAGE(AE47:AE48)</f>
        <v>13.172129483171791</v>
      </c>
      <c r="BE47" s="4">
        <f>AVERAGE(AF47:AF48)</f>
        <v>0.69511543476857351</v>
      </c>
      <c r="BF47" s="4">
        <f>AVERAGE(AG47:AG48)</f>
        <v>1.6403054947249684</v>
      </c>
    </row>
    <row r="48" spans="1:58" x14ac:dyDescent="0.3">
      <c r="A48">
        <v>25</v>
      </c>
      <c r="B48">
        <v>1</v>
      </c>
      <c r="C48" t="s">
        <v>30</v>
      </c>
      <c r="D48" t="s">
        <v>27</v>
      </c>
      <c r="G48">
        <v>0.5</v>
      </c>
      <c r="H48">
        <v>0.5</v>
      </c>
      <c r="I48">
        <v>12619</v>
      </c>
      <c r="J48">
        <v>13621</v>
      </c>
      <c r="L48">
        <v>17147</v>
      </c>
      <c r="M48">
        <v>10.096</v>
      </c>
      <c r="N48">
        <v>11.818</v>
      </c>
      <c r="O48">
        <v>1.722</v>
      </c>
      <c r="Q48">
        <v>1.677</v>
      </c>
      <c r="R48">
        <v>1</v>
      </c>
      <c r="S48">
        <v>0</v>
      </c>
      <c r="T48">
        <v>0</v>
      </c>
      <c r="V48">
        <v>0</v>
      </c>
      <c r="Y48" s="1">
        <v>44362</v>
      </c>
      <c r="Z48" s="2">
        <v>0.67980324074074072</v>
      </c>
      <c r="AB48">
        <v>1</v>
      </c>
      <c r="AD48" s="4">
        <f t="shared" si="1"/>
        <v>12.589939662765021</v>
      </c>
      <c r="AE48" s="4">
        <f t="shared" si="0"/>
        <v>13.181136712938651</v>
      </c>
      <c r="AF48" s="4">
        <f t="shared" si="2"/>
        <v>0.59119705017362989</v>
      </c>
      <c r="AG48" s="4">
        <f t="shared" si="3"/>
        <v>1.6432274215175353</v>
      </c>
    </row>
    <row r="49" spans="1:58" x14ac:dyDescent="0.3">
      <c r="A49">
        <v>26</v>
      </c>
      <c r="B49">
        <v>2</v>
      </c>
      <c r="D49" t="s">
        <v>28</v>
      </c>
      <c r="Y49" s="1">
        <v>44362</v>
      </c>
      <c r="Z49" s="2">
        <v>0.68442129629629633</v>
      </c>
      <c r="AB49">
        <v>1</v>
      </c>
      <c r="AD49" s="4" t="e">
        <f t="shared" si="1"/>
        <v>#DIV/0!</v>
      </c>
      <c r="AE49" s="4" t="e">
        <f t="shared" si="0"/>
        <v>#DIV/0!</v>
      </c>
      <c r="AF49" s="4" t="e">
        <f t="shared" si="2"/>
        <v>#DIV/0!</v>
      </c>
      <c r="AG49" s="4" t="e">
        <f t="shared" si="3"/>
        <v>#DIV/0!</v>
      </c>
      <c r="BC49" s="4"/>
      <c r="BD49" s="4"/>
      <c r="BE49" s="4"/>
      <c r="BF49" s="4"/>
    </row>
    <row r="50" spans="1:58" x14ac:dyDescent="0.3">
      <c r="A50">
        <v>27</v>
      </c>
      <c r="B50">
        <v>9</v>
      </c>
      <c r="C50" t="s">
        <v>71</v>
      </c>
      <c r="D50" t="s">
        <v>27</v>
      </c>
      <c r="G50">
        <v>0.5</v>
      </c>
      <c r="H50">
        <v>0.5</v>
      </c>
      <c r="I50">
        <v>3068</v>
      </c>
      <c r="J50">
        <v>5924</v>
      </c>
      <c r="L50">
        <v>1519</v>
      </c>
      <c r="M50">
        <v>2.7690000000000001</v>
      </c>
      <c r="N50">
        <v>5.298</v>
      </c>
      <c r="O50">
        <v>2.5289999999999999</v>
      </c>
      <c r="Q50">
        <v>4.2999999999999997E-2</v>
      </c>
      <c r="R50">
        <v>1</v>
      </c>
      <c r="S50">
        <v>0</v>
      </c>
      <c r="T50">
        <v>0</v>
      </c>
      <c r="V50">
        <v>0</v>
      </c>
      <c r="Y50" s="1">
        <v>44362</v>
      </c>
      <c r="Z50" s="2">
        <v>0.69533564814814808</v>
      </c>
      <c r="AB50">
        <v>1</v>
      </c>
      <c r="AD50" s="4">
        <f t="shared" si="1"/>
        <v>3.0028059492574322</v>
      </c>
      <c r="AE50" s="4">
        <f t="shared" si="0"/>
        <v>5.4779536556577488</v>
      </c>
      <c r="AF50" s="4">
        <f t="shared" si="2"/>
        <v>2.4751477064003167</v>
      </c>
      <c r="AG50" s="4">
        <f t="shared" si="3"/>
        <v>0.17019929525188762</v>
      </c>
      <c r="BC50" s="4"/>
      <c r="BD50" s="4"/>
      <c r="BE50" s="4"/>
      <c r="BF50" s="4"/>
    </row>
    <row r="51" spans="1:58" x14ac:dyDescent="0.3">
      <c r="A51">
        <v>28</v>
      </c>
      <c r="B51">
        <v>9</v>
      </c>
      <c r="C51" t="s">
        <v>71</v>
      </c>
      <c r="D51" t="s">
        <v>27</v>
      </c>
      <c r="G51">
        <v>0.5</v>
      </c>
      <c r="H51">
        <v>0.5</v>
      </c>
      <c r="I51">
        <v>3556</v>
      </c>
      <c r="J51">
        <v>5901</v>
      </c>
      <c r="L51">
        <v>1478</v>
      </c>
      <c r="M51">
        <v>3.1429999999999998</v>
      </c>
      <c r="N51">
        <v>5.2779999999999996</v>
      </c>
      <c r="O51">
        <v>2.1349999999999998</v>
      </c>
      <c r="Q51">
        <v>3.9E-2</v>
      </c>
      <c r="R51">
        <v>1</v>
      </c>
      <c r="S51">
        <v>0</v>
      </c>
      <c r="T51">
        <v>0</v>
      </c>
      <c r="V51">
        <v>0</v>
      </c>
      <c r="Y51" s="1">
        <v>44362</v>
      </c>
      <c r="Z51" s="2">
        <v>0.70097222222222222</v>
      </c>
      <c r="AB51">
        <v>1</v>
      </c>
      <c r="AD51" s="4">
        <f t="shared" si="1"/>
        <v>3.4926521697779749</v>
      </c>
      <c r="AE51" s="4">
        <f t="shared" si="0"/>
        <v>5.4549351795868821</v>
      </c>
      <c r="AF51" s="4">
        <f t="shared" si="2"/>
        <v>1.9622830098089072</v>
      </c>
      <c r="AG51" s="4">
        <f t="shared" si="3"/>
        <v>0.16633481142946047</v>
      </c>
      <c r="AJ51">
        <f>ABS(100*(AD51-AD52)/(AVERAGE(AD51:AD52)))</f>
        <v>0</v>
      </c>
      <c r="AO51">
        <f>ABS(100*(AE51-AE52)/(AVERAGE(AE51:AE52)))</f>
        <v>0.51239288933874549</v>
      </c>
      <c r="AT51">
        <f>ABS(100*(AF51-AF52)/(AVERAGE(AF51:AF52)))</f>
        <v>1.4179311871870033</v>
      </c>
      <c r="AY51">
        <f>ABS(100*(AG51-AG52)/(AVERAGE(AG51:AG52)))</f>
        <v>1.6569356891962808</v>
      </c>
      <c r="BC51" s="4">
        <f>AVERAGE(AD51:AD52)</f>
        <v>3.4926521697779749</v>
      </c>
      <c r="BD51" s="4">
        <f>AVERAGE(AE51:AE52)</f>
        <v>5.4689464258908878</v>
      </c>
      <c r="BE51" s="4">
        <f>AVERAGE(AF51:AF52)</f>
        <v>1.9762942561129124</v>
      </c>
      <c r="BF51" s="4">
        <f>AVERAGE(AG51:AG52)</f>
        <v>0.16496810373616305</v>
      </c>
    </row>
    <row r="52" spans="1:58" x14ac:dyDescent="0.3">
      <c r="A52">
        <v>29</v>
      </c>
      <c r="B52">
        <v>9</v>
      </c>
      <c r="C52" t="s">
        <v>71</v>
      </c>
      <c r="D52" t="s">
        <v>27</v>
      </c>
      <c r="G52">
        <v>0.5</v>
      </c>
      <c r="H52">
        <v>0.5</v>
      </c>
      <c r="I52">
        <v>3556</v>
      </c>
      <c r="J52">
        <v>5929</v>
      </c>
      <c r="L52">
        <v>1449</v>
      </c>
      <c r="M52">
        <v>3.1429999999999998</v>
      </c>
      <c r="N52">
        <v>5.3010000000000002</v>
      </c>
      <c r="O52">
        <v>2.1579999999999999</v>
      </c>
      <c r="Q52">
        <v>3.5999999999999997E-2</v>
      </c>
      <c r="R52">
        <v>1</v>
      </c>
      <c r="S52">
        <v>0</v>
      </c>
      <c r="T52">
        <v>0</v>
      </c>
      <c r="V52">
        <v>0</v>
      </c>
      <c r="Y52" s="1">
        <v>44362</v>
      </c>
      <c r="Z52" s="2">
        <v>0.70710648148148147</v>
      </c>
      <c r="AB52">
        <v>1</v>
      </c>
      <c r="AD52" s="4">
        <f t="shared" si="1"/>
        <v>3.4926521697779749</v>
      </c>
      <c r="AE52" s="4">
        <f t="shared" si="0"/>
        <v>5.4829576721948925</v>
      </c>
      <c r="AF52" s="4">
        <f t="shared" si="2"/>
        <v>1.9903055024169176</v>
      </c>
      <c r="AG52" s="4">
        <f t="shared" si="3"/>
        <v>0.16360139604286564</v>
      </c>
      <c r="BC52" s="4"/>
      <c r="BD52" s="4"/>
      <c r="BE52" s="4"/>
      <c r="BF52" s="4"/>
    </row>
    <row r="53" spans="1:58" x14ac:dyDescent="0.3">
      <c r="A53">
        <v>30</v>
      </c>
      <c r="B53">
        <v>10</v>
      </c>
      <c r="C53" t="s">
        <v>72</v>
      </c>
      <c r="D53" t="s">
        <v>27</v>
      </c>
      <c r="G53">
        <v>0.5</v>
      </c>
      <c r="H53">
        <v>0.5</v>
      </c>
      <c r="I53">
        <v>2718</v>
      </c>
      <c r="J53">
        <v>4608</v>
      </c>
      <c r="L53">
        <v>1475</v>
      </c>
      <c r="M53">
        <v>2.5</v>
      </c>
      <c r="N53">
        <v>4.1820000000000004</v>
      </c>
      <c r="O53">
        <v>1.6819999999999999</v>
      </c>
      <c r="Q53">
        <v>3.7999999999999999E-2</v>
      </c>
      <c r="R53">
        <v>1</v>
      </c>
      <c r="S53">
        <v>0</v>
      </c>
      <c r="T53">
        <v>0</v>
      </c>
      <c r="V53">
        <v>0</v>
      </c>
      <c r="Y53" s="1">
        <v>44362</v>
      </c>
      <c r="Z53" s="2">
        <v>0.71770833333333339</v>
      </c>
      <c r="AB53">
        <v>1</v>
      </c>
      <c r="AD53" s="4">
        <f t="shared" si="1"/>
        <v>2.651481815687371</v>
      </c>
      <c r="AE53" s="4">
        <f t="shared" si="0"/>
        <v>4.1608965030812035</v>
      </c>
      <c r="AF53" s="4">
        <f t="shared" si="2"/>
        <v>1.5094146873938326</v>
      </c>
      <c r="AG53" s="4">
        <f t="shared" si="3"/>
        <v>0.16605204432050238</v>
      </c>
      <c r="BC53" s="4"/>
      <c r="BD53" s="4"/>
      <c r="BE53" s="4"/>
      <c r="BF53" s="4"/>
    </row>
    <row r="54" spans="1:58" x14ac:dyDescent="0.3">
      <c r="A54">
        <v>31</v>
      </c>
      <c r="B54">
        <v>10</v>
      </c>
      <c r="C54" t="s">
        <v>72</v>
      </c>
      <c r="D54" t="s">
        <v>27</v>
      </c>
      <c r="G54">
        <v>0.5</v>
      </c>
      <c r="H54">
        <v>0.5</v>
      </c>
      <c r="I54">
        <v>2435</v>
      </c>
      <c r="J54">
        <v>4529</v>
      </c>
      <c r="L54">
        <v>1387</v>
      </c>
      <c r="M54">
        <v>2.2829999999999999</v>
      </c>
      <c r="N54">
        <v>4.1150000000000002</v>
      </c>
      <c r="O54">
        <v>1.8320000000000001</v>
      </c>
      <c r="Q54">
        <v>2.9000000000000001E-2</v>
      </c>
      <c r="R54">
        <v>1</v>
      </c>
      <c r="S54">
        <v>0</v>
      </c>
      <c r="T54">
        <v>0</v>
      </c>
      <c r="V54">
        <v>0</v>
      </c>
      <c r="Y54" s="1">
        <v>44362</v>
      </c>
      <c r="Z54" s="2">
        <v>0.72324074074074074</v>
      </c>
      <c r="AB54">
        <v>1</v>
      </c>
      <c r="AD54" s="4">
        <f t="shared" si="1"/>
        <v>2.3674111591150067</v>
      </c>
      <c r="AE54" s="4">
        <f t="shared" si="0"/>
        <v>4.0818330417943134</v>
      </c>
      <c r="AF54" s="4">
        <f t="shared" si="2"/>
        <v>1.7144218826793067</v>
      </c>
      <c r="AG54" s="4">
        <f t="shared" si="3"/>
        <v>0.15775754245773191</v>
      </c>
      <c r="AJ54">
        <f>ABS(100*(AD54-AD55)/(AVERAGE(AD54:AD55)))</f>
        <v>1.4950949559705142</v>
      </c>
      <c r="AO54">
        <f>ABS(100*(AE54-AE55)/(AVERAGE(AE54:AE55)))</f>
        <v>1.5328255664783259</v>
      </c>
      <c r="AT54">
        <f>ABS(100*(AF54-AF55)/(AVERAGE(AF54:AF55)))</f>
        <v>5.5674667447714636</v>
      </c>
      <c r="AY54">
        <f>ABS(100*(AG54-AG55)/(AVERAGE(AG54:AG55)))</f>
        <v>0.41735759126570632</v>
      </c>
      <c r="BC54" s="4">
        <f>AVERAGE(AD54:AD55)</f>
        <v>2.3498449524365039</v>
      </c>
      <c r="BD54" s="4">
        <f>AVERAGE(AE54:AE55)</f>
        <v>4.1133583459783267</v>
      </c>
      <c r="BE54" s="4">
        <f>AVERAGE(AF54:AF55)</f>
        <v>1.7635133935418226</v>
      </c>
      <c r="BF54" s="4">
        <f>AVERAGE(AG54:AG55)</f>
        <v>0.15808743741818301</v>
      </c>
    </row>
    <row r="55" spans="1:58" x14ac:dyDescent="0.3">
      <c r="A55">
        <v>32</v>
      </c>
      <c r="B55">
        <v>10</v>
      </c>
      <c r="C55" t="s">
        <v>72</v>
      </c>
      <c r="D55" t="s">
        <v>27</v>
      </c>
      <c r="G55">
        <v>0.5</v>
      </c>
      <c r="H55">
        <v>0.5</v>
      </c>
      <c r="I55">
        <v>2400</v>
      </c>
      <c r="J55">
        <v>4592</v>
      </c>
      <c r="L55">
        <v>1394</v>
      </c>
      <c r="M55">
        <v>2.2559999999999998</v>
      </c>
      <c r="N55">
        <v>4.1689999999999996</v>
      </c>
      <c r="O55">
        <v>1.913</v>
      </c>
      <c r="Q55">
        <v>0.03</v>
      </c>
      <c r="R55">
        <v>1</v>
      </c>
      <c r="S55">
        <v>0</v>
      </c>
      <c r="T55">
        <v>0</v>
      </c>
      <c r="V55">
        <v>0</v>
      </c>
      <c r="Y55" s="1">
        <v>44362</v>
      </c>
      <c r="Z55" s="2">
        <v>0.72921296296296301</v>
      </c>
      <c r="AB55">
        <v>1</v>
      </c>
      <c r="AD55" s="4">
        <f t="shared" si="1"/>
        <v>2.3322787457580008</v>
      </c>
      <c r="AE55" s="4">
        <f t="shared" si="0"/>
        <v>4.1448836501623392</v>
      </c>
      <c r="AF55" s="4">
        <f t="shared" si="2"/>
        <v>1.8126049044043384</v>
      </c>
      <c r="AG55" s="4">
        <f t="shared" si="3"/>
        <v>0.15841733237863412</v>
      </c>
      <c r="BC55" s="4"/>
      <c r="BD55" s="4"/>
      <c r="BE55" s="4"/>
      <c r="BF55" s="4"/>
    </row>
    <row r="56" spans="1:58" x14ac:dyDescent="0.3">
      <c r="A56">
        <v>33</v>
      </c>
      <c r="B56">
        <v>11</v>
      </c>
      <c r="C56" t="s">
        <v>73</v>
      </c>
      <c r="D56" t="s">
        <v>27</v>
      </c>
      <c r="G56">
        <v>0.5</v>
      </c>
      <c r="H56">
        <v>0.5</v>
      </c>
      <c r="I56">
        <v>2792</v>
      </c>
      <c r="J56">
        <v>5148</v>
      </c>
      <c r="L56">
        <v>1436</v>
      </c>
      <c r="M56">
        <v>2.5569999999999999</v>
      </c>
      <c r="N56">
        <v>4.6399999999999997</v>
      </c>
      <c r="O56">
        <v>2.0830000000000002</v>
      </c>
      <c r="Q56">
        <v>3.4000000000000002E-2</v>
      </c>
      <c r="R56">
        <v>1</v>
      </c>
      <c r="S56">
        <v>0</v>
      </c>
      <c r="T56">
        <v>0</v>
      </c>
      <c r="V56">
        <v>0</v>
      </c>
      <c r="Y56" s="1">
        <v>44362</v>
      </c>
      <c r="Z56" s="2">
        <v>0.73971064814814813</v>
      </c>
      <c r="AB56">
        <v>1</v>
      </c>
      <c r="AD56" s="4">
        <f t="shared" si="1"/>
        <v>2.7257617753564691</v>
      </c>
      <c r="AE56" s="4">
        <f t="shared" si="0"/>
        <v>4.7013302890928559</v>
      </c>
      <c r="AF56" s="4">
        <f t="shared" si="2"/>
        <v>1.9755685137363868</v>
      </c>
      <c r="AG56" s="4">
        <f t="shared" si="3"/>
        <v>0.16237607190404726</v>
      </c>
      <c r="BC56" s="4"/>
      <c r="BD56" s="4"/>
      <c r="BE56" s="4"/>
      <c r="BF56" s="4"/>
    </row>
    <row r="57" spans="1:58" x14ac:dyDescent="0.3">
      <c r="A57">
        <v>34</v>
      </c>
      <c r="B57">
        <v>11</v>
      </c>
      <c r="C57" t="s">
        <v>73</v>
      </c>
      <c r="D57" t="s">
        <v>27</v>
      </c>
      <c r="G57">
        <v>0.5</v>
      </c>
      <c r="H57">
        <v>0.5</v>
      </c>
      <c r="I57">
        <v>2924</v>
      </c>
      <c r="J57">
        <v>5132</v>
      </c>
      <c r="L57">
        <v>1418</v>
      </c>
      <c r="M57">
        <v>2.6579999999999999</v>
      </c>
      <c r="N57">
        <v>4.6260000000000003</v>
      </c>
      <c r="O57">
        <v>1.968</v>
      </c>
      <c r="Q57">
        <v>3.2000000000000001E-2</v>
      </c>
      <c r="R57">
        <v>1</v>
      </c>
      <c r="S57">
        <v>0</v>
      </c>
      <c r="T57">
        <v>0</v>
      </c>
      <c r="V57">
        <v>0</v>
      </c>
      <c r="Y57" s="1">
        <v>44362</v>
      </c>
      <c r="Z57" s="2">
        <v>0.74534722222222216</v>
      </c>
      <c r="AB57">
        <v>1</v>
      </c>
      <c r="AD57" s="4">
        <f t="shared" si="1"/>
        <v>2.8582611628743213</v>
      </c>
      <c r="AE57" s="4">
        <f t="shared" si="0"/>
        <v>4.6853174361739915</v>
      </c>
      <c r="AF57" s="4">
        <f t="shared" si="2"/>
        <v>1.8270562732996702</v>
      </c>
      <c r="AG57" s="4">
        <f t="shared" si="3"/>
        <v>0.16067946925029877</v>
      </c>
      <c r="AJ57">
        <f>ABS(100*(AD57-AD58)/(AVERAGE(AD57:AD58)))</f>
        <v>0.63014433331193043</v>
      </c>
      <c r="AO57">
        <f>ABS(100*(AE57-AE58)/(AVERAGE(AE57:AE58)))</f>
        <v>2.135813516585339E-2</v>
      </c>
      <c r="AT57">
        <f>ABS(100*(AF57-AF58)/(AVERAGE(AF57:AF58)))</f>
        <v>0.93852530335772577</v>
      </c>
      <c r="AY57">
        <f>ABS(100*(AG57-AG58)/(AVERAGE(AG57:AG58)))</f>
        <v>0.11725262074185996</v>
      </c>
      <c r="BC57" s="4">
        <f>AVERAGE(AD57:AD58)</f>
        <v>2.867295212023266</v>
      </c>
      <c r="BD57" s="4">
        <f>AVERAGE(AE57:AE58)</f>
        <v>4.685817837827706</v>
      </c>
      <c r="BE57" s="4">
        <f>AVERAGE(AF57:AF58)</f>
        <v>1.8185226258044402</v>
      </c>
      <c r="BF57" s="4">
        <f>AVERAGE(AG57:AG58)</f>
        <v>0.16077372495328479</v>
      </c>
    </row>
    <row r="58" spans="1:58" x14ac:dyDescent="0.3">
      <c r="A58">
        <v>35</v>
      </c>
      <c r="B58">
        <v>11</v>
      </c>
      <c r="C58" t="s">
        <v>73</v>
      </c>
      <c r="D58" t="s">
        <v>27</v>
      </c>
      <c r="G58">
        <v>0.5</v>
      </c>
      <c r="H58">
        <v>0.5</v>
      </c>
      <c r="I58">
        <v>2942</v>
      </c>
      <c r="J58">
        <v>5133</v>
      </c>
      <c r="L58">
        <v>1420</v>
      </c>
      <c r="M58">
        <v>2.6720000000000002</v>
      </c>
      <c r="N58">
        <v>4.6269999999999998</v>
      </c>
      <c r="O58">
        <v>1.9550000000000001</v>
      </c>
      <c r="Q58">
        <v>3.2000000000000001E-2</v>
      </c>
      <c r="R58">
        <v>1</v>
      </c>
      <c r="S58">
        <v>0</v>
      </c>
      <c r="T58">
        <v>0</v>
      </c>
      <c r="V58">
        <v>0</v>
      </c>
      <c r="Y58" s="1">
        <v>44362</v>
      </c>
      <c r="Z58" s="2">
        <v>0.75146990740740749</v>
      </c>
      <c r="AB58">
        <v>1</v>
      </c>
      <c r="AD58" s="4">
        <f t="shared" si="1"/>
        <v>2.8763292611722102</v>
      </c>
      <c r="AE58" s="4">
        <f t="shared" si="0"/>
        <v>4.6863182394814205</v>
      </c>
      <c r="AF58" s="4">
        <f t="shared" si="2"/>
        <v>1.8099889783092102</v>
      </c>
      <c r="AG58" s="4">
        <f t="shared" si="3"/>
        <v>0.16086798065627081</v>
      </c>
      <c r="BC58" s="4"/>
      <c r="BD58" s="4"/>
      <c r="BE58" s="4"/>
      <c r="BF58" s="4"/>
    </row>
    <row r="59" spans="1:58" x14ac:dyDescent="0.3">
      <c r="A59">
        <v>36</v>
      </c>
      <c r="B59">
        <v>12</v>
      </c>
      <c r="C59" t="s">
        <v>74</v>
      </c>
      <c r="D59" t="s">
        <v>27</v>
      </c>
      <c r="G59">
        <v>0.5</v>
      </c>
      <c r="H59">
        <v>0.5</v>
      </c>
      <c r="I59">
        <v>2819</v>
      </c>
      <c r="J59">
        <v>4936</v>
      </c>
      <c r="L59">
        <v>1697</v>
      </c>
      <c r="M59">
        <v>2.5779999999999998</v>
      </c>
      <c r="N59">
        <v>4.46</v>
      </c>
      <c r="O59">
        <v>1.8819999999999999</v>
      </c>
      <c r="Q59">
        <v>6.0999999999999999E-2</v>
      </c>
      <c r="R59">
        <v>1</v>
      </c>
      <c r="S59">
        <v>0</v>
      </c>
      <c r="T59">
        <v>0</v>
      </c>
      <c r="V59">
        <v>0</v>
      </c>
      <c r="Y59" s="1">
        <v>44362</v>
      </c>
      <c r="Z59" s="2">
        <v>0.76193287037037039</v>
      </c>
      <c r="AB59">
        <v>1</v>
      </c>
      <c r="AD59" s="4">
        <f t="shared" si="1"/>
        <v>2.7528639228033027</v>
      </c>
      <c r="AE59" s="4">
        <f t="shared" si="0"/>
        <v>4.48915998791791</v>
      </c>
      <c r="AF59" s="4">
        <f t="shared" si="2"/>
        <v>1.7362960651146073</v>
      </c>
      <c r="AG59" s="4">
        <f t="shared" si="3"/>
        <v>0.18697681038340061</v>
      </c>
      <c r="BC59" s="4"/>
      <c r="BD59" s="4"/>
      <c r="BE59" s="4"/>
      <c r="BF59" s="4"/>
    </row>
    <row r="60" spans="1:58" x14ac:dyDescent="0.3">
      <c r="A60">
        <v>37</v>
      </c>
      <c r="B60">
        <v>12</v>
      </c>
      <c r="C60" t="s">
        <v>74</v>
      </c>
      <c r="D60" t="s">
        <v>27</v>
      </c>
      <c r="G60">
        <v>0.5</v>
      </c>
      <c r="H60">
        <v>0.5</v>
      </c>
      <c r="I60">
        <v>2754</v>
      </c>
      <c r="J60">
        <v>4890</v>
      </c>
      <c r="L60">
        <v>1624</v>
      </c>
      <c r="M60">
        <v>2.5270000000000001</v>
      </c>
      <c r="N60">
        <v>4.4210000000000003</v>
      </c>
      <c r="O60">
        <v>1.893</v>
      </c>
      <c r="Q60">
        <v>5.3999999999999999E-2</v>
      </c>
      <c r="R60">
        <v>1</v>
      </c>
      <c r="S60">
        <v>0</v>
      </c>
      <c r="T60">
        <v>0</v>
      </c>
      <c r="V60">
        <v>0</v>
      </c>
      <c r="Y60" s="1">
        <v>44362</v>
      </c>
      <c r="Z60" s="2">
        <v>0.767511574074074</v>
      </c>
      <c r="AB60">
        <v>1</v>
      </c>
      <c r="AD60" s="4">
        <f t="shared" si="1"/>
        <v>2.6876180122831488</v>
      </c>
      <c r="AE60" s="4">
        <f t="shared" si="0"/>
        <v>4.4431230357761775</v>
      </c>
      <c r="AF60" s="4">
        <f t="shared" si="2"/>
        <v>1.7555050234930287</v>
      </c>
      <c r="AG60" s="4">
        <f t="shared" si="3"/>
        <v>0.18009614406542057</v>
      </c>
      <c r="AJ60">
        <f>ABS(100*(AD60-AD61)/(AVERAGE(AD60:AD61)))</f>
        <v>0.22434196847562554</v>
      </c>
      <c r="AO60">
        <f>ABS(100*(AE60-AE61)/(AVERAGE(AE60:AE61)))</f>
        <v>1.8743487027803838</v>
      </c>
      <c r="AT60">
        <f>ABS(100*(AF60-AF61)/(AVERAGE(AF60:AF61)))</f>
        <v>5.0034806946041064</v>
      </c>
      <c r="AY60">
        <f>ABS(100*(AG60-AG61)/(AVERAGE(AG60:AG61)))</f>
        <v>1.1580661282830265</v>
      </c>
      <c r="BC60" s="4">
        <f>AVERAGE(AD60:AD61)</f>
        <v>2.6846066625668339</v>
      </c>
      <c r="BD60" s="4">
        <f>AVERAGE(AE60:AE61)</f>
        <v>4.4851567746881944</v>
      </c>
      <c r="BE60" s="4">
        <f>AVERAGE(AF60:AF61)</f>
        <v>1.8005501121213612</v>
      </c>
      <c r="BF60" s="4">
        <f>AVERAGE(AG60:AG61)</f>
        <v>0.17905933133257426</v>
      </c>
    </row>
    <row r="61" spans="1:58" x14ac:dyDescent="0.3">
      <c r="A61">
        <v>38</v>
      </c>
      <c r="B61">
        <v>12</v>
      </c>
      <c r="C61" t="s">
        <v>74</v>
      </c>
      <c r="D61" t="s">
        <v>27</v>
      </c>
      <c r="G61">
        <v>0.5</v>
      </c>
      <c r="H61">
        <v>0.5</v>
      </c>
      <c r="I61">
        <v>2748</v>
      </c>
      <c r="J61">
        <v>4974</v>
      </c>
      <c r="L61">
        <v>1602</v>
      </c>
      <c r="M61">
        <v>2.5230000000000001</v>
      </c>
      <c r="N61">
        <v>4.4930000000000003</v>
      </c>
      <c r="O61">
        <v>1.97</v>
      </c>
      <c r="Q61">
        <v>5.0999999999999997E-2</v>
      </c>
      <c r="R61">
        <v>1</v>
      </c>
      <c r="S61">
        <v>0</v>
      </c>
      <c r="T61">
        <v>0</v>
      </c>
      <c r="V61">
        <v>0</v>
      </c>
      <c r="Y61" s="1">
        <v>44362</v>
      </c>
      <c r="Z61" s="2">
        <v>0.77353009259259264</v>
      </c>
      <c r="AB61">
        <v>1</v>
      </c>
      <c r="AD61" s="4">
        <f t="shared" si="1"/>
        <v>2.6815953128505186</v>
      </c>
      <c r="AE61" s="4">
        <f t="shared" si="0"/>
        <v>4.5271905136002122</v>
      </c>
      <c r="AF61" s="4">
        <f t="shared" si="2"/>
        <v>1.8455952007496936</v>
      </c>
      <c r="AG61" s="4">
        <f t="shared" si="3"/>
        <v>0.17802251859972795</v>
      </c>
      <c r="BC61" s="4"/>
      <c r="BD61" s="4"/>
      <c r="BE61" s="4"/>
      <c r="BF61" s="4"/>
    </row>
    <row r="62" spans="1:58" x14ac:dyDescent="0.3">
      <c r="A62">
        <v>39</v>
      </c>
      <c r="B62">
        <v>13</v>
      </c>
      <c r="C62" t="s">
        <v>75</v>
      </c>
      <c r="D62" t="s">
        <v>27</v>
      </c>
      <c r="G62">
        <v>0.5</v>
      </c>
      <c r="H62">
        <v>0.5</v>
      </c>
      <c r="I62">
        <v>2406</v>
      </c>
      <c r="J62">
        <v>5065</v>
      </c>
      <c r="L62">
        <v>1993</v>
      </c>
      <c r="M62">
        <v>2.2610000000000001</v>
      </c>
      <c r="N62">
        <v>4.57</v>
      </c>
      <c r="O62">
        <v>2.3090000000000002</v>
      </c>
      <c r="Q62">
        <v>9.1999999999999998E-2</v>
      </c>
      <c r="R62">
        <v>1</v>
      </c>
      <c r="S62">
        <v>0</v>
      </c>
      <c r="T62">
        <v>0</v>
      </c>
      <c r="V62">
        <v>0</v>
      </c>
      <c r="Y62" s="1">
        <v>44362</v>
      </c>
      <c r="Z62" s="2">
        <v>0.78393518518518512</v>
      </c>
      <c r="AB62">
        <v>1</v>
      </c>
      <c r="AD62" s="4">
        <f t="shared" si="1"/>
        <v>2.3383014451906301</v>
      </c>
      <c r="AE62" s="4">
        <f t="shared" si="0"/>
        <v>4.6182636145762492</v>
      </c>
      <c r="AF62" s="4">
        <f t="shared" si="2"/>
        <v>2.2799621693856191</v>
      </c>
      <c r="AG62" s="4">
        <f t="shared" si="3"/>
        <v>0.21487649846726495</v>
      </c>
      <c r="BC62" s="4"/>
      <c r="BD62" s="4"/>
      <c r="BE62" s="4"/>
      <c r="BF62" s="4"/>
    </row>
    <row r="63" spans="1:58" x14ac:dyDescent="0.3">
      <c r="A63">
        <v>40</v>
      </c>
      <c r="B63">
        <v>13</v>
      </c>
      <c r="C63" t="s">
        <v>75</v>
      </c>
      <c r="D63" t="s">
        <v>27</v>
      </c>
      <c r="G63">
        <v>0.5</v>
      </c>
      <c r="H63">
        <v>0.5</v>
      </c>
      <c r="I63">
        <v>2284</v>
      </c>
      <c r="J63">
        <v>5059</v>
      </c>
      <c r="L63">
        <v>2001</v>
      </c>
      <c r="M63">
        <v>2.1669999999999998</v>
      </c>
      <c r="N63">
        <v>4.5640000000000001</v>
      </c>
      <c r="O63">
        <v>2.3969999999999998</v>
      </c>
      <c r="Q63">
        <v>9.2999999999999999E-2</v>
      </c>
      <c r="R63">
        <v>1</v>
      </c>
      <c r="S63">
        <v>0</v>
      </c>
      <c r="T63">
        <v>0</v>
      </c>
      <c r="V63">
        <v>0</v>
      </c>
      <c r="Y63" s="1">
        <v>44362</v>
      </c>
      <c r="Z63" s="2">
        <v>0.78956018518518523</v>
      </c>
      <c r="AB63">
        <v>1</v>
      </c>
      <c r="AD63" s="4">
        <f t="shared" si="1"/>
        <v>2.2158398900604945</v>
      </c>
      <c r="AE63" s="4">
        <f t="shared" si="0"/>
        <v>4.6122587947316758</v>
      </c>
      <c r="AF63" s="4">
        <f t="shared" si="2"/>
        <v>2.3964189046711812</v>
      </c>
      <c r="AG63" s="4">
        <f t="shared" si="3"/>
        <v>0.21563054409115318</v>
      </c>
      <c r="AJ63">
        <f>ABS(100*(AD63-AD64)/(AVERAGE(AD63:AD64)))</f>
        <v>0.67720443900314331</v>
      </c>
      <c r="AO63">
        <f>ABS(100*(AE63-AE64)/(AVERAGE(AE63:AE64)))</f>
        <v>0.30332202351873372</v>
      </c>
      <c r="AT63">
        <f>ABS(100*(AF63-AF64)/(AVERAGE(AF63:AF64)))</f>
        <v>4.3637211739204519E-2</v>
      </c>
      <c r="AY63">
        <f>ABS(100*(AG63-AG64)/(AVERAGE(AG63:AG64)))</f>
        <v>0.74034756494037779</v>
      </c>
      <c r="BC63" s="4">
        <f>AVERAGE(AD63:AD64)</f>
        <v>2.2233682643512815</v>
      </c>
      <c r="BD63" s="4">
        <f>AVERAGE(AE63:AE64)</f>
        <v>4.619264417883679</v>
      </c>
      <c r="BE63" s="4">
        <f>AVERAGE(AF63:AF64)</f>
        <v>2.395896153532397</v>
      </c>
      <c r="BF63" s="4">
        <f>AVERAGE(AG63:AG64)</f>
        <v>0.2164317175665344</v>
      </c>
    </row>
    <row r="64" spans="1:58" x14ac:dyDescent="0.3">
      <c r="A64">
        <v>41</v>
      </c>
      <c r="B64">
        <v>13</v>
      </c>
      <c r="C64" t="s">
        <v>75</v>
      </c>
      <c r="D64" t="s">
        <v>27</v>
      </c>
      <c r="G64">
        <v>0.5</v>
      </c>
      <c r="H64">
        <v>0.5</v>
      </c>
      <c r="I64">
        <v>2299</v>
      </c>
      <c r="J64">
        <v>5073</v>
      </c>
      <c r="L64">
        <v>2018</v>
      </c>
      <c r="M64">
        <v>2.1789999999999998</v>
      </c>
      <c r="N64">
        <v>4.5759999999999996</v>
      </c>
      <c r="O64">
        <v>2.3980000000000001</v>
      </c>
      <c r="Q64">
        <v>9.5000000000000001E-2</v>
      </c>
      <c r="R64">
        <v>1</v>
      </c>
      <c r="S64">
        <v>0</v>
      </c>
      <c r="T64">
        <v>0</v>
      </c>
      <c r="V64">
        <v>0</v>
      </c>
      <c r="Y64" s="1">
        <v>44362</v>
      </c>
      <c r="Z64" s="2">
        <v>0.79557870370370365</v>
      </c>
      <c r="AB64">
        <v>1</v>
      </c>
      <c r="AD64" s="4">
        <f t="shared" si="1"/>
        <v>2.2308966386420686</v>
      </c>
      <c r="AE64" s="4">
        <f t="shared" si="0"/>
        <v>4.6262700410356814</v>
      </c>
      <c r="AF64" s="4">
        <f t="shared" si="2"/>
        <v>2.3953734023936128</v>
      </c>
      <c r="AG64" s="4">
        <f t="shared" si="3"/>
        <v>0.21723289104191565</v>
      </c>
      <c r="BC64" s="4"/>
      <c r="BD64" s="4"/>
      <c r="BE64" s="4"/>
      <c r="BF64" s="4"/>
    </row>
    <row r="65" spans="1:58" x14ac:dyDescent="0.3">
      <c r="A65">
        <v>42</v>
      </c>
      <c r="B65">
        <v>14</v>
      </c>
      <c r="C65" t="s">
        <v>76</v>
      </c>
      <c r="D65" t="s">
        <v>27</v>
      </c>
      <c r="G65">
        <v>0.5</v>
      </c>
      <c r="H65">
        <v>0.5</v>
      </c>
      <c r="I65">
        <v>2696</v>
      </c>
      <c r="J65">
        <v>4829</v>
      </c>
      <c r="L65">
        <v>1668</v>
      </c>
      <c r="M65">
        <v>2.4830000000000001</v>
      </c>
      <c r="N65">
        <v>4.3689999999999998</v>
      </c>
      <c r="O65">
        <v>1.8859999999999999</v>
      </c>
      <c r="Q65">
        <v>5.8000000000000003E-2</v>
      </c>
      <c r="R65">
        <v>1</v>
      </c>
      <c r="S65">
        <v>0</v>
      </c>
      <c r="T65">
        <v>0</v>
      </c>
      <c r="V65">
        <v>0</v>
      </c>
      <c r="Y65" s="1">
        <v>44362</v>
      </c>
      <c r="Z65" s="2">
        <v>0.80613425925925919</v>
      </c>
      <c r="AB65">
        <v>1</v>
      </c>
      <c r="AD65" s="4">
        <f t="shared" si="1"/>
        <v>2.6293985844343952</v>
      </c>
      <c r="AE65" s="4">
        <f t="shared" si="0"/>
        <v>4.3820740340230087</v>
      </c>
      <c r="AF65" s="4">
        <f t="shared" si="2"/>
        <v>1.7526754495886134</v>
      </c>
      <c r="AG65" s="4">
        <f t="shared" si="3"/>
        <v>0.18424339499680581</v>
      </c>
      <c r="BC65" s="4"/>
      <c r="BD65" s="4"/>
      <c r="BE65" s="4"/>
      <c r="BF65" s="4"/>
    </row>
    <row r="66" spans="1:58" x14ac:dyDescent="0.3">
      <c r="A66">
        <v>43</v>
      </c>
      <c r="B66">
        <v>14</v>
      </c>
      <c r="C66" t="s">
        <v>76</v>
      </c>
      <c r="D66" t="s">
        <v>27</v>
      </c>
      <c r="G66">
        <v>0.5</v>
      </c>
      <c r="H66">
        <v>0.5</v>
      </c>
      <c r="I66">
        <v>2844</v>
      </c>
      <c r="J66">
        <v>4228</v>
      </c>
      <c r="L66">
        <v>1504</v>
      </c>
      <c r="M66">
        <v>2.597</v>
      </c>
      <c r="N66">
        <v>3.86</v>
      </c>
      <c r="O66">
        <v>1.2629999999999999</v>
      </c>
      <c r="Q66">
        <v>4.1000000000000002E-2</v>
      </c>
      <c r="R66">
        <v>1</v>
      </c>
      <c r="S66">
        <v>0</v>
      </c>
      <c r="T66">
        <v>0</v>
      </c>
      <c r="V66">
        <v>0</v>
      </c>
      <c r="Y66" s="1">
        <v>44362</v>
      </c>
      <c r="Z66" s="2">
        <v>0.8116782407407408</v>
      </c>
      <c r="AB66">
        <v>1</v>
      </c>
      <c r="AD66" s="4">
        <f t="shared" si="1"/>
        <v>2.7779585037725929</v>
      </c>
      <c r="AE66" s="4">
        <f t="shared" si="0"/>
        <v>3.7805912462581892</v>
      </c>
      <c r="AF66" s="4">
        <f t="shared" si="2"/>
        <v>1.0026327424855963</v>
      </c>
      <c r="AG66" s="4">
        <f t="shared" si="3"/>
        <v>0.16878545970709719</v>
      </c>
      <c r="AJ66">
        <f>ABS(100*(AD66-AD67)/(AVERAGE(AD66:AD67)))</f>
        <v>0.68419442320364432</v>
      </c>
      <c r="AO66">
        <f>ABS(100*(AE66-AE67)/(AVERAGE(AE66:AE67)))</f>
        <v>12.623830392314403</v>
      </c>
      <c r="AT66">
        <f>ABS(100*(AF66-AF67)/(AVERAGE(AF66:AF67)))</f>
        <v>39.296082169773854</v>
      </c>
      <c r="AY66">
        <f>ABS(100*(AG66-AG67)/(AVERAGE(AG66:AG67)))</f>
        <v>7.3168679263569043</v>
      </c>
      <c r="BC66" s="4">
        <f>AVERAGE(AD66:AD67)</f>
        <v>2.7874944445409229</v>
      </c>
      <c r="BD66" s="4">
        <f>AVERAGE(AE66:AE67)</f>
        <v>4.0352956879988664</v>
      </c>
      <c r="BE66" s="4">
        <f>AVERAGE(AF66:AF67)</f>
        <v>1.2478012434579429</v>
      </c>
      <c r="BF66" s="4">
        <f>AVERAGE(AG66:AG67)</f>
        <v>0.17519484751014711</v>
      </c>
    </row>
    <row r="67" spans="1:58" x14ac:dyDescent="0.3">
      <c r="A67">
        <v>44</v>
      </c>
      <c r="B67">
        <v>14</v>
      </c>
      <c r="C67" t="s">
        <v>76</v>
      </c>
      <c r="D67" t="s">
        <v>27</v>
      </c>
      <c r="G67">
        <v>0.5</v>
      </c>
      <c r="H67">
        <v>0.5</v>
      </c>
      <c r="I67">
        <v>2863</v>
      </c>
      <c r="J67">
        <v>4737</v>
      </c>
      <c r="L67">
        <v>1640</v>
      </c>
      <c r="M67">
        <v>2.6110000000000002</v>
      </c>
      <c r="N67">
        <v>4.2910000000000004</v>
      </c>
      <c r="O67">
        <v>1.68</v>
      </c>
      <c r="Q67">
        <v>5.6000000000000001E-2</v>
      </c>
      <c r="R67">
        <v>1</v>
      </c>
      <c r="S67">
        <v>0</v>
      </c>
      <c r="T67">
        <v>0</v>
      </c>
      <c r="V67">
        <v>0</v>
      </c>
      <c r="Y67" s="1">
        <v>44362</v>
      </c>
      <c r="Z67" s="2">
        <v>0.81770833333333337</v>
      </c>
      <c r="AB67">
        <v>1</v>
      </c>
      <c r="AD67" s="4">
        <f t="shared" si="1"/>
        <v>2.7970303853092533</v>
      </c>
      <c r="AE67" s="4">
        <f t="shared" si="0"/>
        <v>4.2900001297395427</v>
      </c>
      <c r="AF67" s="4">
        <f t="shared" si="2"/>
        <v>1.4929697444302894</v>
      </c>
      <c r="AG67" s="4">
        <f t="shared" si="3"/>
        <v>0.18160423531319703</v>
      </c>
      <c r="BC67" s="4"/>
      <c r="BD67" s="4"/>
      <c r="BE67" s="4"/>
      <c r="BF67" s="4"/>
    </row>
    <row r="68" spans="1:58" x14ac:dyDescent="0.3">
      <c r="A68">
        <v>45</v>
      </c>
      <c r="B68">
        <v>15</v>
      </c>
      <c r="C68" t="s">
        <v>77</v>
      </c>
      <c r="D68" t="s">
        <v>27</v>
      </c>
      <c r="G68">
        <v>0.5</v>
      </c>
      <c r="H68">
        <v>0.5</v>
      </c>
      <c r="I68">
        <v>2767</v>
      </c>
      <c r="J68">
        <v>4756</v>
      </c>
      <c r="L68">
        <v>1228</v>
      </c>
      <c r="M68">
        <v>2.5379999999999998</v>
      </c>
      <c r="N68">
        <v>4.3079999999999998</v>
      </c>
      <c r="O68">
        <v>1.77</v>
      </c>
      <c r="Q68">
        <v>1.2E-2</v>
      </c>
      <c r="R68">
        <v>1</v>
      </c>
      <c r="S68">
        <v>0</v>
      </c>
      <c r="T68">
        <v>0</v>
      </c>
      <c r="V68">
        <v>0</v>
      </c>
      <c r="Y68" s="1">
        <v>44362</v>
      </c>
      <c r="Z68" s="2">
        <v>0.82836805555555559</v>
      </c>
      <c r="AB68">
        <v>1</v>
      </c>
      <c r="AD68" s="4">
        <f t="shared" si="1"/>
        <v>2.7006671943871794</v>
      </c>
      <c r="AE68" s="4">
        <f t="shared" si="0"/>
        <v>4.3090153925806929</v>
      </c>
      <c r="AF68" s="4">
        <f t="shared" si="2"/>
        <v>1.6083481981935135</v>
      </c>
      <c r="AG68" s="4">
        <f t="shared" si="3"/>
        <v>0.14277088568295343</v>
      </c>
      <c r="BC68" s="4"/>
      <c r="BD68" s="4"/>
      <c r="BE68" s="4"/>
      <c r="BF68" s="4"/>
    </row>
    <row r="69" spans="1:58" x14ac:dyDescent="0.3">
      <c r="A69">
        <v>46</v>
      </c>
      <c r="B69">
        <v>15</v>
      </c>
      <c r="C69" t="s">
        <v>77</v>
      </c>
      <c r="D69" t="s">
        <v>27</v>
      </c>
      <c r="G69">
        <v>0.5</v>
      </c>
      <c r="H69">
        <v>0.5</v>
      </c>
      <c r="I69">
        <v>2737</v>
      </c>
      <c r="J69">
        <v>4730</v>
      </c>
      <c r="L69">
        <v>1250</v>
      </c>
      <c r="M69">
        <v>2.5150000000000001</v>
      </c>
      <c r="N69">
        <v>4.2850000000000001</v>
      </c>
      <c r="O69">
        <v>1.7709999999999999</v>
      </c>
      <c r="Q69">
        <v>1.4999999999999999E-2</v>
      </c>
      <c r="R69">
        <v>1</v>
      </c>
      <c r="S69">
        <v>0</v>
      </c>
      <c r="T69">
        <v>0</v>
      </c>
      <c r="V69">
        <v>0</v>
      </c>
      <c r="Y69" s="1">
        <v>44362</v>
      </c>
      <c r="Z69" s="2">
        <v>0.83396990740740751</v>
      </c>
      <c r="AB69">
        <v>1</v>
      </c>
      <c r="AD69" s="4">
        <f t="shared" si="1"/>
        <v>2.6705536972240309</v>
      </c>
      <c r="AE69" s="4">
        <f t="shared" si="0"/>
        <v>4.2829945065875394</v>
      </c>
      <c r="AF69" s="4">
        <f t="shared" si="2"/>
        <v>1.6124408093635085</v>
      </c>
      <c r="AG69" s="4">
        <f t="shared" si="3"/>
        <v>0.14484451114864605</v>
      </c>
      <c r="AJ69">
        <f>ABS(100*(AD69-AD70)/(AVERAGE(AD69:AD70)))</f>
        <v>0.83034897287286091</v>
      </c>
      <c r="AO69">
        <f>ABS(100*(AE69-AE70)/(AVERAGE(AE69:AE70)))</f>
        <v>9.3423964082054542E-2</v>
      </c>
      <c r="AT69">
        <f>ABS(100*(AF69-AF70)/(AVERAGE(AF69:AF70)))</f>
        <v>1.6048416333524436</v>
      </c>
      <c r="AY69">
        <f>ABS(100*(AG69-AG70)/(AVERAGE(AG69:AG70)))</f>
        <v>3.5768250261124268</v>
      </c>
      <c r="BC69" s="4">
        <f>AVERAGE(AD69:AD70)</f>
        <v>2.6595120815975433</v>
      </c>
      <c r="BD69" s="4">
        <f>AVERAGE(AE69:AE70)</f>
        <v>4.2849961132023973</v>
      </c>
      <c r="BE69" s="4">
        <f>AVERAGE(AF69:AF70)</f>
        <v>1.6254840316048538</v>
      </c>
      <c r="BF69" s="4">
        <f>AVERAGE(AG69:AG70)</f>
        <v>0.14229960716802328</v>
      </c>
    </row>
    <row r="70" spans="1:58" x14ac:dyDescent="0.3">
      <c r="A70">
        <v>47</v>
      </c>
      <c r="B70">
        <v>15</v>
      </c>
      <c r="C70" t="s">
        <v>77</v>
      </c>
      <c r="D70" t="s">
        <v>27</v>
      </c>
      <c r="G70">
        <v>0.5</v>
      </c>
      <c r="H70">
        <v>0.5</v>
      </c>
      <c r="I70">
        <v>2715</v>
      </c>
      <c r="J70">
        <v>4734</v>
      </c>
      <c r="L70">
        <v>1196</v>
      </c>
      <c r="M70">
        <v>2.4980000000000002</v>
      </c>
      <c r="N70">
        <v>4.29</v>
      </c>
      <c r="O70">
        <v>1.792</v>
      </c>
      <c r="Q70">
        <v>8.9999999999999993E-3</v>
      </c>
      <c r="R70">
        <v>1</v>
      </c>
      <c r="S70">
        <v>0</v>
      </c>
      <c r="T70">
        <v>0</v>
      </c>
      <c r="V70">
        <v>0</v>
      </c>
      <c r="Y70" s="1">
        <v>44362</v>
      </c>
      <c r="Z70" s="2">
        <v>0.8400347222222222</v>
      </c>
      <c r="AB70">
        <v>1</v>
      </c>
      <c r="AD70" s="4">
        <f t="shared" si="1"/>
        <v>2.6484704659710561</v>
      </c>
      <c r="AE70" s="4">
        <f t="shared" si="0"/>
        <v>4.2869977198172551</v>
      </c>
      <c r="AF70" s="4">
        <f t="shared" si="2"/>
        <v>1.638527253846199</v>
      </c>
      <c r="AG70" s="4">
        <f t="shared" si="3"/>
        <v>0.13975470318740052</v>
      </c>
      <c r="BC70" s="4"/>
      <c r="BD70" s="4"/>
      <c r="BE70" s="4"/>
      <c r="BF70" s="4"/>
    </row>
    <row r="71" spans="1:58" x14ac:dyDescent="0.3">
      <c r="A71">
        <v>48</v>
      </c>
      <c r="B71">
        <v>16</v>
      </c>
      <c r="C71" t="s">
        <v>78</v>
      </c>
      <c r="D71" t="s">
        <v>27</v>
      </c>
      <c r="G71">
        <v>0.5</v>
      </c>
      <c r="H71">
        <v>0.5</v>
      </c>
      <c r="I71">
        <v>3108</v>
      </c>
      <c r="J71">
        <v>4385</v>
      </c>
      <c r="L71">
        <v>1164</v>
      </c>
      <c r="M71">
        <v>2.7989999999999999</v>
      </c>
      <c r="N71">
        <v>3.9940000000000002</v>
      </c>
      <c r="O71">
        <v>1.1950000000000001</v>
      </c>
      <c r="Q71">
        <v>6.0000000000000001E-3</v>
      </c>
      <c r="R71">
        <v>1</v>
      </c>
      <c r="S71">
        <v>0</v>
      </c>
      <c r="T71">
        <v>0</v>
      </c>
      <c r="V71">
        <v>0</v>
      </c>
      <c r="Y71" s="1">
        <v>44362</v>
      </c>
      <c r="Z71" s="2">
        <v>0.85043981481481479</v>
      </c>
      <c r="AB71">
        <v>1</v>
      </c>
      <c r="AD71" s="4">
        <f t="shared" si="1"/>
        <v>3.0429572788082959</v>
      </c>
      <c r="AE71" s="4">
        <f t="shared" si="0"/>
        <v>3.9377173655245397</v>
      </c>
      <c r="AF71" s="4">
        <f t="shared" si="2"/>
        <v>0.89476008671624374</v>
      </c>
      <c r="AG71" s="4">
        <f t="shared" si="3"/>
        <v>0.13673852069184761</v>
      </c>
      <c r="BC71" s="4"/>
      <c r="BD71" s="4"/>
      <c r="BE71" s="4"/>
      <c r="BF71" s="4"/>
    </row>
    <row r="72" spans="1:58" x14ac:dyDescent="0.3">
      <c r="A72">
        <v>49</v>
      </c>
      <c r="B72">
        <v>16</v>
      </c>
      <c r="C72" t="s">
        <v>78</v>
      </c>
      <c r="D72" t="s">
        <v>27</v>
      </c>
      <c r="G72">
        <v>0.5</v>
      </c>
      <c r="H72">
        <v>0.5</v>
      </c>
      <c r="I72">
        <v>3203</v>
      </c>
      <c r="J72">
        <v>4906</v>
      </c>
      <c r="L72">
        <v>1260</v>
      </c>
      <c r="M72">
        <v>2.8719999999999999</v>
      </c>
      <c r="N72">
        <v>4.4340000000000002</v>
      </c>
      <c r="O72">
        <v>1.5620000000000001</v>
      </c>
      <c r="Q72">
        <v>1.6E-2</v>
      </c>
      <c r="R72">
        <v>1</v>
      </c>
      <c r="S72">
        <v>0</v>
      </c>
      <c r="T72">
        <v>0</v>
      </c>
      <c r="V72">
        <v>0</v>
      </c>
      <c r="Y72" s="1">
        <v>44362</v>
      </c>
      <c r="Z72" s="2">
        <v>0.85611111111111116</v>
      </c>
      <c r="AB72">
        <v>1</v>
      </c>
      <c r="AD72" s="4">
        <f t="shared" si="1"/>
        <v>3.1383166864915988</v>
      </c>
      <c r="AE72" s="4">
        <f t="shared" si="0"/>
        <v>4.459135888695041</v>
      </c>
      <c r="AF72" s="4">
        <f t="shared" si="2"/>
        <v>1.3208192022034422</v>
      </c>
      <c r="AG72" s="4">
        <f t="shared" si="3"/>
        <v>0.14578706817850634</v>
      </c>
      <c r="AJ72">
        <f>ABS(100*(AD72-AD73)/(AVERAGE(AD72:AD73)))</f>
        <v>2.4640747113965134</v>
      </c>
      <c r="AO72">
        <f>ABS(100*(AE72-AE73)/(AVERAGE(AE72:AE73)))</f>
        <v>1.0151009331786374</v>
      </c>
      <c r="AT72">
        <f>ABS(100*(AF72-AF73)/(AVERAGE(AF72:AF73)))</f>
        <v>9.7947735107972456</v>
      </c>
      <c r="AY72">
        <f>ABS(100*(AG72-AG73)/(AVERAGE(AG72:AG73)))</f>
        <v>2.7528008368279862</v>
      </c>
      <c r="BC72" s="4">
        <f>AVERAGE(AD72:AD73)</f>
        <v>3.1774642328036915</v>
      </c>
      <c r="BD72" s="4">
        <f>AVERAGE(AE72:AE73)</f>
        <v>4.4366178142778887</v>
      </c>
      <c r="BE72" s="4">
        <f>AVERAGE(AF72:AF73)</f>
        <v>1.2591535814741974</v>
      </c>
      <c r="BF72" s="4">
        <f>AVERAGE(AG72:AG73)</f>
        <v>0.14380769841579974</v>
      </c>
    </row>
    <row r="73" spans="1:58" x14ac:dyDescent="0.3">
      <c r="A73">
        <v>50</v>
      </c>
      <c r="B73">
        <v>16</v>
      </c>
      <c r="C73" t="s">
        <v>78</v>
      </c>
      <c r="D73" t="s">
        <v>27</v>
      </c>
      <c r="G73">
        <v>0.5</v>
      </c>
      <c r="H73">
        <v>0.5</v>
      </c>
      <c r="I73">
        <v>3281</v>
      </c>
      <c r="J73">
        <v>4861</v>
      </c>
      <c r="L73">
        <v>1218</v>
      </c>
      <c r="M73">
        <v>2.9319999999999999</v>
      </c>
      <c r="N73">
        <v>4.3970000000000002</v>
      </c>
      <c r="O73">
        <v>1.464</v>
      </c>
      <c r="Q73">
        <v>1.0999999999999999E-2</v>
      </c>
      <c r="R73">
        <v>1</v>
      </c>
      <c r="S73">
        <v>0</v>
      </c>
      <c r="T73">
        <v>0</v>
      </c>
      <c r="V73">
        <v>0</v>
      </c>
      <c r="Y73" s="1">
        <v>44362</v>
      </c>
      <c r="Z73" s="2">
        <v>0.86217592592592596</v>
      </c>
      <c r="AB73">
        <v>1</v>
      </c>
      <c r="AD73" s="4">
        <f t="shared" si="1"/>
        <v>3.2166117791157838</v>
      </c>
      <c r="AE73" s="4">
        <f t="shared" si="0"/>
        <v>4.4140997398607364</v>
      </c>
      <c r="AF73" s="4">
        <f t="shared" si="2"/>
        <v>1.1974879607449527</v>
      </c>
      <c r="AG73" s="4">
        <f t="shared" si="3"/>
        <v>0.14182832865309314</v>
      </c>
      <c r="BC73" s="4"/>
      <c r="BD73" s="4"/>
      <c r="BE73" s="4"/>
      <c r="BF73" s="4"/>
    </row>
    <row r="74" spans="1:58" x14ac:dyDescent="0.3">
      <c r="A74">
        <v>51</v>
      </c>
      <c r="B74">
        <v>17</v>
      </c>
      <c r="C74" t="s">
        <v>79</v>
      </c>
      <c r="D74" t="s">
        <v>27</v>
      </c>
      <c r="G74">
        <v>0.5</v>
      </c>
      <c r="H74">
        <v>0.5</v>
      </c>
      <c r="I74">
        <v>4049</v>
      </c>
      <c r="J74">
        <v>5590</v>
      </c>
      <c r="L74">
        <v>1552</v>
      </c>
      <c r="M74">
        <v>3.5209999999999999</v>
      </c>
      <c r="N74">
        <v>5.0140000000000002</v>
      </c>
      <c r="O74">
        <v>1.4930000000000001</v>
      </c>
      <c r="Q74">
        <v>4.5999999999999999E-2</v>
      </c>
      <c r="R74">
        <v>1</v>
      </c>
      <c r="S74">
        <v>0</v>
      </c>
      <c r="T74">
        <v>0</v>
      </c>
      <c r="V74">
        <v>0</v>
      </c>
      <c r="Y74" s="1">
        <v>44362</v>
      </c>
      <c r="Z74" s="2">
        <v>0.87271990740740746</v>
      </c>
      <c r="AB74">
        <v>1</v>
      </c>
      <c r="AD74" s="4">
        <f t="shared" si="1"/>
        <v>3.987517306492375</v>
      </c>
      <c r="AE74" s="4">
        <f t="shared" si="0"/>
        <v>5.1436853509764671</v>
      </c>
      <c r="AF74" s="4">
        <f t="shared" si="2"/>
        <v>1.1561680444840921</v>
      </c>
      <c r="AG74" s="4">
        <f t="shared" si="3"/>
        <v>0.17330973345042655</v>
      </c>
      <c r="BC74" s="4"/>
      <c r="BD74" s="4"/>
      <c r="BE74" s="4"/>
      <c r="BF74" s="4"/>
    </row>
    <row r="75" spans="1:58" x14ac:dyDescent="0.3">
      <c r="A75">
        <v>52</v>
      </c>
      <c r="B75">
        <v>17</v>
      </c>
      <c r="C75" t="s">
        <v>79</v>
      </c>
      <c r="D75" t="s">
        <v>27</v>
      </c>
      <c r="G75">
        <v>0.5</v>
      </c>
      <c r="H75">
        <v>0.5</v>
      </c>
      <c r="I75">
        <v>4371</v>
      </c>
      <c r="J75">
        <v>6302</v>
      </c>
      <c r="L75">
        <v>1668</v>
      </c>
      <c r="M75">
        <v>3.7679999999999998</v>
      </c>
      <c r="N75">
        <v>5.6180000000000003</v>
      </c>
      <c r="O75">
        <v>1.85</v>
      </c>
      <c r="Q75">
        <v>5.8000000000000003E-2</v>
      </c>
      <c r="R75">
        <v>1</v>
      </c>
      <c r="S75">
        <v>0</v>
      </c>
      <c r="T75">
        <v>0</v>
      </c>
      <c r="V75">
        <v>0</v>
      </c>
      <c r="Y75" s="1">
        <v>44362</v>
      </c>
      <c r="Z75" s="2">
        <v>0.87851851851851848</v>
      </c>
      <c r="AB75">
        <v>1</v>
      </c>
      <c r="AD75" s="4">
        <f t="shared" si="1"/>
        <v>4.3107355093768316</v>
      </c>
      <c r="AE75" s="4">
        <f t="shared" si="0"/>
        <v>5.8562573058659044</v>
      </c>
      <c r="AF75" s="4">
        <f t="shared" si="2"/>
        <v>1.5455217964890728</v>
      </c>
      <c r="AG75" s="4">
        <f t="shared" si="3"/>
        <v>0.18424339499680581</v>
      </c>
      <c r="AJ75">
        <f>ABS(100*(AD75-AD76)/(AVERAGE(AD75:AD76)))</f>
        <v>1.6855274750464417</v>
      </c>
      <c r="AO75">
        <f>ABS(100*(AE75-AE76)/(AVERAGE(AE75:AE76)))</f>
        <v>0.13680927609595178</v>
      </c>
      <c r="AT75">
        <f>ABS(100*(AF75-AF76)/(AVERAGE(AF75:AF76)))</f>
        <v>5.4012662904088149</v>
      </c>
      <c r="AY75">
        <f>ABS(100*(AG75-AG76)/(AVERAGE(AG75:AG76)))</f>
        <v>1.1836032028118506</v>
      </c>
      <c r="BC75" s="4">
        <f>AVERAGE(AD75:AD76)</f>
        <v>4.3473735975919956</v>
      </c>
      <c r="BD75" s="4">
        <f>AVERAGE(AE75:AE76)</f>
        <v>5.8522540926361888</v>
      </c>
      <c r="BE75" s="4">
        <f>AVERAGE(AF75:AF76)</f>
        <v>1.5048804950441932</v>
      </c>
      <c r="BF75" s="4">
        <f>AVERAGE(AG75:AG76)</f>
        <v>0.18315945441246648</v>
      </c>
    </row>
    <row r="76" spans="1:58" x14ac:dyDescent="0.3">
      <c r="A76">
        <v>53</v>
      </c>
      <c r="B76">
        <v>17</v>
      </c>
      <c r="C76" t="s">
        <v>79</v>
      </c>
      <c r="D76" t="s">
        <v>27</v>
      </c>
      <c r="G76">
        <v>0.5</v>
      </c>
      <c r="H76">
        <v>0.5</v>
      </c>
      <c r="I76">
        <v>4444</v>
      </c>
      <c r="J76">
        <v>6294</v>
      </c>
      <c r="L76">
        <v>1645</v>
      </c>
      <c r="M76">
        <v>3.8239999999999998</v>
      </c>
      <c r="N76">
        <v>5.6109999999999998</v>
      </c>
      <c r="O76">
        <v>1.786</v>
      </c>
      <c r="Q76">
        <v>5.6000000000000001E-2</v>
      </c>
      <c r="R76">
        <v>1</v>
      </c>
      <c r="S76">
        <v>0</v>
      </c>
      <c r="T76">
        <v>0</v>
      </c>
      <c r="V76">
        <v>0</v>
      </c>
      <c r="Y76" s="1">
        <v>44362</v>
      </c>
      <c r="Z76" s="2">
        <v>0.88471064814814815</v>
      </c>
      <c r="AB76">
        <v>1</v>
      </c>
      <c r="AD76" s="4">
        <f t="shared" si="1"/>
        <v>4.3840116858071596</v>
      </c>
      <c r="AE76" s="4">
        <f t="shared" si="0"/>
        <v>5.8482508794064731</v>
      </c>
      <c r="AF76" s="4">
        <f t="shared" si="2"/>
        <v>1.4642391935993135</v>
      </c>
      <c r="AG76" s="4">
        <f t="shared" si="3"/>
        <v>0.18207551382812714</v>
      </c>
      <c r="BC76" s="4"/>
      <c r="BD76" s="4"/>
      <c r="BE76" s="4"/>
      <c r="BF76" s="4"/>
    </row>
    <row r="77" spans="1:58" x14ac:dyDescent="0.3">
      <c r="A77">
        <v>54</v>
      </c>
      <c r="B77">
        <v>18</v>
      </c>
      <c r="C77" t="s">
        <v>80</v>
      </c>
      <c r="D77" t="s">
        <v>27</v>
      </c>
      <c r="G77">
        <v>0.5</v>
      </c>
      <c r="H77">
        <v>0.5</v>
      </c>
      <c r="I77">
        <v>3264</v>
      </c>
      <c r="J77">
        <v>5105</v>
      </c>
      <c r="L77">
        <v>1838</v>
      </c>
      <c r="M77">
        <v>2.919</v>
      </c>
      <c r="N77">
        <v>4.6040000000000001</v>
      </c>
      <c r="O77">
        <v>1.6839999999999999</v>
      </c>
      <c r="Q77">
        <v>7.5999999999999998E-2</v>
      </c>
      <c r="R77">
        <v>1</v>
      </c>
      <c r="S77">
        <v>0</v>
      </c>
      <c r="T77">
        <v>0</v>
      </c>
      <c r="V77">
        <v>0</v>
      </c>
      <c r="Y77" s="1">
        <v>44362</v>
      </c>
      <c r="Z77" s="2">
        <v>0.89526620370370369</v>
      </c>
      <c r="AB77">
        <v>1</v>
      </c>
      <c r="AD77" s="4">
        <f t="shared" si="1"/>
        <v>3.1995474640566663</v>
      </c>
      <c r="AE77" s="4">
        <f t="shared" si="0"/>
        <v>4.6582957468734092</v>
      </c>
      <c r="AF77" s="4">
        <f t="shared" si="2"/>
        <v>1.4587482828167428</v>
      </c>
      <c r="AG77" s="4">
        <f t="shared" si="3"/>
        <v>0.20026686450443057</v>
      </c>
      <c r="BC77" s="4"/>
      <c r="BD77" s="4"/>
      <c r="BE77" s="4"/>
      <c r="BF77" s="4"/>
    </row>
    <row r="78" spans="1:58" x14ac:dyDescent="0.3">
      <c r="A78">
        <v>55</v>
      </c>
      <c r="B78">
        <v>18</v>
      </c>
      <c r="C78" t="s">
        <v>80</v>
      </c>
      <c r="D78" t="s">
        <v>27</v>
      </c>
      <c r="G78">
        <v>0.5</v>
      </c>
      <c r="H78">
        <v>0.5</v>
      </c>
      <c r="I78">
        <v>2853</v>
      </c>
      <c r="J78">
        <v>5699</v>
      </c>
      <c r="L78">
        <v>1998</v>
      </c>
      <c r="M78">
        <v>2.6040000000000001</v>
      </c>
      <c r="N78">
        <v>5.1070000000000002</v>
      </c>
      <c r="O78">
        <v>2.5030000000000001</v>
      </c>
      <c r="Q78">
        <v>9.2999999999999999E-2</v>
      </c>
      <c r="R78">
        <v>1</v>
      </c>
      <c r="S78">
        <v>0</v>
      </c>
      <c r="T78">
        <v>0</v>
      </c>
      <c r="V78">
        <v>0</v>
      </c>
      <c r="Y78" s="1">
        <v>44362</v>
      </c>
      <c r="Z78" s="2">
        <v>0.90093749999999995</v>
      </c>
      <c r="AB78">
        <v>1</v>
      </c>
      <c r="AD78" s="4">
        <f t="shared" si="1"/>
        <v>2.7869925529215376</v>
      </c>
      <c r="AE78" s="4">
        <f t="shared" si="0"/>
        <v>5.2527729114862263</v>
      </c>
      <c r="AF78" s="4">
        <f t="shared" si="2"/>
        <v>2.4657803585646887</v>
      </c>
      <c r="AG78" s="4">
        <f t="shared" si="3"/>
        <v>0.21534777698219509</v>
      </c>
      <c r="AJ78">
        <f>ABS(100*(AD78-AD79)/(AVERAGE(AD78:AD79)))</f>
        <v>0.78924094284504132</v>
      </c>
      <c r="AO78">
        <f>ABS(100*(AE78-AE79)/(AVERAGE(AE78:AE79)))</f>
        <v>0.60783845215509313</v>
      </c>
      <c r="AT78">
        <f>ABS(100*(AF78-AF79)/(AVERAGE(AF78:AF79)))</f>
        <v>0.40240688709558675</v>
      </c>
      <c r="AY78">
        <f>ABS(100*(AG78-AG79)/(AVERAGE(AG78:AG79)))</f>
        <v>0.39469896418745104</v>
      </c>
      <c r="BC78" s="4">
        <f>AVERAGE(AD78:AD79)</f>
        <v>2.7980341685480248</v>
      </c>
      <c r="BD78" s="4">
        <f>AVERAGE(AE78:AE79)</f>
        <v>5.2687857644050897</v>
      </c>
      <c r="BE78" s="4">
        <f>AVERAGE(AF78:AF79)</f>
        <v>2.4707515958570649</v>
      </c>
      <c r="BF78" s="4">
        <f>AVERAGE(AG78:AG79)</f>
        <v>0.21492362631875797</v>
      </c>
    </row>
    <row r="79" spans="1:58" x14ac:dyDescent="0.3">
      <c r="A79">
        <v>56</v>
      </c>
      <c r="B79">
        <v>18</v>
      </c>
      <c r="C79" t="s">
        <v>80</v>
      </c>
      <c r="D79" t="s">
        <v>27</v>
      </c>
      <c r="G79">
        <v>0.5</v>
      </c>
      <c r="H79">
        <v>0.5</v>
      </c>
      <c r="I79">
        <v>2875</v>
      </c>
      <c r="J79">
        <v>5731</v>
      </c>
      <c r="L79">
        <v>1989</v>
      </c>
      <c r="M79">
        <v>2.62</v>
      </c>
      <c r="N79">
        <v>5.133</v>
      </c>
      <c r="O79">
        <v>2.5129999999999999</v>
      </c>
      <c r="Q79">
        <v>9.1999999999999998E-2</v>
      </c>
      <c r="R79">
        <v>1</v>
      </c>
      <c r="S79">
        <v>0</v>
      </c>
      <c r="T79">
        <v>0</v>
      </c>
      <c r="V79">
        <v>0</v>
      </c>
      <c r="Y79" s="1">
        <v>44362</v>
      </c>
      <c r="Z79" s="2">
        <v>0.90703703703703698</v>
      </c>
      <c r="AB79">
        <v>1</v>
      </c>
      <c r="AD79" s="4">
        <f t="shared" si="1"/>
        <v>2.8090757841745124</v>
      </c>
      <c r="AE79" s="4">
        <f t="shared" si="0"/>
        <v>5.2847986173239541</v>
      </c>
      <c r="AF79" s="4">
        <f t="shared" si="2"/>
        <v>2.4757228331494416</v>
      </c>
      <c r="AG79" s="4">
        <f t="shared" si="3"/>
        <v>0.21449947565532085</v>
      </c>
      <c r="BC79" s="4"/>
      <c r="BD79" s="4"/>
      <c r="BE79" s="4"/>
      <c r="BF79" s="4"/>
    </row>
    <row r="80" spans="1:58" x14ac:dyDescent="0.3">
      <c r="A80">
        <v>57</v>
      </c>
      <c r="B80">
        <v>19</v>
      </c>
      <c r="C80" t="s">
        <v>66</v>
      </c>
      <c r="D80" t="s">
        <v>27</v>
      </c>
      <c r="G80">
        <v>0.5</v>
      </c>
      <c r="H80">
        <v>0.5</v>
      </c>
      <c r="I80">
        <v>4302</v>
      </c>
      <c r="J80">
        <v>9572</v>
      </c>
      <c r="L80">
        <v>4919</v>
      </c>
      <c r="M80">
        <v>3.7149999999999999</v>
      </c>
      <c r="N80">
        <v>8.3879999999999999</v>
      </c>
      <c r="O80">
        <v>4.673</v>
      </c>
      <c r="Q80">
        <v>0.39800000000000002</v>
      </c>
      <c r="R80">
        <v>1</v>
      </c>
      <c r="S80">
        <v>0</v>
      </c>
      <c r="T80">
        <v>0</v>
      </c>
      <c r="V80">
        <v>0</v>
      </c>
      <c r="Y80" s="1">
        <v>44362</v>
      </c>
      <c r="Z80" s="2">
        <v>0.91787037037037045</v>
      </c>
      <c r="AB80">
        <v>1</v>
      </c>
      <c r="AD80" s="4">
        <f t="shared" si="1"/>
        <v>4.2414744659015913</v>
      </c>
      <c r="AE80" s="4">
        <f t="shared" si="0"/>
        <v>9.1288841211586877</v>
      </c>
      <c r="AF80" s="4">
        <f t="shared" si="2"/>
        <v>4.8874096552570965</v>
      </c>
      <c r="AG80" s="4">
        <f t="shared" si="3"/>
        <v>0.4906686854043833</v>
      </c>
      <c r="BC80" s="4"/>
      <c r="BD80" s="4"/>
      <c r="BE80" s="4"/>
      <c r="BF80" s="4"/>
    </row>
    <row r="81" spans="1:58" x14ac:dyDescent="0.3">
      <c r="A81">
        <v>58</v>
      </c>
      <c r="B81">
        <v>19</v>
      </c>
      <c r="C81" t="s">
        <v>66</v>
      </c>
      <c r="D81" t="s">
        <v>27</v>
      </c>
      <c r="G81">
        <v>0.5</v>
      </c>
      <c r="H81">
        <v>0.5</v>
      </c>
      <c r="I81">
        <v>4872</v>
      </c>
      <c r="J81">
        <v>10694</v>
      </c>
      <c r="L81">
        <v>5689</v>
      </c>
      <c r="M81">
        <v>4.1520000000000001</v>
      </c>
      <c r="N81">
        <v>9.3390000000000004</v>
      </c>
      <c r="O81">
        <v>5.1859999999999999</v>
      </c>
      <c r="Q81">
        <v>0.47899999999999998</v>
      </c>
      <c r="R81">
        <v>1</v>
      </c>
      <c r="S81">
        <v>0</v>
      </c>
      <c r="T81">
        <v>0</v>
      </c>
      <c r="V81">
        <v>0</v>
      </c>
      <c r="Y81" s="1">
        <v>44362</v>
      </c>
      <c r="Z81" s="2">
        <v>0.92380787037037038</v>
      </c>
      <c r="AB81">
        <v>1</v>
      </c>
      <c r="AD81" s="4">
        <f t="shared" si="1"/>
        <v>4.8136309120014058</v>
      </c>
      <c r="AE81" s="4">
        <f t="shared" si="0"/>
        <v>10.251785432094008</v>
      </c>
      <c r="AF81" s="4">
        <f t="shared" si="2"/>
        <v>5.4381545200926027</v>
      </c>
      <c r="AG81" s="4">
        <f t="shared" si="3"/>
        <v>0.56324557670362496</v>
      </c>
      <c r="AJ81">
        <f>ABS(100*(AD81-AD82)/(AVERAGE(AD81:AD82)))</f>
        <v>1.0578743487104867</v>
      </c>
      <c r="AL81">
        <f>100*((AVERAGE(AD81:AD82)*25)-(AVERAGE(AD63:AD64)*25))/(1000*0.075)</f>
        <v>87.195304007960019</v>
      </c>
      <c r="AO81">
        <f>ABS(100*(AE81-AE82)/(AVERAGE(AE81:AE82)))</f>
        <v>0.20479699498723369</v>
      </c>
      <c r="AQ81">
        <f>100*((AVERAGE(AE81:AE82)*25)-(AVERAGE(AE63:AE64)*25))/(2000*0.075)</f>
        <v>94.050490815638895</v>
      </c>
      <c r="AT81">
        <f>ABS(100*(AF81-AF82)/(AVERAGE(AF81:AF82)))</f>
        <v>0.55643934700431386</v>
      </c>
      <c r="AV81">
        <f>100*((AVERAGE(AF81:AF82)*25)-(AVERAGE(AF63:AF64)*25))/(1000*0.075)</f>
        <v>100.90567762331783</v>
      </c>
      <c r="AY81">
        <f>ABS(100*(AG81-AG82)/(AVERAGE(AG81:AG82)))</f>
        <v>0.83323351142410973</v>
      </c>
      <c r="BA81">
        <f>100*((AVERAGE(AG81:AG82)*25)-(AVERAGE(AG63:AG64)*25))/(100*0.075)</f>
        <v>116.39008390391378</v>
      </c>
      <c r="BC81" s="4">
        <f>AVERAGE(AD81:AD82)</f>
        <v>4.8392273845900817</v>
      </c>
      <c r="BD81" s="4">
        <f>AVERAGE(AE81:AE82)</f>
        <v>10.262293866822013</v>
      </c>
      <c r="BE81" s="4">
        <f>AVERAGE(AF81:AF82)</f>
        <v>5.4230664822319321</v>
      </c>
      <c r="BF81" s="4">
        <f>AVERAGE(AG81:AG82)</f>
        <v>0.56560196927827566</v>
      </c>
    </row>
    <row r="82" spans="1:58" x14ac:dyDescent="0.3">
      <c r="A82">
        <v>59</v>
      </c>
      <c r="B82">
        <v>19</v>
      </c>
      <c r="C82" t="s">
        <v>66</v>
      </c>
      <c r="D82" t="s">
        <v>27</v>
      </c>
      <c r="G82">
        <v>0.5</v>
      </c>
      <c r="H82">
        <v>0.5</v>
      </c>
      <c r="I82">
        <v>4923</v>
      </c>
      <c r="J82">
        <v>10715</v>
      </c>
      <c r="L82">
        <v>5739</v>
      </c>
      <c r="M82">
        <v>4.1920000000000002</v>
      </c>
      <c r="N82">
        <v>9.3559999999999999</v>
      </c>
      <c r="O82">
        <v>5.1639999999999997</v>
      </c>
      <c r="Q82">
        <v>0.48399999999999999</v>
      </c>
      <c r="R82">
        <v>1</v>
      </c>
      <c r="S82">
        <v>0</v>
      </c>
      <c r="T82">
        <v>0</v>
      </c>
      <c r="V82">
        <v>0</v>
      </c>
      <c r="Y82" s="1">
        <v>44362</v>
      </c>
      <c r="Z82" s="2">
        <v>0.93018518518518523</v>
      </c>
      <c r="AB82">
        <v>1</v>
      </c>
      <c r="AD82" s="4">
        <f t="shared" si="1"/>
        <v>4.8648238571787576</v>
      </c>
      <c r="AE82" s="4">
        <f t="shared" si="0"/>
        <v>10.272802301550019</v>
      </c>
      <c r="AF82" s="4">
        <f t="shared" si="2"/>
        <v>5.4079784443712615</v>
      </c>
      <c r="AG82" s="4">
        <f t="shared" si="3"/>
        <v>0.56795836185292625</v>
      </c>
    </row>
    <row r="83" spans="1:58" x14ac:dyDescent="0.3">
      <c r="A83">
        <v>60</v>
      </c>
      <c r="B83">
        <v>20</v>
      </c>
      <c r="C83" t="s">
        <v>67</v>
      </c>
      <c r="D83" t="s">
        <v>27</v>
      </c>
      <c r="G83">
        <v>0.5</v>
      </c>
      <c r="H83">
        <v>0.5</v>
      </c>
      <c r="I83">
        <v>3453</v>
      </c>
      <c r="J83">
        <v>5133</v>
      </c>
      <c r="L83">
        <v>1858</v>
      </c>
      <c r="M83">
        <v>3.0640000000000001</v>
      </c>
      <c r="N83">
        <v>4.6269999999999998</v>
      </c>
      <c r="O83">
        <v>1.5640000000000001</v>
      </c>
      <c r="Q83">
        <v>7.8E-2</v>
      </c>
      <c r="R83">
        <v>1</v>
      </c>
      <c r="S83">
        <v>0</v>
      </c>
      <c r="T83">
        <v>0</v>
      </c>
      <c r="V83">
        <v>0</v>
      </c>
      <c r="Y83" s="1">
        <v>44362</v>
      </c>
      <c r="Z83" s="2">
        <v>0.94094907407407413</v>
      </c>
      <c r="AB83">
        <v>1</v>
      </c>
      <c r="AD83" s="4">
        <f t="shared" si="1"/>
        <v>3.3892624961844997</v>
      </c>
      <c r="AE83" s="4">
        <f t="shared" si="0"/>
        <v>4.6863182394814205</v>
      </c>
      <c r="AF83" s="4">
        <f t="shared" si="2"/>
        <v>1.2970557432969207</v>
      </c>
      <c r="AG83" s="4">
        <f t="shared" si="3"/>
        <v>0.20215197856415115</v>
      </c>
      <c r="BC83" s="4"/>
      <c r="BD83" s="4"/>
      <c r="BE83" s="4"/>
      <c r="BF83" s="4"/>
    </row>
    <row r="84" spans="1:58" x14ac:dyDescent="0.3">
      <c r="A84">
        <v>61</v>
      </c>
      <c r="B84">
        <v>20</v>
      </c>
      <c r="C84" t="s">
        <v>67</v>
      </c>
      <c r="D84" t="s">
        <v>27</v>
      </c>
      <c r="G84">
        <v>0.5</v>
      </c>
      <c r="H84">
        <v>0.5</v>
      </c>
      <c r="I84">
        <v>2884</v>
      </c>
      <c r="J84">
        <v>5716</v>
      </c>
      <c r="L84">
        <v>2113</v>
      </c>
      <c r="M84">
        <v>2.6269999999999998</v>
      </c>
      <c r="N84">
        <v>5.1210000000000004</v>
      </c>
      <c r="O84">
        <v>2.4940000000000002</v>
      </c>
      <c r="Q84">
        <v>0.105</v>
      </c>
      <c r="R84">
        <v>1</v>
      </c>
      <c r="S84">
        <v>0</v>
      </c>
      <c r="T84">
        <v>0</v>
      </c>
      <c r="V84">
        <v>0</v>
      </c>
      <c r="Y84" s="1">
        <v>44362</v>
      </c>
      <c r="Z84" s="2">
        <v>0.94663194444444443</v>
      </c>
      <c r="AB84">
        <v>1</v>
      </c>
      <c r="AD84" s="4">
        <f t="shared" si="1"/>
        <v>2.8181098333234567</v>
      </c>
      <c r="AE84" s="4">
        <f t="shared" si="0"/>
        <v>5.2697865677125195</v>
      </c>
      <c r="AF84" s="4">
        <f t="shared" si="2"/>
        <v>2.4516767343890629</v>
      </c>
      <c r="AG84" s="4">
        <f t="shared" si="3"/>
        <v>0.22618718282558831</v>
      </c>
      <c r="AJ84">
        <f>ABS(100*(AD84-AD85)/(AVERAGE(AD84:AD85)))</f>
        <v>3.5612682296362844E-2</v>
      </c>
      <c r="AK84">
        <f>ABS(100*((AVERAGE(AD84:AD85)-AVERAGE(AD78:AD79))/(AVERAGE(AD78:AD79,AD84:AD85))))</f>
        <v>0.73273468846113154</v>
      </c>
      <c r="AO84">
        <f>ABS(100*(AE84-AE85)/(AVERAGE(AE84:AE85)))</f>
        <v>1.3955532036803386</v>
      </c>
      <c r="AP84">
        <f>ABS(100*((AVERAGE(AE84:AE85)-AVERAGE(AE78:AE79))/(AVERAGE(AE78:AE79,AE84:AE85))))</f>
        <v>0.71921249469001902</v>
      </c>
      <c r="AT84">
        <f>ABS(100*(AF84-AF85)/(AVERAGE(AF84:AF85)))</f>
        <v>2.9360793937265632</v>
      </c>
      <c r="AU84">
        <f>ABS(100*((AVERAGE(AF84:AF85)-AVERAGE(AF78:AF79))/(AVERAGE(AF78:AF79,AF84:AF85))))</f>
        <v>0.70389689768740982</v>
      </c>
      <c r="AY84">
        <f>ABS(100*(AG84-AG85)/(AVERAGE(AG84:AG85)))</f>
        <v>1.9354414129893085</v>
      </c>
      <c r="AZ84">
        <f>ABS(100*((AVERAGE(AG84:AG85)-AVERAGE(AG78:AG79))/(AVERAGE(AG78:AG79,AG84:AG85))))</f>
        <v>4.1443544289912371</v>
      </c>
      <c r="BC84" s="4">
        <f>AVERAGE(AD84:AD85)</f>
        <v>2.8186117249428424</v>
      </c>
      <c r="BD84" s="4">
        <f>AVERAGE(AE84:AE85)</f>
        <v>5.3068162900873919</v>
      </c>
      <c r="BE84" s="4">
        <f>AVERAGE(AF84:AF85)</f>
        <v>2.4882045651445495</v>
      </c>
      <c r="BF84" s="4">
        <f>AVERAGE(AG84:AG85)</f>
        <v>0.22401930165690967</v>
      </c>
    </row>
    <row r="85" spans="1:58" x14ac:dyDescent="0.3">
      <c r="A85">
        <v>62</v>
      </c>
      <c r="B85">
        <v>20</v>
      </c>
      <c r="C85" t="s">
        <v>67</v>
      </c>
      <c r="D85" t="s">
        <v>27</v>
      </c>
      <c r="G85">
        <v>0.5</v>
      </c>
      <c r="H85">
        <v>0.5</v>
      </c>
      <c r="I85">
        <v>2885</v>
      </c>
      <c r="J85">
        <v>5790</v>
      </c>
      <c r="L85">
        <v>2067</v>
      </c>
      <c r="M85">
        <v>2.6280000000000001</v>
      </c>
      <c r="N85">
        <v>5.1840000000000002</v>
      </c>
      <c r="O85">
        <v>2.556</v>
      </c>
      <c r="Q85">
        <v>0.1</v>
      </c>
      <c r="R85">
        <v>1</v>
      </c>
      <c r="S85">
        <v>0</v>
      </c>
      <c r="T85">
        <v>0</v>
      </c>
      <c r="V85">
        <v>0</v>
      </c>
      <c r="Y85" s="1">
        <v>44362</v>
      </c>
      <c r="Z85" s="2">
        <v>0.95280092592592591</v>
      </c>
      <c r="AB85">
        <v>1</v>
      </c>
      <c r="AD85" s="4">
        <f t="shared" si="1"/>
        <v>2.8191136165622286</v>
      </c>
      <c r="AE85" s="4">
        <f t="shared" si="0"/>
        <v>5.3438460124622642</v>
      </c>
      <c r="AF85" s="4">
        <f t="shared" si="2"/>
        <v>2.5247323959000356</v>
      </c>
      <c r="AG85" s="4">
        <f t="shared" si="3"/>
        <v>0.22185142048823103</v>
      </c>
    </row>
    <row r="86" spans="1:58" x14ac:dyDescent="0.3">
      <c r="A86">
        <v>63</v>
      </c>
      <c r="B86">
        <v>2</v>
      </c>
      <c r="D86" t="s">
        <v>28</v>
      </c>
      <c r="Y86" s="1">
        <v>44362</v>
      </c>
      <c r="Z86" s="2">
        <v>0.95702546296296298</v>
      </c>
      <c r="AB86">
        <v>1</v>
      </c>
      <c r="AD86" s="4" t="e">
        <f t="shared" si="1"/>
        <v>#DIV/0!</v>
      </c>
      <c r="AE86" s="4" t="e">
        <f t="shared" si="0"/>
        <v>#DIV/0!</v>
      </c>
      <c r="AF86" s="4" t="e">
        <f t="shared" si="2"/>
        <v>#DIV/0!</v>
      </c>
      <c r="AG86" s="4" t="e">
        <f t="shared" si="3"/>
        <v>#DIV/0!</v>
      </c>
      <c r="BC86" s="4"/>
      <c r="BD86" s="4"/>
      <c r="BE86" s="4"/>
      <c r="BF86" s="4"/>
    </row>
    <row r="87" spans="1:58" x14ac:dyDescent="0.3">
      <c r="A87">
        <v>64</v>
      </c>
      <c r="B87">
        <v>3</v>
      </c>
      <c r="C87" t="s">
        <v>29</v>
      </c>
      <c r="D87" t="s">
        <v>27</v>
      </c>
      <c r="G87">
        <v>0.5</v>
      </c>
      <c r="H87">
        <v>0.5</v>
      </c>
      <c r="I87">
        <v>156</v>
      </c>
      <c r="J87">
        <v>195</v>
      </c>
      <c r="L87">
        <v>164</v>
      </c>
      <c r="M87">
        <v>0.53400000000000003</v>
      </c>
      <c r="N87">
        <v>0.44400000000000001</v>
      </c>
      <c r="O87">
        <v>0</v>
      </c>
      <c r="Q87">
        <v>0</v>
      </c>
      <c r="R87">
        <v>1</v>
      </c>
      <c r="S87">
        <v>0</v>
      </c>
      <c r="T87">
        <v>0</v>
      </c>
      <c r="V87">
        <v>0</v>
      </c>
      <c r="Y87" s="1">
        <v>44362</v>
      </c>
      <c r="Z87" s="2">
        <v>0.96687499999999993</v>
      </c>
      <c r="AB87">
        <v>1</v>
      </c>
      <c r="AD87" s="4">
        <f t="shared" si="1"/>
        <v>7.9789157954521156E-2</v>
      </c>
      <c r="AE87" s="4">
        <f t="shared" si="0"/>
        <v>-0.25564849260291028</v>
      </c>
      <c r="AF87" s="4">
        <f t="shared" si="2"/>
        <v>-0.33543765055743147</v>
      </c>
      <c r="AG87" s="4">
        <f t="shared" si="3"/>
        <v>4.2482817705819506E-2</v>
      </c>
    </row>
    <row r="88" spans="1:58" x14ac:dyDescent="0.3">
      <c r="A88">
        <v>65</v>
      </c>
      <c r="B88">
        <v>3</v>
      </c>
      <c r="C88" t="s">
        <v>29</v>
      </c>
      <c r="D88" t="s">
        <v>27</v>
      </c>
      <c r="G88">
        <v>0.5</v>
      </c>
      <c r="H88">
        <v>0.5</v>
      </c>
      <c r="I88">
        <v>27</v>
      </c>
      <c r="J88">
        <v>212</v>
      </c>
      <c r="L88">
        <v>161</v>
      </c>
      <c r="M88">
        <v>0.435</v>
      </c>
      <c r="N88">
        <v>0.45800000000000002</v>
      </c>
      <c r="O88">
        <v>2.3E-2</v>
      </c>
      <c r="Q88">
        <v>0</v>
      </c>
      <c r="R88">
        <v>1</v>
      </c>
      <c r="S88">
        <v>0</v>
      </c>
      <c r="T88">
        <v>0</v>
      </c>
      <c r="V88">
        <v>0</v>
      </c>
      <c r="Y88" s="1">
        <v>44362</v>
      </c>
      <c r="Z88" s="2">
        <v>0.97182870370370367</v>
      </c>
      <c r="AB88">
        <v>1</v>
      </c>
      <c r="AD88" s="4">
        <f t="shared" si="1"/>
        <v>-4.9698879847015771E-2</v>
      </c>
      <c r="AE88" s="4">
        <f t="shared" si="0"/>
        <v>-0.2386348363766175</v>
      </c>
      <c r="AF88" s="4">
        <f t="shared" si="2"/>
        <v>-0.18893595652960174</v>
      </c>
      <c r="AG88" s="4">
        <f t="shared" si="3"/>
        <v>4.220005059686141E-2</v>
      </c>
      <c r="AJ88">
        <f>ABS(100*(AD88-AD89)/(AVERAGE(AD88:AD89)))</f>
        <v>17.577949394495679</v>
      </c>
      <c r="AO88">
        <f>ABS(100*(AE88-AE89)/(AVERAGE(AE88:AE89)))</f>
        <v>5.7039651899744674</v>
      </c>
      <c r="AT88">
        <f>ABS(100*(AF88-AF89)/(AVERAGE(AF88:AF89)))</f>
        <v>11.023141920834995</v>
      </c>
      <c r="AY88">
        <f>ABS(100*(AG88-AG89)/(AVERAGE(AG88:AG89)))</f>
        <v>3.1766286978744884</v>
      </c>
      <c r="BC88" s="4">
        <f>AVERAGE(AD88:AD89)</f>
        <v>-4.5683746891929354E-2</v>
      </c>
      <c r="BD88" s="4">
        <f>AVERAGE(AE88:AE89)</f>
        <v>-0.2456404595286204</v>
      </c>
      <c r="BE88" s="4">
        <f>AVERAGE(AF88:AF89)</f>
        <v>-0.19995671263669107</v>
      </c>
      <c r="BF88" s="4">
        <f>AVERAGE(AG88:AG89)</f>
        <v>4.1540260675959215E-2</v>
      </c>
    </row>
    <row r="89" spans="1:58" x14ac:dyDescent="0.3">
      <c r="A89">
        <v>66</v>
      </c>
      <c r="B89">
        <v>3</v>
      </c>
      <c r="C89" t="s">
        <v>29</v>
      </c>
      <c r="D89" t="s">
        <v>27</v>
      </c>
      <c r="G89">
        <v>0.5</v>
      </c>
      <c r="H89">
        <v>0.5</v>
      </c>
      <c r="I89">
        <v>35</v>
      </c>
      <c r="J89">
        <v>198</v>
      </c>
      <c r="L89">
        <v>147</v>
      </c>
      <c r="M89">
        <v>0.442</v>
      </c>
      <c r="N89">
        <v>0.44600000000000001</v>
      </c>
      <c r="O89">
        <v>4.0000000000000001E-3</v>
      </c>
      <c r="Q89">
        <v>0</v>
      </c>
      <c r="R89">
        <v>1</v>
      </c>
      <c r="S89">
        <v>0</v>
      </c>
      <c r="T89">
        <v>0</v>
      </c>
      <c r="V89">
        <v>0</v>
      </c>
      <c r="Y89" s="1">
        <v>44362</v>
      </c>
      <c r="Z89" s="2">
        <v>0.97719907407407414</v>
      </c>
      <c r="AB89">
        <v>1</v>
      </c>
      <c r="AD89" s="4">
        <f t="shared" ref="AD89:AD132" si="12">((I89*$E$20)+$E$21)*1000/G89</f>
        <v>-4.1668613936842937E-2</v>
      </c>
      <c r="AE89" s="4">
        <f t="shared" ref="AE89:AE132" si="13">((J89*$G$20)+$G$21)*1000/H89</f>
        <v>-0.25264608268062333</v>
      </c>
      <c r="AF89" s="4">
        <f t="shared" ref="AF89:AF132" si="14">AE89-AD89</f>
        <v>-0.2109774687437804</v>
      </c>
      <c r="AG89" s="4">
        <f t="shared" ref="AG89:AG132" si="15">((L89*$I$20)+$I$21)*1000/H89</f>
        <v>4.0880470755057019E-2</v>
      </c>
      <c r="BC89" s="4"/>
      <c r="BD89" s="4"/>
      <c r="BE89" s="4"/>
      <c r="BF89" s="4"/>
    </row>
    <row r="90" spans="1:58" x14ac:dyDescent="0.3">
      <c r="A90">
        <v>67</v>
      </c>
      <c r="B90">
        <v>1</v>
      </c>
      <c r="C90" t="s">
        <v>30</v>
      </c>
      <c r="D90" t="s">
        <v>27</v>
      </c>
      <c r="G90">
        <v>0.5</v>
      </c>
      <c r="H90">
        <v>0.5</v>
      </c>
      <c r="I90">
        <v>8904</v>
      </c>
      <c r="J90">
        <v>13189</v>
      </c>
      <c r="L90">
        <v>16839</v>
      </c>
      <c r="M90">
        <v>7.2460000000000004</v>
      </c>
      <c r="N90">
        <v>11.452</v>
      </c>
      <c r="O90">
        <v>4.2060000000000004</v>
      </c>
      <c r="Q90">
        <v>1.645</v>
      </c>
      <c r="R90">
        <v>1</v>
      </c>
      <c r="S90">
        <v>0</v>
      </c>
      <c r="T90">
        <v>0</v>
      </c>
      <c r="V90">
        <v>0</v>
      </c>
      <c r="Y90" s="1">
        <v>44362</v>
      </c>
      <c r="Z90" s="2">
        <v>0.98822916666666671</v>
      </c>
      <c r="AB90">
        <v>1</v>
      </c>
      <c r="AD90" s="4">
        <f t="shared" si="12"/>
        <v>8.8608849307285134</v>
      </c>
      <c r="AE90" s="4">
        <f t="shared" si="13"/>
        <v>12.748789684129328</v>
      </c>
      <c r="AF90" s="4">
        <f t="shared" si="14"/>
        <v>3.8879047534008144</v>
      </c>
      <c r="AG90" s="4">
        <f t="shared" si="15"/>
        <v>1.6141966649978385</v>
      </c>
    </row>
    <row r="91" spans="1:58" x14ac:dyDescent="0.3">
      <c r="A91">
        <v>68</v>
      </c>
      <c r="B91">
        <v>1</v>
      </c>
      <c r="C91" t="s">
        <v>30</v>
      </c>
      <c r="D91" t="s">
        <v>27</v>
      </c>
      <c r="G91">
        <v>0.5</v>
      </c>
      <c r="H91">
        <v>0.5</v>
      </c>
      <c r="I91">
        <v>12188</v>
      </c>
      <c r="J91">
        <v>13207</v>
      </c>
      <c r="L91">
        <v>16885</v>
      </c>
      <c r="M91">
        <v>9.7650000000000006</v>
      </c>
      <c r="N91">
        <v>11.468</v>
      </c>
      <c r="O91">
        <v>1.7030000000000001</v>
      </c>
      <c r="Q91">
        <v>1.65</v>
      </c>
      <c r="R91">
        <v>1</v>
      </c>
      <c r="S91">
        <v>0</v>
      </c>
      <c r="T91">
        <v>0</v>
      </c>
      <c r="V91">
        <v>0</v>
      </c>
      <c r="Y91" s="1">
        <v>44362</v>
      </c>
      <c r="Z91" s="2">
        <v>0.99414351851851857</v>
      </c>
      <c r="AB91">
        <v>1</v>
      </c>
      <c r="AD91" s="4">
        <f t="shared" si="12"/>
        <v>12.157309086854461</v>
      </c>
      <c r="AE91" s="4">
        <f t="shared" si="13"/>
        <v>12.76680414366305</v>
      </c>
      <c r="AF91" s="4">
        <f t="shared" si="14"/>
        <v>0.60949505680858884</v>
      </c>
      <c r="AG91" s="4">
        <f t="shared" si="15"/>
        <v>1.618532427335196</v>
      </c>
      <c r="AJ91">
        <f>ABS(100*(AD91-AD92)/(AVERAGE(AD91:AD92)))</f>
        <v>1.2471806707369764</v>
      </c>
      <c r="AO91">
        <f>ABS(100*(AE91-AE92)/(AVERAGE(AE91:AE92)))</f>
        <v>0.68433581321818115</v>
      </c>
      <c r="AT91">
        <f>ABS(100*(AF91-AF92)/(AVERAGE(AF91:AF92)))</f>
        <v>48.939831737603676</v>
      </c>
      <c r="AY91">
        <f>ABS(100*(AG91-AG92)/(AVERAGE(AG91:AG92)))</f>
        <v>0.74842401032407291</v>
      </c>
      <c r="BC91" s="4">
        <f>AVERAGE(AD91:AD92)</f>
        <v>12.233596613001103</v>
      </c>
      <c r="BD91" s="4">
        <f>AVERAGE(AE91:AE92)</f>
        <v>12.72326919978989</v>
      </c>
      <c r="BE91" s="4">
        <f>AVERAGE(AF91:AF92)</f>
        <v>0.489672586788787</v>
      </c>
      <c r="BF91" s="4">
        <f>AVERAGE(AG91:AG92)</f>
        <v>1.6246119201777947</v>
      </c>
    </row>
    <row r="92" spans="1:58" x14ac:dyDescent="0.3">
      <c r="A92">
        <v>69</v>
      </c>
      <c r="B92">
        <v>1</v>
      </c>
      <c r="C92" t="s">
        <v>30</v>
      </c>
      <c r="D92" t="s">
        <v>27</v>
      </c>
      <c r="G92">
        <v>0.5</v>
      </c>
      <c r="H92">
        <v>0.5</v>
      </c>
      <c r="I92">
        <v>12340</v>
      </c>
      <c r="J92">
        <v>13120</v>
      </c>
      <c r="L92">
        <v>17014</v>
      </c>
      <c r="M92">
        <v>9.8819999999999997</v>
      </c>
      <c r="N92">
        <v>11.393000000000001</v>
      </c>
      <c r="O92">
        <v>1.5109999999999999</v>
      </c>
      <c r="Q92">
        <v>1.663</v>
      </c>
      <c r="R92">
        <v>1</v>
      </c>
      <c r="S92">
        <v>0</v>
      </c>
      <c r="T92">
        <v>0</v>
      </c>
      <c r="V92">
        <v>0</v>
      </c>
      <c r="Y92" s="1">
        <v>44363</v>
      </c>
      <c r="Z92" s="2">
        <v>5.5555555555555556E-4</v>
      </c>
      <c r="AB92">
        <v>1</v>
      </c>
      <c r="AD92" s="4">
        <f t="shared" si="12"/>
        <v>12.309884139147744</v>
      </c>
      <c r="AE92" s="4">
        <f t="shared" si="13"/>
        <v>12.679734255916729</v>
      </c>
      <c r="AF92" s="4">
        <f t="shared" si="14"/>
        <v>0.36985011676898516</v>
      </c>
      <c r="AG92" s="4">
        <f t="shared" si="15"/>
        <v>1.6306914130203936</v>
      </c>
      <c r="BC92" s="4"/>
      <c r="BD92" s="4"/>
      <c r="BE92" s="4"/>
      <c r="BF92" s="4"/>
    </row>
    <row r="93" spans="1:58" x14ac:dyDescent="0.3">
      <c r="A93">
        <v>70</v>
      </c>
      <c r="B93">
        <v>4</v>
      </c>
      <c r="C93" t="s">
        <v>65</v>
      </c>
      <c r="D93" t="s">
        <v>27</v>
      </c>
      <c r="G93">
        <v>0.5</v>
      </c>
      <c r="H93">
        <v>0.5</v>
      </c>
      <c r="I93">
        <v>5757</v>
      </c>
      <c r="J93">
        <v>6692</v>
      </c>
      <c r="L93">
        <v>3454</v>
      </c>
      <c r="M93">
        <v>4.8319999999999999</v>
      </c>
      <c r="N93">
        <v>5.9480000000000004</v>
      </c>
      <c r="O93">
        <v>1.117</v>
      </c>
      <c r="Q93">
        <v>0.245</v>
      </c>
      <c r="R93">
        <v>1</v>
      </c>
      <c r="S93">
        <v>0</v>
      </c>
      <c r="T93">
        <v>0</v>
      </c>
      <c r="V93">
        <v>0</v>
      </c>
      <c r="Y93" s="1">
        <v>44363</v>
      </c>
      <c r="Z93" s="2">
        <v>1.1319444444444444E-2</v>
      </c>
      <c r="AB93">
        <v>1</v>
      </c>
      <c r="AD93" s="4">
        <f t="shared" si="12"/>
        <v>5.7019790783142756</v>
      </c>
      <c r="AE93" s="4">
        <f t="shared" si="13"/>
        <v>6.2465705957632096</v>
      </c>
      <c r="AF93" s="4">
        <f t="shared" si="14"/>
        <v>0.54459151744893397</v>
      </c>
      <c r="AG93" s="4">
        <f t="shared" si="15"/>
        <v>0.35258408052985202</v>
      </c>
    </row>
    <row r="94" spans="1:58" x14ac:dyDescent="0.3">
      <c r="A94">
        <v>71</v>
      </c>
      <c r="B94">
        <v>4</v>
      </c>
      <c r="C94" t="s">
        <v>65</v>
      </c>
      <c r="D94" t="s">
        <v>27</v>
      </c>
      <c r="G94">
        <v>0.5</v>
      </c>
      <c r="H94">
        <v>0.5</v>
      </c>
      <c r="I94">
        <v>3330</v>
      </c>
      <c r="J94">
        <v>6654</v>
      </c>
      <c r="L94">
        <v>3352</v>
      </c>
      <c r="M94">
        <v>2.97</v>
      </c>
      <c r="N94">
        <v>5.9160000000000004</v>
      </c>
      <c r="O94">
        <v>2.9460000000000002</v>
      </c>
      <c r="Q94">
        <v>0.23499999999999999</v>
      </c>
      <c r="R94">
        <v>1</v>
      </c>
      <c r="S94">
        <v>0</v>
      </c>
      <c r="T94">
        <v>0</v>
      </c>
      <c r="V94">
        <v>0</v>
      </c>
      <c r="Y94" s="1">
        <v>44363</v>
      </c>
      <c r="Z94" s="2">
        <v>1.7048611111111112E-2</v>
      </c>
      <c r="AB94">
        <v>1</v>
      </c>
      <c r="AD94" s="4">
        <f t="shared" si="12"/>
        <v>3.2657971578155922</v>
      </c>
      <c r="AE94" s="4">
        <f t="shared" si="13"/>
        <v>6.2085400700809075</v>
      </c>
      <c r="AF94" s="4">
        <f t="shared" si="14"/>
        <v>2.9427429122653153</v>
      </c>
      <c r="AG94" s="4">
        <f t="shared" si="15"/>
        <v>0.34296999882527718</v>
      </c>
      <c r="AI94">
        <f>ABS(100*(AD94-3)/3)</f>
        <v>8.8599052605197404</v>
      </c>
      <c r="AJ94">
        <f>ABS(100*(AD94-AD95)/(AVERAGE(AD94:AD95)))</f>
        <v>2.3006456112986164</v>
      </c>
      <c r="AN94">
        <f t="shared" ref="AN94" si="16">ABS(100*(AE94-6)/6)</f>
        <v>3.4756678346817913</v>
      </c>
      <c r="AO94">
        <f>ABS(100*(AE94-AE95)/(AVERAGE(AE94:AE95)))</f>
        <v>0.6106814576380114</v>
      </c>
      <c r="AS94">
        <f>ABS(100*(AF94-3)/3)</f>
        <v>1.908569591156158</v>
      </c>
      <c r="AT94">
        <f>ABS(100*(AF94-AF95)/(AVERAGE(AF94:AF95)))</f>
        <v>3.7450583363878778</v>
      </c>
      <c r="AX94">
        <f t="shared" ref="AX94" si="17">ABS(100*(AG94-0.3)/0.3)</f>
        <v>14.323332941759064</v>
      </c>
      <c r="AY94">
        <f>ABS(100*(AG94-AG95)/(AVERAGE(AG94:AG95)))</f>
        <v>0.24703429809077898</v>
      </c>
      <c r="BC94" s="4">
        <f>AVERAGE(AD94:AD95)</f>
        <v>3.2286571779810429</v>
      </c>
      <c r="BD94" s="4">
        <f>AVERAGE(AE94:AE95)</f>
        <v>6.2275553329220585</v>
      </c>
      <c r="BE94" s="4">
        <f>AVERAGE(AF94:AF95)</f>
        <v>2.9988981549410156</v>
      </c>
      <c r="BF94" s="4">
        <f>AVERAGE(AG94:AG95)</f>
        <v>0.34339414948871427</v>
      </c>
    </row>
    <row r="95" spans="1:58" x14ac:dyDescent="0.3">
      <c r="A95">
        <v>72</v>
      </c>
      <c r="B95">
        <v>4</v>
      </c>
      <c r="C95" t="s">
        <v>65</v>
      </c>
      <c r="D95" t="s">
        <v>27</v>
      </c>
      <c r="G95">
        <v>0.5</v>
      </c>
      <c r="H95">
        <v>0.5</v>
      </c>
      <c r="I95">
        <v>3256</v>
      </c>
      <c r="J95">
        <v>6692</v>
      </c>
      <c r="L95">
        <v>3361</v>
      </c>
      <c r="M95">
        <v>2.9129999999999998</v>
      </c>
      <c r="N95">
        <v>5.9480000000000004</v>
      </c>
      <c r="O95">
        <v>3.036</v>
      </c>
      <c r="Q95">
        <v>0.23499999999999999</v>
      </c>
      <c r="R95">
        <v>1</v>
      </c>
      <c r="S95">
        <v>0</v>
      </c>
      <c r="T95">
        <v>0</v>
      </c>
      <c r="V95">
        <v>0</v>
      </c>
      <c r="Y95" s="1">
        <v>44363</v>
      </c>
      <c r="Z95" s="2">
        <v>2.3229166666666665E-2</v>
      </c>
      <c r="AB95">
        <v>1</v>
      </c>
      <c r="AD95" s="4">
        <f t="shared" si="12"/>
        <v>3.1915171981464936</v>
      </c>
      <c r="AE95" s="4">
        <f t="shared" si="13"/>
        <v>6.2465705957632096</v>
      </c>
      <c r="AF95" s="4">
        <f t="shared" si="14"/>
        <v>3.055053397616716</v>
      </c>
      <c r="AG95" s="4">
        <f t="shared" si="15"/>
        <v>0.34381830015215142</v>
      </c>
    </row>
    <row r="96" spans="1:58" x14ac:dyDescent="0.3">
      <c r="A96">
        <v>73</v>
      </c>
      <c r="B96">
        <v>2</v>
      </c>
      <c r="D96" t="s">
        <v>28</v>
      </c>
      <c r="Y96" s="1">
        <v>44363</v>
      </c>
      <c r="Z96" s="2">
        <v>2.7604166666666666E-2</v>
      </c>
      <c r="AB96">
        <v>1</v>
      </c>
      <c r="AD96" s="4" t="e">
        <f t="shared" si="12"/>
        <v>#DIV/0!</v>
      </c>
      <c r="AE96" s="4" t="e">
        <f t="shared" si="13"/>
        <v>#DIV/0!</v>
      </c>
      <c r="AF96" s="4" t="e">
        <f t="shared" si="14"/>
        <v>#DIV/0!</v>
      </c>
      <c r="AG96" s="4" t="e">
        <f t="shared" si="15"/>
        <v>#DIV/0!</v>
      </c>
      <c r="BC96" s="4"/>
      <c r="BD96" s="4"/>
      <c r="BE96" s="4"/>
      <c r="BF96" s="4"/>
    </row>
    <row r="97" spans="1:58" x14ac:dyDescent="0.3">
      <c r="A97">
        <v>74</v>
      </c>
      <c r="B97">
        <v>21</v>
      </c>
      <c r="C97" t="s">
        <v>81</v>
      </c>
      <c r="D97" t="s">
        <v>27</v>
      </c>
      <c r="G97">
        <v>0.5</v>
      </c>
      <c r="H97">
        <v>0.5</v>
      </c>
      <c r="I97">
        <v>3109</v>
      </c>
      <c r="J97">
        <v>5877</v>
      </c>
      <c r="L97">
        <v>2929</v>
      </c>
      <c r="M97">
        <v>2.8</v>
      </c>
      <c r="N97">
        <v>5.258</v>
      </c>
      <c r="O97">
        <v>2.4580000000000002</v>
      </c>
      <c r="Q97">
        <v>0.19</v>
      </c>
      <c r="R97">
        <v>1</v>
      </c>
      <c r="S97">
        <v>0</v>
      </c>
      <c r="T97">
        <v>0</v>
      </c>
      <c r="V97">
        <v>0</v>
      </c>
      <c r="Y97" s="1">
        <v>44363</v>
      </c>
      <c r="Z97" s="2">
        <v>3.8206018518518521E-2</v>
      </c>
      <c r="AB97">
        <v>1</v>
      </c>
      <c r="AD97" s="4">
        <f t="shared" si="12"/>
        <v>3.0439610620470678</v>
      </c>
      <c r="AE97" s="4">
        <f t="shared" si="13"/>
        <v>5.4309159002085865</v>
      </c>
      <c r="AF97" s="4">
        <f t="shared" si="14"/>
        <v>2.3869548381615187</v>
      </c>
      <c r="AG97" s="4">
        <f t="shared" si="15"/>
        <v>0.30309983646218724</v>
      </c>
      <c r="BC97" s="4"/>
      <c r="BD97" s="4"/>
      <c r="BE97" s="4"/>
      <c r="BF97" s="4"/>
    </row>
    <row r="98" spans="1:58" x14ac:dyDescent="0.3">
      <c r="A98">
        <v>75</v>
      </c>
      <c r="B98">
        <v>21</v>
      </c>
      <c r="C98" t="s">
        <v>81</v>
      </c>
      <c r="D98" t="s">
        <v>27</v>
      </c>
      <c r="G98">
        <v>0.5</v>
      </c>
      <c r="H98">
        <v>0.5</v>
      </c>
      <c r="I98">
        <v>4090</v>
      </c>
      <c r="J98">
        <v>5911</v>
      </c>
      <c r="L98">
        <v>2921</v>
      </c>
      <c r="M98">
        <v>3.5529999999999999</v>
      </c>
      <c r="N98">
        <v>5.2869999999999999</v>
      </c>
      <c r="O98">
        <v>1.734</v>
      </c>
      <c r="Q98">
        <v>0.189</v>
      </c>
      <c r="R98">
        <v>1</v>
      </c>
      <c r="S98">
        <v>0</v>
      </c>
      <c r="T98">
        <v>0</v>
      </c>
      <c r="V98">
        <v>0</v>
      </c>
      <c r="Y98" s="1">
        <v>44363</v>
      </c>
      <c r="Z98" s="2">
        <v>4.3900462962962961E-2</v>
      </c>
      <c r="AB98">
        <v>1</v>
      </c>
      <c r="AD98" s="4">
        <f t="shared" si="12"/>
        <v>4.0286724192820111</v>
      </c>
      <c r="AE98" s="4">
        <f t="shared" si="13"/>
        <v>5.4649432126611712</v>
      </c>
      <c r="AF98" s="4">
        <f t="shared" si="14"/>
        <v>1.4362707933791601</v>
      </c>
      <c r="AG98" s="4">
        <f t="shared" si="15"/>
        <v>0.30234579083829904</v>
      </c>
      <c r="AJ98">
        <f>ABS(100*(AD98-AD99)/(AVERAGE(AD98:AD99)))</f>
        <v>1.0903265048860076</v>
      </c>
      <c r="AO98">
        <f>ABS(100*(AE98-AE99)/(AVERAGE(AE98:AE99)))</f>
        <v>0.54788949518574359</v>
      </c>
      <c r="AT98">
        <f>ABS(100*(AF98-AF99)/(AVERAGE(AF98:AF99)))</f>
        <v>0.98953030541943199</v>
      </c>
      <c r="AY98">
        <f>ABS(100*(AG98-AG99)/(AVERAGE(AG98:AG99)))</f>
        <v>0.80727320773632105</v>
      </c>
      <c r="BC98" s="4">
        <f>AVERAGE(AD98:AD99)</f>
        <v>4.0507556505349864</v>
      </c>
      <c r="BD98" s="4">
        <f>AVERAGE(AE98:AE99)</f>
        <v>5.4799552622726058</v>
      </c>
      <c r="BE98" s="4">
        <f>AVERAGE(AF98:AF99)</f>
        <v>1.4291996117376198</v>
      </c>
      <c r="BF98" s="4">
        <f>AVERAGE(AG98:AG99)</f>
        <v>0.30357111497711742</v>
      </c>
    </row>
    <row r="99" spans="1:58" x14ac:dyDescent="0.3">
      <c r="A99">
        <v>76</v>
      </c>
      <c r="B99">
        <v>21</v>
      </c>
      <c r="C99" t="s">
        <v>81</v>
      </c>
      <c r="D99" t="s">
        <v>27</v>
      </c>
      <c r="G99">
        <v>0.5</v>
      </c>
      <c r="H99">
        <v>0.5</v>
      </c>
      <c r="I99">
        <v>4134</v>
      </c>
      <c r="J99">
        <v>5941</v>
      </c>
      <c r="L99">
        <v>2947</v>
      </c>
      <c r="M99">
        <v>3.5859999999999999</v>
      </c>
      <c r="N99">
        <v>5.3109999999999999</v>
      </c>
      <c r="O99">
        <v>1.7250000000000001</v>
      </c>
      <c r="Q99">
        <v>0.192</v>
      </c>
      <c r="R99">
        <v>1</v>
      </c>
      <c r="S99">
        <v>0</v>
      </c>
      <c r="T99">
        <v>0</v>
      </c>
      <c r="V99">
        <v>0</v>
      </c>
      <c r="Y99" s="1">
        <v>44363</v>
      </c>
      <c r="Z99" s="2">
        <v>5.0057870370370371E-2</v>
      </c>
      <c r="AB99">
        <v>1</v>
      </c>
      <c r="AD99" s="4">
        <f t="shared" si="12"/>
        <v>4.0728388817879617</v>
      </c>
      <c r="AE99" s="4">
        <f t="shared" si="13"/>
        <v>5.4949673118840412</v>
      </c>
      <c r="AF99" s="4">
        <f t="shared" si="14"/>
        <v>1.4221284300960795</v>
      </c>
      <c r="AG99" s="4">
        <f t="shared" si="15"/>
        <v>0.30479643911593574</v>
      </c>
      <c r="BC99" s="4"/>
      <c r="BD99" s="4"/>
      <c r="BE99" s="4"/>
      <c r="BF99" s="4"/>
    </row>
    <row r="100" spans="1:58" x14ac:dyDescent="0.3">
      <c r="A100">
        <v>77</v>
      </c>
      <c r="B100">
        <v>22</v>
      </c>
      <c r="C100" t="s">
        <v>82</v>
      </c>
      <c r="D100" t="s">
        <v>27</v>
      </c>
      <c r="G100">
        <v>0.5</v>
      </c>
      <c r="H100">
        <v>0.5</v>
      </c>
      <c r="I100">
        <v>3288</v>
      </c>
      <c r="J100">
        <v>4771</v>
      </c>
      <c r="L100">
        <v>2011</v>
      </c>
      <c r="M100">
        <v>2.9369999999999998</v>
      </c>
      <c r="N100">
        <v>4.3209999999999997</v>
      </c>
      <c r="O100">
        <v>1.3839999999999999</v>
      </c>
      <c r="Q100">
        <v>9.4E-2</v>
      </c>
      <c r="R100">
        <v>1</v>
      </c>
      <c r="S100">
        <v>0</v>
      </c>
      <c r="T100">
        <v>0</v>
      </c>
      <c r="V100">
        <v>0</v>
      </c>
      <c r="Y100" s="1">
        <v>44363</v>
      </c>
      <c r="Z100" s="2">
        <v>6.0555555555555557E-2</v>
      </c>
      <c r="AB100">
        <v>1</v>
      </c>
      <c r="AD100" s="4">
        <f t="shared" si="12"/>
        <v>3.223638261787185</v>
      </c>
      <c r="AE100" s="4">
        <f t="shared" si="13"/>
        <v>4.3240274421921274</v>
      </c>
      <c r="AF100" s="4">
        <f t="shared" si="14"/>
        <v>1.1003891804049424</v>
      </c>
      <c r="AG100" s="4">
        <f t="shared" si="15"/>
        <v>0.21657310112101347</v>
      </c>
      <c r="BC100" s="4"/>
      <c r="BD100" s="4"/>
      <c r="BE100" s="4"/>
      <c r="BF100" s="4"/>
    </row>
    <row r="101" spans="1:58" x14ac:dyDescent="0.3">
      <c r="A101">
        <v>78</v>
      </c>
      <c r="B101">
        <v>22</v>
      </c>
      <c r="C101" t="s">
        <v>82</v>
      </c>
      <c r="D101" t="s">
        <v>27</v>
      </c>
      <c r="G101">
        <v>0.5</v>
      </c>
      <c r="H101">
        <v>0.5</v>
      </c>
      <c r="I101">
        <v>2948</v>
      </c>
      <c r="J101">
        <v>4768</v>
      </c>
      <c r="L101">
        <v>1989</v>
      </c>
      <c r="M101">
        <v>2.677</v>
      </c>
      <c r="N101">
        <v>4.3179999999999996</v>
      </c>
      <c r="O101">
        <v>1.641</v>
      </c>
      <c r="Q101">
        <v>9.1999999999999998E-2</v>
      </c>
      <c r="R101">
        <v>1</v>
      </c>
      <c r="S101">
        <v>0</v>
      </c>
      <c r="T101">
        <v>0</v>
      </c>
      <c r="V101">
        <v>0</v>
      </c>
      <c r="Y101" s="1">
        <v>44363</v>
      </c>
      <c r="Z101" s="2">
        <v>6.6192129629629629E-2</v>
      </c>
      <c r="AB101">
        <v>1</v>
      </c>
      <c r="AD101" s="4">
        <f t="shared" si="12"/>
        <v>2.8823519606048396</v>
      </c>
      <c r="AE101" s="4">
        <f t="shared" si="13"/>
        <v>4.3210250322698407</v>
      </c>
      <c r="AF101" s="4">
        <f t="shared" si="14"/>
        <v>1.4386730716650011</v>
      </c>
      <c r="AG101" s="4">
        <f t="shared" si="15"/>
        <v>0.21449947565532085</v>
      </c>
      <c r="AJ101">
        <f>ABS(100*(AD101-AD102)/(AVERAGE(AD101:AD102)))</f>
        <v>6.9674553506358622E-2</v>
      </c>
      <c r="AO101">
        <f>ABS(100*(AE101-AE102)/(AVERAGE(AE101:AE102)))</f>
        <v>1.9646564356073761</v>
      </c>
      <c r="AT101">
        <f>ABS(100*(AF101-AF102)/(AVERAGE(AF101:AF102)))</f>
        <v>5.8713065164894651</v>
      </c>
      <c r="AY101">
        <f>ABS(100*(AG101-AG102)/(AVERAGE(AG101:AG102)))</f>
        <v>1.3715486282658922</v>
      </c>
      <c r="BC101" s="4">
        <f>AVERAGE(AD101:AD102)</f>
        <v>2.8813481773660676</v>
      </c>
      <c r="BD101" s="4">
        <f>AVERAGE(AE101:AE102)</f>
        <v>4.2789912933578238</v>
      </c>
      <c r="BE101" s="4">
        <f>AVERAGE(AF101:AF102)</f>
        <v>1.3976431159917559</v>
      </c>
      <c r="BF101" s="4">
        <f>AVERAGE(AG101:AG102)</f>
        <v>0.21303851225903742</v>
      </c>
    </row>
    <row r="102" spans="1:58" x14ac:dyDescent="0.3">
      <c r="A102">
        <v>79</v>
      </c>
      <c r="B102">
        <v>22</v>
      </c>
      <c r="C102" t="s">
        <v>82</v>
      </c>
      <c r="D102" t="s">
        <v>27</v>
      </c>
      <c r="G102">
        <v>0.5</v>
      </c>
      <c r="H102">
        <v>0.5</v>
      </c>
      <c r="I102">
        <v>2946</v>
      </c>
      <c r="J102">
        <v>4684</v>
      </c>
      <c r="L102">
        <v>1958</v>
      </c>
      <c r="M102">
        <v>2.6749999999999998</v>
      </c>
      <c r="N102">
        <v>4.2469999999999999</v>
      </c>
      <c r="O102">
        <v>1.5720000000000001</v>
      </c>
      <c r="Q102">
        <v>8.8999999999999996E-2</v>
      </c>
      <c r="R102">
        <v>1</v>
      </c>
      <c r="S102">
        <v>0</v>
      </c>
      <c r="T102">
        <v>0</v>
      </c>
      <c r="V102">
        <v>0</v>
      </c>
      <c r="Y102" s="1">
        <v>44363</v>
      </c>
      <c r="Z102" s="2">
        <v>7.2256944444444443E-2</v>
      </c>
      <c r="AB102">
        <v>1</v>
      </c>
      <c r="AD102" s="4">
        <f t="shared" si="12"/>
        <v>2.8803443941272961</v>
      </c>
      <c r="AE102" s="4">
        <f t="shared" si="13"/>
        <v>4.2369575544458069</v>
      </c>
      <c r="AF102" s="4">
        <f t="shared" si="14"/>
        <v>1.3566131603185108</v>
      </c>
      <c r="AG102" s="4">
        <f t="shared" si="15"/>
        <v>0.21157754886275396</v>
      </c>
      <c r="BC102" s="4"/>
      <c r="BD102" s="4"/>
      <c r="BE102" s="4"/>
      <c r="BF102" s="4"/>
    </row>
    <row r="103" spans="1:58" x14ac:dyDescent="0.3">
      <c r="A103">
        <v>80</v>
      </c>
      <c r="B103">
        <v>23</v>
      </c>
      <c r="C103" t="s">
        <v>83</v>
      </c>
      <c r="D103" t="s">
        <v>27</v>
      </c>
      <c r="G103">
        <v>0.5</v>
      </c>
      <c r="H103">
        <v>0.5</v>
      </c>
      <c r="I103">
        <v>2541</v>
      </c>
      <c r="J103">
        <v>4573</v>
      </c>
      <c r="L103">
        <v>1593</v>
      </c>
      <c r="M103">
        <v>2.3639999999999999</v>
      </c>
      <c r="N103">
        <v>4.1529999999999996</v>
      </c>
      <c r="O103">
        <v>1.788</v>
      </c>
      <c r="Q103">
        <v>5.0999999999999997E-2</v>
      </c>
      <c r="R103">
        <v>1</v>
      </c>
      <c r="S103">
        <v>0</v>
      </c>
      <c r="T103">
        <v>0</v>
      </c>
      <c r="V103">
        <v>0</v>
      </c>
      <c r="Y103" s="1">
        <v>44363</v>
      </c>
      <c r="Z103" s="2">
        <v>8.2708333333333328E-2</v>
      </c>
      <c r="AB103">
        <v>1</v>
      </c>
      <c r="AD103" s="4">
        <f t="shared" si="12"/>
        <v>2.4738121824247967</v>
      </c>
      <c r="AE103" s="4">
        <f t="shared" si="13"/>
        <v>4.125868387321189</v>
      </c>
      <c r="AF103" s="4">
        <f t="shared" si="14"/>
        <v>1.6520562048963923</v>
      </c>
      <c r="AG103" s="4">
        <f t="shared" si="15"/>
        <v>0.17717421727285371</v>
      </c>
      <c r="BC103" s="4"/>
      <c r="BD103" s="4"/>
      <c r="BE103" s="4"/>
      <c r="BF103" s="4"/>
    </row>
    <row r="104" spans="1:58" x14ac:dyDescent="0.3">
      <c r="A104">
        <v>81</v>
      </c>
      <c r="B104">
        <v>23</v>
      </c>
      <c r="C104" t="s">
        <v>83</v>
      </c>
      <c r="D104" t="s">
        <v>27</v>
      </c>
      <c r="G104">
        <v>0.5</v>
      </c>
      <c r="H104">
        <v>0.5</v>
      </c>
      <c r="I104">
        <v>2382</v>
      </c>
      <c r="J104">
        <v>4546</v>
      </c>
      <c r="L104">
        <v>1559</v>
      </c>
      <c r="M104">
        <v>2.2429999999999999</v>
      </c>
      <c r="N104">
        <v>4.13</v>
      </c>
      <c r="O104">
        <v>1.8879999999999999</v>
      </c>
      <c r="Q104">
        <v>4.7E-2</v>
      </c>
      <c r="R104">
        <v>1</v>
      </c>
      <c r="S104">
        <v>0</v>
      </c>
      <c r="T104">
        <v>0</v>
      </c>
      <c r="V104">
        <v>0</v>
      </c>
      <c r="Y104" s="1">
        <v>44363</v>
      </c>
      <c r="Z104" s="2">
        <v>8.8356481481481494E-2</v>
      </c>
      <c r="AB104">
        <v>1</v>
      </c>
      <c r="AD104" s="4">
        <f t="shared" si="12"/>
        <v>2.3142106474601118</v>
      </c>
      <c r="AE104" s="4">
        <f t="shared" si="13"/>
        <v>4.0988466980206066</v>
      </c>
      <c r="AF104" s="4">
        <f t="shared" si="14"/>
        <v>1.7846360505604948</v>
      </c>
      <c r="AG104" s="4">
        <f t="shared" si="15"/>
        <v>0.17396952337132873</v>
      </c>
      <c r="AJ104">
        <f>ABS(100*(AD104-AD105)/(AVERAGE(AD104:AD105)))</f>
        <v>1.121420301958697</v>
      </c>
      <c r="AO104">
        <f>ABS(100*(AE104-AE105)/(AVERAGE(AE104:AE105)))</f>
        <v>1.4302833680182419</v>
      </c>
      <c r="AT104">
        <f>ABS(100*(AF104-AF105)/(AVERAGE(AF104:AF105)))</f>
        <v>1.8293730297165405</v>
      </c>
      <c r="AY104">
        <f>ABS(100*(AG104-AG105)/(AVERAGE(AG104:AG105)))</f>
        <v>0.64804655950224022</v>
      </c>
      <c r="BC104" s="4">
        <f>AVERAGE(AD104:AD105)</f>
        <v>2.3272598295641425</v>
      </c>
      <c r="BD104" s="4">
        <f>AVERAGE(AE104:AE105)</f>
        <v>4.1283703955897613</v>
      </c>
      <c r="BE104" s="4">
        <f>AVERAGE(AF104:AF105)</f>
        <v>1.8011105660256186</v>
      </c>
      <c r="BF104" s="4">
        <f>AVERAGE(AG104:AG105)</f>
        <v>0.17453505758924492</v>
      </c>
    </row>
    <row r="105" spans="1:58" x14ac:dyDescent="0.3">
      <c r="A105">
        <v>82</v>
      </c>
      <c r="B105">
        <v>23</v>
      </c>
      <c r="C105" t="s">
        <v>83</v>
      </c>
      <c r="D105" t="s">
        <v>27</v>
      </c>
      <c r="G105">
        <v>0.5</v>
      </c>
      <c r="H105">
        <v>0.5</v>
      </c>
      <c r="I105">
        <v>2408</v>
      </c>
      <c r="J105">
        <v>4605</v>
      </c>
      <c r="L105">
        <v>1571</v>
      </c>
      <c r="M105">
        <v>2.262</v>
      </c>
      <c r="N105">
        <v>4.18</v>
      </c>
      <c r="O105">
        <v>1.9179999999999999</v>
      </c>
      <c r="Q105">
        <v>4.8000000000000001E-2</v>
      </c>
      <c r="R105">
        <v>1</v>
      </c>
      <c r="S105">
        <v>0</v>
      </c>
      <c r="T105">
        <v>0</v>
      </c>
      <c r="V105">
        <v>0</v>
      </c>
      <c r="Y105" s="1">
        <v>44363</v>
      </c>
      <c r="Z105" s="2">
        <v>9.4421296296296295E-2</v>
      </c>
      <c r="AB105">
        <v>1</v>
      </c>
      <c r="AD105" s="4">
        <f t="shared" si="12"/>
        <v>2.3403090116681735</v>
      </c>
      <c r="AE105" s="4">
        <f t="shared" si="13"/>
        <v>4.1578940931589159</v>
      </c>
      <c r="AF105" s="4">
        <f t="shared" si="14"/>
        <v>1.8175850814907424</v>
      </c>
      <c r="AG105" s="4">
        <f t="shared" si="15"/>
        <v>0.17510059180716109</v>
      </c>
      <c r="BC105" s="4"/>
      <c r="BD105" s="4"/>
      <c r="BE105" s="4"/>
      <c r="BF105" s="4"/>
    </row>
    <row r="106" spans="1:58" x14ac:dyDescent="0.3">
      <c r="A106">
        <v>83</v>
      </c>
      <c r="B106">
        <v>24</v>
      </c>
      <c r="C106" t="s">
        <v>84</v>
      </c>
      <c r="D106" t="s">
        <v>27</v>
      </c>
      <c r="G106">
        <v>0.5</v>
      </c>
      <c r="H106">
        <v>0.5</v>
      </c>
      <c r="I106">
        <v>2801</v>
      </c>
      <c r="J106">
        <v>4932</v>
      </c>
      <c r="L106">
        <v>1323</v>
      </c>
      <c r="M106">
        <v>2.5640000000000001</v>
      </c>
      <c r="N106">
        <v>4.4569999999999999</v>
      </c>
      <c r="O106">
        <v>1.8939999999999999</v>
      </c>
      <c r="Q106">
        <v>2.1999999999999999E-2</v>
      </c>
      <c r="R106">
        <v>1</v>
      </c>
      <c r="S106">
        <v>0</v>
      </c>
      <c r="T106">
        <v>0</v>
      </c>
      <c r="V106">
        <v>0</v>
      </c>
      <c r="Y106" s="1">
        <v>44363</v>
      </c>
      <c r="Z106" s="2">
        <v>0.10489583333333334</v>
      </c>
      <c r="AB106">
        <v>1</v>
      </c>
      <c r="AD106" s="4">
        <f t="shared" si="12"/>
        <v>2.7347958245054138</v>
      </c>
      <c r="AE106" s="4">
        <f t="shared" si="13"/>
        <v>4.4851567746881944</v>
      </c>
      <c r="AF106" s="4">
        <f t="shared" si="14"/>
        <v>1.7503609501827806</v>
      </c>
      <c r="AG106" s="4">
        <f t="shared" si="15"/>
        <v>0.15172517746662609</v>
      </c>
      <c r="BC106" s="4"/>
      <c r="BD106" s="4"/>
      <c r="BE106" s="4"/>
      <c r="BF106" s="4"/>
    </row>
    <row r="107" spans="1:58" x14ac:dyDescent="0.3">
      <c r="A107">
        <v>84</v>
      </c>
      <c r="B107">
        <v>24</v>
      </c>
      <c r="C107" t="s">
        <v>84</v>
      </c>
      <c r="D107" t="s">
        <v>27</v>
      </c>
      <c r="G107">
        <v>0.5</v>
      </c>
      <c r="H107">
        <v>0.5</v>
      </c>
      <c r="I107">
        <v>2919</v>
      </c>
      <c r="J107">
        <v>4924</v>
      </c>
      <c r="L107">
        <v>1299</v>
      </c>
      <c r="M107">
        <v>2.6539999999999999</v>
      </c>
      <c r="N107">
        <v>4.45</v>
      </c>
      <c r="O107">
        <v>1.796</v>
      </c>
      <c r="Q107">
        <v>0.02</v>
      </c>
      <c r="R107">
        <v>1</v>
      </c>
      <c r="S107">
        <v>0</v>
      </c>
      <c r="T107">
        <v>0</v>
      </c>
      <c r="V107">
        <v>0</v>
      </c>
      <c r="Y107" s="1">
        <v>44363</v>
      </c>
      <c r="Z107" s="2">
        <v>0.1105324074074074</v>
      </c>
      <c r="AB107">
        <v>1</v>
      </c>
      <c r="AD107" s="4">
        <f t="shared" si="12"/>
        <v>2.853242246680463</v>
      </c>
      <c r="AE107" s="4">
        <f t="shared" si="13"/>
        <v>4.4771503482287631</v>
      </c>
      <c r="AF107" s="4">
        <f t="shared" si="14"/>
        <v>1.6239081015483001</v>
      </c>
      <c r="AG107" s="4">
        <f t="shared" si="15"/>
        <v>0.14946304059496143</v>
      </c>
      <c r="AJ107">
        <f>ABS(100*(AD107-AD108)/(AVERAGE(AD107:AD108)))</f>
        <v>0.56130731168295878</v>
      </c>
      <c r="AO107">
        <f>ABS(100*(AE107-AE108)/(AVERAGE(AE107:AE108)))</f>
        <v>0.80797984108950849</v>
      </c>
      <c r="AT107">
        <f>ABS(100*(AF107-AF108)/(AVERAGE(AF107:AF108)))</f>
        <v>3.2599439768613747</v>
      </c>
      <c r="AY107">
        <f>ABS(100*(AG107-AG108)/(AVERAGE(AG107:AG108)))</f>
        <v>0.5691811897310991</v>
      </c>
      <c r="BC107" s="4">
        <f>AVERAGE(AD107:AD108)</f>
        <v>2.8612725125906362</v>
      </c>
      <c r="BD107" s="4">
        <f>AVERAGE(AE107:AE108)</f>
        <v>4.459135888695041</v>
      </c>
      <c r="BE107" s="4">
        <f>AVERAGE(AF107:AF108)</f>
        <v>1.5978633761044054</v>
      </c>
      <c r="BF107" s="4">
        <f>AVERAGE(AG107:AG108)</f>
        <v>0.14903888993152431</v>
      </c>
    </row>
    <row r="108" spans="1:58" x14ac:dyDescent="0.3">
      <c r="A108">
        <v>85</v>
      </c>
      <c r="B108">
        <v>24</v>
      </c>
      <c r="C108" t="s">
        <v>84</v>
      </c>
      <c r="D108" t="s">
        <v>27</v>
      </c>
      <c r="G108">
        <v>0.5</v>
      </c>
      <c r="H108">
        <v>0.5</v>
      </c>
      <c r="I108">
        <v>2935</v>
      </c>
      <c r="J108">
        <v>4888</v>
      </c>
      <c r="L108">
        <v>1290</v>
      </c>
      <c r="M108">
        <v>2.6659999999999999</v>
      </c>
      <c r="N108">
        <v>4.42</v>
      </c>
      <c r="O108">
        <v>1.754</v>
      </c>
      <c r="Q108">
        <v>1.9E-2</v>
      </c>
      <c r="R108">
        <v>1</v>
      </c>
      <c r="S108">
        <v>0</v>
      </c>
      <c r="T108">
        <v>0</v>
      </c>
      <c r="V108">
        <v>0</v>
      </c>
      <c r="Y108" s="1">
        <v>44363</v>
      </c>
      <c r="Z108" s="2">
        <v>0.11664351851851852</v>
      </c>
      <c r="AB108">
        <v>1</v>
      </c>
      <c r="AD108" s="4">
        <f t="shared" si="12"/>
        <v>2.8693027785008089</v>
      </c>
      <c r="AE108" s="4">
        <f t="shared" si="13"/>
        <v>4.4411214291613197</v>
      </c>
      <c r="AF108" s="4">
        <f t="shared" si="14"/>
        <v>1.5718186506605107</v>
      </c>
      <c r="AG108" s="4">
        <f t="shared" si="15"/>
        <v>0.14861473926808716</v>
      </c>
      <c r="BC108" s="4"/>
      <c r="BD108" s="4"/>
      <c r="BE108" s="4"/>
      <c r="BF108" s="4"/>
    </row>
    <row r="109" spans="1:58" x14ac:dyDescent="0.3">
      <c r="A109">
        <v>86</v>
      </c>
      <c r="B109">
        <v>25</v>
      </c>
      <c r="C109" t="s">
        <v>85</v>
      </c>
      <c r="D109" t="s">
        <v>27</v>
      </c>
      <c r="G109">
        <v>0.5</v>
      </c>
      <c r="H109">
        <v>0.5</v>
      </c>
      <c r="I109">
        <v>2633</v>
      </c>
      <c r="J109">
        <v>4353</v>
      </c>
      <c r="L109">
        <v>1479</v>
      </c>
      <c r="M109">
        <v>2.4350000000000001</v>
      </c>
      <c r="N109">
        <v>3.9670000000000001</v>
      </c>
      <c r="O109">
        <v>1.532</v>
      </c>
      <c r="Q109">
        <v>3.9E-2</v>
      </c>
      <c r="R109">
        <v>1</v>
      </c>
      <c r="S109">
        <v>0</v>
      </c>
      <c r="T109">
        <v>0</v>
      </c>
      <c r="V109">
        <v>0</v>
      </c>
      <c r="Y109" s="1">
        <v>44363</v>
      </c>
      <c r="Z109" s="2">
        <v>0.12704861111111113</v>
      </c>
      <c r="AB109">
        <v>1</v>
      </c>
      <c r="AD109" s="4">
        <f t="shared" si="12"/>
        <v>2.5661602403917843</v>
      </c>
      <c r="AE109" s="4">
        <f t="shared" si="13"/>
        <v>3.9056916596868114</v>
      </c>
      <c r="AF109" s="4">
        <f t="shared" si="14"/>
        <v>1.3395314192950272</v>
      </c>
      <c r="AG109" s="4">
        <f t="shared" si="15"/>
        <v>0.16642906713244648</v>
      </c>
      <c r="BC109" s="4"/>
      <c r="BD109" s="4"/>
      <c r="BE109" s="4"/>
      <c r="BF109" s="4"/>
    </row>
    <row r="110" spans="1:58" x14ac:dyDescent="0.3">
      <c r="A110">
        <v>87</v>
      </c>
      <c r="B110">
        <v>25</v>
      </c>
      <c r="C110" t="s">
        <v>85</v>
      </c>
      <c r="D110" t="s">
        <v>27</v>
      </c>
      <c r="G110">
        <v>0.5</v>
      </c>
      <c r="H110">
        <v>0.5</v>
      </c>
      <c r="I110">
        <v>2545</v>
      </c>
      <c r="J110">
        <v>4325</v>
      </c>
      <c r="L110">
        <v>1440</v>
      </c>
      <c r="M110">
        <v>2.367</v>
      </c>
      <c r="N110">
        <v>3.9430000000000001</v>
      </c>
      <c r="O110">
        <v>1.575</v>
      </c>
      <c r="Q110">
        <v>3.5000000000000003E-2</v>
      </c>
      <c r="R110">
        <v>1</v>
      </c>
      <c r="S110">
        <v>0</v>
      </c>
      <c r="T110">
        <v>0</v>
      </c>
      <c r="V110">
        <v>0</v>
      </c>
      <c r="Y110" s="1">
        <v>44363</v>
      </c>
      <c r="Z110" s="2">
        <v>0.13268518518518518</v>
      </c>
      <c r="AB110">
        <v>1</v>
      </c>
      <c r="AD110" s="4">
        <f t="shared" si="12"/>
        <v>2.4778273153798835</v>
      </c>
      <c r="AE110" s="4">
        <f t="shared" si="13"/>
        <v>3.8776691670787997</v>
      </c>
      <c r="AF110" s="4">
        <f t="shared" si="14"/>
        <v>1.3998418516989162</v>
      </c>
      <c r="AG110" s="4">
        <f t="shared" si="15"/>
        <v>0.16275309471599139</v>
      </c>
      <c r="AJ110">
        <f>ABS(100*(AD110-AD111)/(AVERAGE(AD110:AD111)))</f>
        <v>0.24335948677361038</v>
      </c>
      <c r="AO110">
        <f>ABS(100*(AE110-AE111)/(AVERAGE(AE110:AE111)))</f>
        <v>0.95040999363037404</v>
      </c>
      <c r="AT110">
        <f>ABS(100*(AF110-AF111)/(AVERAGE(AF110:AF111)))</f>
        <v>3.0289425336228328</v>
      </c>
      <c r="AY110">
        <f>ABS(100*(AG110-AG111)/(AVERAGE(AG110:AG111)))</f>
        <v>0.75571781746087641</v>
      </c>
      <c r="BC110" s="4">
        <f>AVERAGE(AD110:AD111)</f>
        <v>2.4748159656635682</v>
      </c>
      <c r="BD110" s="4">
        <f>AVERAGE(AE110:AE111)</f>
        <v>3.8961840282662363</v>
      </c>
      <c r="BE110" s="4">
        <f>AVERAGE(AF110:AF111)</f>
        <v>1.4213680626026677</v>
      </c>
      <c r="BF110" s="4">
        <f>AVERAGE(AG110:AG111)</f>
        <v>0.16214043264658221</v>
      </c>
    </row>
    <row r="111" spans="1:58" x14ac:dyDescent="0.3">
      <c r="A111">
        <v>88</v>
      </c>
      <c r="B111">
        <v>25</v>
      </c>
      <c r="C111" t="s">
        <v>85</v>
      </c>
      <c r="D111" t="s">
        <v>27</v>
      </c>
      <c r="G111">
        <v>0.5</v>
      </c>
      <c r="H111">
        <v>0.5</v>
      </c>
      <c r="I111">
        <v>2539</v>
      </c>
      <c r="J111">
        <v>4362</v>
      </c>
      <c r="L111">
        <v>1427</v>
      </c>
      <c r="M111">
        <v>2.363</v>
      </c>
      <c r="N111">
        <v>3.9740000000000002</v>
      </c>
      <c r="O111">
        <v>1.611</v>
      </c>
      <c r="Q111">
        <v>3.3000000000000002E-2</v>
      </c>
      <c r="R111">
        <v>1</v>
      </c>
      <c r="S111">
        <v>0</v>
      </c>
      <c r="T111">
        <v>0</v>
      </c>
      <c r="V111">
        <v>0</v>
      </c>
      <c r="Y111" s="1">
        <v>44363</v>
      </c>
      <c r="Z111" s="2">
        <v>0.13879629629629631</v>
      </c>
      <c r="AB111">
        <v>1</v>
      </c>
      <c r="AD111" s="4">
        <f t="shared" si="12"/>
        <v>2.4718046159472533</v>
      </c>
      <c r="AE111" s="4">
        <f t="shared" si="13"/>
        <v>3.9146988894536725</v>
      </c>
      <c r="AF111" s="4">
        <f t="shared" si="14"/>
        <v>1.4428942735064192</v>
      </c>
      <c r="AG111" s="4">
        <f t="shared" si="15"/>
        <v>0.16152777057717302</v>
      </c>
      <c r="BC111" s="4"/>
      <c r="BD111" s="4"/>
      <c r="BE111" s="4"/>
      <c r="BF111" s="4"/>
    </row>
    <row r="112" spans="1:58" x14ac:dyDescent="0.3">
      <c r="A112">
        <v>89</v>
      </c>
      <c r="B112">
        <v>26</v>
      </c>
      <c r="C112" t="s">
        <v>86</v>
      </c>
      <c r="D112" t="s">
        <v>27</v>
      </c>
      <c r="G112">
        <v>0.5</v>
      </c>
      <c r="H112">
        <v>0.5</v>
      </c>
      <c r="I112">
        <v>3674</v>
      </c>
      <c r="J112">
        <v>5846</v>
      </c>
      <c r="L112">
        <v>1511</v>
      </c>
      <c r="M112">
        <v>3.2330000000000001</v>
      </c>
      <c r="N112">
        <v>5.2309999999999999</v>
      </c>
      <c r="O112">
        <v>1.998</v>
      </c>
      <c r="Q112">
        <v>4.2000000000000003E-2</v>
      </c>
      <c r="R112">
        <v>1</v>
      </c>
      <c r="S112">
        <v>0</v>
      </c>
      <c r="T112">
        <v>0</v>
      </c>
      <c r="V112">
        <v>0</v>
      </c>
      <c r="Y112" s="1">
        <v>44363</v>
      </c>
      <c r="Z112" s="2">
        <v>0.14951388888888889</v>
      </c>
      <c r="AB112">
        <v>1</v>
      </c>
      <c r="AD112" s="4">
        <f t="shared" si="12"/>
        <v>3.6110985919530241</v>
      </c>
      <c r="AE112" s="4">
        <f t="shared" si="13"/>
        <v>5.3998909976782876</v>
      </c>
      <c r="AF112" s="4">
        <f t="shared" si="14"/>
        <v>1.7887924057252635</v>
      </c>
      <c r="AG112" s="4">
        <f t="shared" si="15"/>
        <v>0.16944524962799939</v>
      </c>
      <c r="BC112" s="4"/>
      <c r="BD112" s="4"/>
      <c r="BE112" s="4"/>
      <c r="BF112" s="4"/>
    </row>
    <row r="113" spans="1:58" x14ac:dyDescent="0.3">
      <c r="A113">
        <v>90</v>
      </c>
      <c r="B113">
        <v>26</v>
      </c>
      <c r="C113" t="s">
        <v>86</v>
      </c>
      <c r="D113" t="s">
        <v>27</v>
      </c>
      <c r="G113">
        <v>0.5</v>
      </c>
      <c r="H113">
        <v>0.5</v>
      </c>
      <c r="I113">
        <v>4086</v>
      </c>
      <c r="J113">
        <v>5902</v>
      </c>
      <c r="L113">
        <v>1494</v>
      </c>
      <c r="M113">
        <v>3.55</v>
      </c>
      <c r="N113">
        <v>5.2789999999999999</v>
      </c>
      <c r="O113">
        <v>1.7290000000000001</v>
      </c>
      <c r="Q113">
        <v>0.04</v>
      </c>
      <c r="R113">
        <v>1</v>
      </c>
      <c r="S113">
        <v>0</v>
      </c>
      <c r="T113">
        <v>0</v>
      </c>
      <c r="V113">
        <v>0</v>
      </c>
      <c r="Y113" s="1">
        <v>44363</v>
      </c>
      <c r="Z113" s="2">
        <v>0.15535879629629631</v>
      </c>
      <c r="AB113">
        <v>1</v>
      </c>
      <c r="AD113" s="4">
        <f t="shared" si="12"/>
        <v>4.0246572863269252</v>
      </c>
      <c r="AE113" s="4">
        <f t="shared" si="13"/>
        <v>5.4559359828943101</v>
      </c>
      <c r="AF113" s="4">
        <f t="shared" si="14"/>
        <v>1.4312786965673849</v>
      </c>
      <c r="AG113" s="4">
        <f t="shared" si="15"/>
        <v>0.16784290267723692</v>
      </c>
      <c r="AJ113">
        <f>ABS(100*(AD113-AD114)/(AVERAGE(AD113:AD114)))</f>
        <v>2.0153730468181505</v>
      </c>
      <c r="AO113">
        <f>ABS(100*(AE113-AE114)/(AVERAGE(AE113:AE114)))</f>
        <v>11.594840589705452</v>
      </c>
      <c r="AT113">
        <f>ABS(100*(AF113-AF114)/(AVERAGE(AF113:AF114)))</f>
        <v>41.602582532211514</v>
      </c>
      <c r="AY113">
        <f>ABS(100*(AG113-AG114)/(AVERAGE(AG113:AG114)))</f>
        <v>5.8864606267414743</v>
      </c>
      <c r="BC113" s="4">
        <f>AVERAGE(AD113:AD114)</f>
        <v>3.984505956776061</v>
      </c>
      <c r="BD113" s="4">
        <f>AVERAGE(AE113:AE114)</f>
        <v>5.7917054925367353</v>
      </c>
      <c r="BE113" s="4">
        <f>AVERAGE(AF113:AF114)</f>
        <v>1.8071995357606738</v>
      </c>
      <c r="BF113" s="4">
        <f>AVERAGE(AG113:AG114)</f>
        <v>0.17293271063848242</v>
      </c>
    </row>
    <row r="114" spans="1:58" x14ac:dyDescent="0.3">
      <c r="A114">
        <v>91</v>
      </c>
      <c r="B114">
        <v>26</v>
      </c>
      <c r="C114" t="s">
        <v>86</v>
      </c>
      <c r="D114" t="s">
        <v>27</v>
      </c>
      <c r="G114">
        <v>0.5</v>
      </c>
      <c r="H114">
        <v>0.5</v>
      </c>
      <c r="I114">
        <v>4006</v>
      </c>
      <c r="J114">
        <v>6573</v>
      </c>
      <c r="L114">
        <v>1602</v>
      </c>
      <c r="M114">
        <v>3.488</v>
      </c>
      <c r="N114">
        <v>5.8470000000000004</v>
      </c>
      <c r="O114">
        <v>2.359</v>
      </c>
      <c r="Q114">
        <v>5.1999999999999998E-2</v>
      </c>
      <c r="R114">
        <v>1</v>
      </c>
      <c r="S114">
        <v>0</v>
      </c>
      <c r="T114">
        <v>0</v>
      </c>
      <c r="V114">
        <v>0</v>
      </c>
      <c r="Y114" s="1">
        <v>44363</v>
      </c>
      <c r="Z114" s="2">
        <v>0.16158564814814816</v>
      </c>
      <c r="AB114">
        <v>1</v>
      </c>
      <c r="AD114" s="4">
        <f t="shared" si="12"/>
        <v>3.9443546272251968</v>
      </c>
      <c r="AE114" s="4">
        <f t="shared" si="13"/>
        <v>6.1274750021791595</v>
      </c>
      <c r="AF114" s="4">
        <f t="shared" si="14"/>
        <v>2.1831203749539627</v>
      </c>
      <c r="AG114" s="4">
        <f t="shared" si="15"/>
        <v>0.17802251859972795</v>
      </c>
      <c r="BC114" s="4"/>
      <c r="BD114" s="4"/>
      <c r="BE114" s="4"/>
      <c r="BF114" s="4"/>
    </row>
    <row r="115" spans="1:58" x14ac:dyDescent="0.3">
      <c r="A115">
        <v>92</v>
      </c>
      <c r="B115">
        <v>27</v>
      </c>
      <c r="C115" t="s">
        <v>87</v>
      </c>
      <c r="D115" t="s">
        <v>27</v>
      </c>
      <c r="G115">
        <v>0.5</v>
      </c>
      <c r="H115">
        <v>0.5</v>
      </c>
      <c r="I115">
        <v>1872</v>
      </c>
      <c r="J115">
        <v>2194</v>
      </c>
      <c r="L115">
        <v>752</v>
      </c>
      <c r="M115">
        <v>1.851</v>
      </c>
      <c r="N115">
        <v>2.137</v>
      </c>
      <c r="O115">
        <v>0.28599999999999998</v>
      </c>
      <c r="Q115">
        <v>0</v>
      </c>
      <c r="R115">
        <v>1</v>
      </c>
      <c r="S115">
        <v>0</v>
      </c>
      <c r="T115">
        <v>0</v>
      </c>
      <c r="V115">
        <v>0</v>
      </c>
      <c r="Y115" s="1">
        <v>44363</v>
      </c>
      <c r="Z115" s="2">
        <v>0.17188657407407407</v>
      </c>
      <c r="AB115">
        <v>1</v>
      </c>
      <c r="AD115" s="4">
        <f t="shared" si="12"/>
        <v>1.8022811956865936</v>
      </c>
      <c r="AE115" s="4">
        <f t="shared" si="13"/>
        <v>1.744957318947632</v>
      </c>
      <c r="AF115" s="4">
        <f t="shared" si="14"/>
        <v>-5.7323876738961665E-2</v>
      </c>
      <c r="AG115" s="4">
        <f t="shared" si="15"/>
        <v>9.790517106160404E-2</v>
      </c>
      <c r="BC115" s="4"/>
      <c r="BD115" s="4"/>
      <c r="BE115" s="4"/>
      <c r="BF115" s="4"/>
    </row>
    <row r="116" spans="1:58" x14ac:dyDescent="0.3">
      <c r="A116">
        <v>93</v>
      </c>
      <c r="B116">
        <v>27</v>
      </c>
      <c r="C116" t="s">
        <v>87</v>
      </c>
      <c r="D116" t="s">
        <v>27</v>
      </c>
      <c r="G116">
        <v>0.5</v>
      </c>
      <c r="H116">
        <v>0.5</v>
      </c>
      <c r="I116">
        <v>987</v>
      </c>
      <c r="J116">
        <v>2167</v>
      </c>
      <c r="L116">
        <v>736</v>
      </c>
      <c r="M116">
        <v>1.1719999999999999</v>
      </c>
      <c r="N116">
        <v>2.1150000000000002</v>
      </c>
      <c r="O116">
        <v>0.94199999999999995</v>
      </c>
      <c r="Q116">
        <v>0</v>
      </c>
      <c r="R116">
        <v>1</v>
      </c>
      <c r="S116">
        <v>0</v>
      </c>
      <c r="T116">
        <v>0</v>
      </c>
      <c r="V116">
        <v>0</v>
      </c>
      <c r="Y116" s="1">
        <v>44363</v>
      </c>
      <c r="Z116" s="2">
        <v>0.17731481481481481</v>
      </c>
      <c r="AB116">
        <v>1</v>
      </c>
      <c r="AD116" s="4">
        <f t="shared" si="12"/>
        <v>0.91393302937372423</v>
      </c>
      <c r="AE116" s="4">
        <f t="shared" si="13"/>
        <v>1.7179356296470492</v>
      </c>
      <c r="AF116" s="4">
        <f t="shared" si="14"/>
        <v>0.80400260027332493</v>
      </c>
      <c r="AG116" s="4">
        <f t="shared" si="15"/>
        <v>9.6397079813827585E-2</v>
      </c>
      <c r="AJ116">
        <f>ABS(100*(AD116-AD117)/(AVERAGE(AD116:AD117)))</f>
        <v>2.2801589270333147</v>
      </c>
      <c r="AO116">
        <f>ABS(100*(AE116-AE117)/(AVERAGE(AE116:AE117)))</f>
        <v>16.514731961986165</v>
      </c>
      <c r="AT116">
        <f>ABS(100*(AF116-AF117)/(AVERAGE(AF116:AF117)))</f>
        <v>30.394761013749719</v>
      </c>
      <c r="AY116">
        <f>ABS(100*(AG116-AG117)/(AVERAGE(AG116:AG117)))</f>
        <v>4.3053186408705653</v>
      </c>
      <c r="BC116" s="4">
        <f>AVERAGE(AD116:AD117)</f>
        <v>0.92447275338082602</v>
      </c>
      <c r="BD116" s="4">
        <f>AVERAGE(AE116:AE117)</f>
        <v>1.8725597406448276</v>
      </c>
      <c r="BE116" s="4">
        <f>AVERAGE(AF116:AF117)</f>
        <v>0.94808698726400142</v>
      </c>
      <c r="BF116" s="4">
        <f>AVERAGE(AG116:AG117)</f>
        <v>9.8517833131013227E-2</v>
      </c>
    </row>
    <row r="117" spans="1:58" x14ac:dyDescent="0.3">
      <c r="A117">
        <v>94</v>
      </c>
      <c r="B117">
        <v>27</v>
      </c>
      <c r="C117" t="s">
        <v>87</v>
      </c>
      <c r="D117" t="s">
        <v>27</v>
      </c>
      <c r="G117">
        <v>0.5</v>
      </c>
      <c r="H117">
        <v>0.5</v>
      </c>
      <c r="I117">
        <v>1008</v>
      </c>
      <c r="J117">
        <v>2476</v>
      </c>
      <c r="L117">
        <v>781</v>
      </c>
      <c r="M117">
        <v>1.1890000000000001</v>
      </c>
      <c r="N117">
        <v>2.3759999999999999</v>
      </c>
      <c r="O117">
        <v>1.1879999999999999</v>
      </c>
      <c r="Q117">
        <v>0</v>
      </c>
      <c r="R117">
        <v>1</v>
      </c>
      <c r="S117">
        <v>0</v>
      </c>
      <c r="T117">
        <v>0</v>
      </c>
      <c r="V117">
        <v>0</v>
      </c>
      <c r="Y117" s="1">
        <v>44363</v>
      </c>
      <c r="Z117" s="2">
        <v>0.1832175925925926</v>
      </c>
      <c r="AB117">
        <v>1</v>
      </c>
      <c r="AD117" s="4">
        <f t="shared" si="12"/>
        <v>0.93501247738792781</v>
      </c>
      <c r="AE117" s="4">
        <f t="shared" si="13"/>
        <v>2.0271838516426057</v>
      </c>
      <c r="AF117" s="4">
        <f t="shared" si="14"/>
        <v>1.0921713742546779</v>
      </c>
      <c r="AG117" s="4">
        <f t="shared" si="15"/>
        <v>0.10063858644819886</v>
      </c>
      <c r="BC117" s="4"/>
      <c r="BD117" s="4"/>
      <c r="BE117" s="4"/>
      <c r="BF117" s="4"/>
    </row>
    <row r="118" spans="1:58" x14ac:dyDescent="0.3">
      <c r="A118">
        <v>95</v>
      </c>
      <c r="B118">
        <v>28</v>
      </c>
      <c r="C118" t="s">
        <v>88</v>
      </c>
      <c r="D118" t="s">
        <v>27</v>
      </c>
      <c r="G118">
        <v>0.5</v>
      </c>
      <c r="H118">
        <v>0.5</v>
      </c>
      <c r="I118">
        <v>2624</v>
      </c>
      <c r="J118">
        <v>4736</v>
      </c>
      <c r="L118">
        <v>1451</v>
      </c>
      <c r="M118">
        <v>2.4279999999999999</v>
      </c>
      <c r="N118">
        <v>4.29</v>
      </c>
      <c r="O118">
        <v>1.8620000000000001</v>
      </c>
      <c r="Q118">
        <v>3.5999999999999997E-2</v>
      </c>
      <c r="R118">
        <v>1</v>
      </c>
      <c r="S118">
        <v>0</v>
      </c>
      <c r="T118">
        <v>0</v>
      </c>
      <c r="V118">
        <v>0</v>
      </c>
      <c r="Y118" s="1">
        <v>44363</v>
      </c>
      <c r="Z118" s="2">
        <v>0.19364583333333332</v>
      </c>
      <c r="AB118">
        <v>1</v>
      </c>
      <c r="AD118" s="4">
        <f t="shared" si="12"/>
        <v>2.55712619124284</v>
      </c>
      <c r="AE118" s="4">
        <f t="shared" si="13"/>
        <v>4.2889993264321129</v>
      </c>
      <c r="AF118" s="4">
        <f t="shared" si="14"/>
        <v>1.7318731351892729</v>
      </c>
      <c r="AG118" s="4">
        <f t="shared" si="15"/>
        <v>0.1637899074488377</v>
      </c>
      <c r="BC118" s="4"/>
      <c r="BD118" s="4"/>
      <c r="BE118" s="4"/>
      <c r="BF118" s="4"/>
    </row>
    <row r="119" spans="1:58" x14ac:dyDescent="0.3">
      <c r="A119">
        <v>96</v>
      </c>
      <c r="B119">
        <v>28</v>
      </c>
      <c r="C119" t="s">
        <v>88</v>
      </c>
      <c r="D119" t="s">
        <v>27</v>
      </c>
      <c r="G119">
        <v>0.5</v>
      </c>
      <c r="H119">
        <v>0.5</v>
      </c>
      <c r="I119">
        <v>3125</v>
      </c>
      <c r="J119">
        <v>5401</v>
      </c>
      <c r="L119">
        <v>1602</v>
      </c>
      <c r="M119">
        <v>2.8130000000000002</v>
      </c>
      <c r="N119">
        <v>4.8540000000000001</v>
      </c>
      <c r="O119">
        <v>2.0409999999999999</v>
      </c>
      <c r="Q119">
        <v>5.1999999999999998E-2</v>
      </c>
      <c r="R119">
        <v>1</v>
      </c>
      <c r="S119">
        <v>0</v>
      </c>
      <c r="T119">
        <v>0</v>
      </c>
      <c r="V119">
        <v>0</v>
      </c>
      <c r="Y119" s="1">
        <v>44363</v>
      </c>
      <c r="Z119" s="2">
        <v>0.19939814814814816</v>
      </c>
      <c r="AB119">
        <v>1</v>
      </c>
      <c r="AD119" s="4">
        <f t="shared" si="12"/>
        <v>3.0600215938674138</v>
      </c>
      <c r="AE119" s="4">
        <f t="shared" si="13"/>
        <v>4.9545335258723888</v>
      </c>
      <c r="AF119" s="4">
        <f t="shared" si="14"/>
        <v>1.894511932004975</v>
      </c>
      <c r="AG119" s="4">
        <f t="shared" si="15"/>
        <v>0.17802251859972795</v>
      </c>
      <c r="AJ119">
        <f>ABS(100*(AD119-AD120)/(AVERAGE(AD119:AD120)))</f>
        <v>2.8456048218644612</v>
      </c>
      <c r="AO119">
        <f>ABS(100*(AE119-AE120)/(AVERAGE(AE119:AE120)))</f>
        <v>1.3011947165378739</v>
      </c>
      <c r="AT119">
        <f>ABS(100*(AF119-AF120)/(AVERAGE(AF119:AF120)))</f>
        <v>8.3805026889506351</v>
      </c>
      <c r="AY119">
        <f>ABS(100*(AG119-AG120)/(AVERAGE(AG119:AG120)))</f>
        <v>4.5486080406458882</v>
      </c>
      <c r="BC119" s="4">
        <f>AVERAGE(AD119:AD120)</f>
        <v>3.1041880563733644</v>
      </c>
      <c r="BD119" s="4">
        <f>AVERAGE(AE119:AE120)</f>
        <v>4.9225078200346619</v>
      </c>
      <c r="BE119" s="4">
        <f>AVERAGE(AF119:AF120)</f>
        <v>1.8183197636612971</v>
      </c>
      <c r="BF119" s="4">
        <f>AVERAGE(AG119:AG120)</f>
        <v>0.17406377907431475</v>
      </c>
    </row>
    <row r="120" spans="1:58" x14ac:dyDescent="0.3">
      <c r="A120">
        <v>97</v>
      </c>
      <c r="B120">
        <v>28</v>
      </c>
      <c r="C120" t="s">
        <v>88</v>
      </c>
      <c r="D120" t="s">
        <v>27</v>
      </c>
      <c r="G120">
        <v>0.5</v>
      </c>
      <c r="H120">
        <v>0.5</v>
      </c>
      <c r="I120">
        <v>3213</v>
      </c>
      <c r="J120">
        <v>5337</v>
      </c>
      <c r="L120">
        <v>1518</v>
      </c>
      <c r="M120">
        <v>2.88</v>
      </c>
      <c r="N120">
        <v>4.8</v>
      </c>
      <c r="O120">
        <v>1.921</v>
      </c>
      <c r="Q120">
        <v>4.2999999999999997E-2</v>
      </c>
      <c r="R120">
        <v>1</v>
      </c>
      <c r="S120">
        <v>0</v>
      </c>
      <c r="T120">
        <v>0</v>
      </c>
      <c r="V120">
        <v>0</v>
      </c>
      <c r="Y120" s="1">
        <v>44363</v>
      </c>
      <c r="Z120" s="2">
        <v>0.20557870370370371</v>
      </c>
      <c r="AB120">
        <v>1</v>
      </c>
      <c r="AD120" s="4">
        <f t="shared" si="12"/>
        <v>3.1483545188793149</v>
      </c>
      <c r="AE120" s="4">
        <f t="shared" si="13"/>
        <v>4.8904821141969341</v>
      </c>
      <c r="AF120" s="4">
        <f t="shared" si="14"/>
        <v>1.7421275953176192</v>
      </c>
      <c r="AG120" s="4">
        <f t="shared" si="15"/>
        <v>0.17010503954890158</v>
      </c>
      <c r="BC120" s="4"/>
      <c r="BD120" s="4"/>
      <c r="BE120" s="4"/>
      <c r="BF120" s="4"/>
    </row>
    <row r="121" spans="1:58" x14ac:dyDescent="0.3">
      <c r="A121">
        <v>98</v>
      </c>
      <c r="B121">
        <v>29</v>
      </c>
      <c r="C121" t="s">
        <v>89</v>
      </c>
      <c r="D121" t="s">
        <v>27</v>
      </c>
      <c r="G121">
        <v>0.5</v>
      </c>
      <c r="H121">
        <v>0.5</v>
      </c>
      <c r="I121">
        <v>2673</v>
      </c>
      <c r="J121">
        <v>4967</v>
      </c>
      <c r="L121">
        <v>1679</v>
      </c>
      <c r="M121">
        <v>2.4649999999999999</v>
      </c>
      <c r="N121">
        <v>4.4870000000000001</v>
      </c>
      <c r="O121">
        <v>2.0219999999999998</v>
      </c>
      <c r="Q121">
        <v>0.06</v>
      </c>
      <c r="R121">
        <v>1</v>
      </c>
      <c r="S121">
        <v>0</v>
      </c>
      <c r="T121">
        <v>0</v>
      </c>
      <c r="V121">
        <v>0</v>
      </c>
      <c r="Y121" s="1">
        <v>44363</v>
      </c>
      <c r="Z121" s="2">
        <v>0.2159837962962963</v>
      </c>
      <c r="AB121">
        <v>1</v>
      </c>
      <c r="AD121" s="4">
        <f t="shared" si="12"/>
        <v>2.6063115699426485</v>
      </c>
      <c r="AE121" s="4">
        <f t="shared" si="13"/>
        <v>4.5201848904482089</v>
      </c>
      <c r="AF121" s="4">
        <f t="shared" si="14"/>
        <v>1.9138733205055605</v>
      </c>
      <c r="AG121" s="4">
        <f t="shared" si="15"/>
        <v>0.18528020772965212</v>
      </c>
      <c r="BC121" s="4"/>
      <c r="BD121" s="4"/>
      <c r="BE121" s="4"/>
      <c r="BF121" s="4"/>
    </row>
    <row r="122" spans="1:58" x14ac:dyDescent="0.3">
      <c r="A122">
        <v>99</v>
      </c>
      <c r="B122">
        <v>29</v>
      </c>
      <c r="C122" t="s">
        <v>89</v>
      </c>
      <c r="D122" t="s">
        <v>27</v>
      </c>
      <c r="G122">
        <v>0.5</v>
      </c>
      <c r="H122">
        <v>0.5</v>
      </c>
      <c r="I122">
        <v>2508</v>
      </c>
      <c r="J122">
        <v>4942</v>
      </c>
      <c r="L122">
        <v>1651</v>
      </c>
      <c r="M122">
        <v>2.339</v>
      </c>
      <c r="N122">
        <v>4.4660000000000002</v>
      </c>
      <c r="O122">
        <v>2.1269999999999998</v>
      </c>
      <c r="Q122">
        <v>5.7000000000000002E-2</v>
      </c>
      <c r="R122">
        <v>1</v>
      </c>
      <c r="S122">
        <v>0</v>
      </c>
      <c r="T122">
        <v>0</v>
      </c>
      <c r="V122">
        <v>0</v>
      </c>
      <c r="Y122" s="1">
        <v>44363</v>
      </c>
      <c r="Z122" s="2">
        <v>0.22164351851851852</v>
      </c>
      <c r="AB122">
        <v>1</v>
      </c>
      <c r="AD122" s="4">
        <f t="shared" si="12"/>
        <v>2.4406873355453338</v>
      </c>
      <c r="AE122" s="4">
        <f t="shared" si="13"/>
        <v>4.4951648077624844</v>
      </c>
      <c r="AF122" s="4">
        <f t="shared" si="14"/>
        <v>2.0544774722171506</v>
      </c>
      <c r="AG122" s="4">
        <f t="shared" si="15"/>
        <v>0.18264104804604331</v>
      </c>
      <c r="AJ122">
        <f>ABS(100*(AD122-AD123)/(AVERAGE(AD122:AD123)))</f>
        <v>4.1135530960160281E-2</v>
      </c>
      <c r="AO122">
        <f>ABS(100*(AE122-AE123)/(AVERAGE(AE122:AE123)))</f>
        <v>0.9968860145530184</v>
      </c>
      <c r="AT122">
        <f>ABS(100*(AF122-AF123)/(AVERAGE(AF122:AF123)))</f>
        <v>2.2161246134568731</v>
      </c>
      <c r="AY122">
        <f>ABS(100*(AG122-AG123)/(AVERAGE(AG122:AG123)))</f>
        <v>0.15470147020260661</v>
      </c>
      <c r="BC122" s="4">
        <f>AVERAGE(AD122:AD123)</f>
        <v>2.4401854439259481</v>
      </c>
      <c r="BD122" s="4">
        <f>AVERAGE(AE122:AE123)</f>
        <v>4.5176828821796366</v>
      </c>
      <c r="BE122" s="4">
        <f>AVERAGE(AF122:AF123)</f>
        <v>2.0774974382536886</v>
      </c>
      <c r="BF122" s="4">
        <f>AVERAGE(AG122:AG123)</f>
        <v>0.18278243160052235</v>
      </c>
    </row>
    <row r="123" spans="1:58" x14ac:dyDescent="0.3">
      <c r="A123">
        <v>100</v>
      </c>
      <c r="B123">
        <v>29</v>
      </c>
      <c r="C123" t="s">
        <v>89</v>
      </c>
      <c r="D123" t="s">
        <v>27</v>
      </c>
      <c r="G123">
        <v>0.5</v>
      </c>
      <c r="H123">
        <v>0.5</v>
      </c>
      <c r="I123">
        <v>2507</v>
      </c>
      <c r="J123">
        <v>4987</v>
      </c>
      <c r="L123">
        <v>1654</v>
      </c>
      <c r="M123">
        <v>2.3380000000000001</v>
      </c>
      <c r="N123">
        <v>4.5039999999999996</v>
      </c>
      <c r="O123">
        <v>2.1659999999999999</v>
      </c>
      <c r="Q123">
        <v>5.7000000000000002E-2</v>
      </c>
      <c r="R123">
        <v>1</v>
      </c>
      <c r="S123">
        <v>0</v>
      </c>
      <c r="T123">
        <v>0</v>
      </c>
      <c r="V123">
        <v>0</v>
      </c>
      <c r="Y123" s="1">
        <v>44363</v>
      </c>
      <c r="Z123" s="2">
        <v>0.22771990740740741</v>
      </c>
      <c r="AB123">
        <v>1</v>
      </c>
      <c r="AD123" s="4">
        <f t="shared" si="12"/>
        <v>2.4396835523065623</v>
      </c>
      <c r="AE123" s="4">
        <f t="shared" si="13"/>
        <v>4.5402009565967889</v>
      </c>
      <c r="AF123" s="4">
        <f t="shared" si="14"/>
        <v>2.1005174042902266</v>
      </c>
      <c r="AG123" s="4">
        <f t="shared" si="15"/>
        <v>0.18292381515500139</v>
      </c>
      <c r="BC123" s="4"/>
      <c r="BD123" s="4"/>
      <c r="BE123" s="4"/>
      <c r="BF123" s="4"/>
    </row>
    <row r="124" spans="1:58" x14ac:dyDescent="0.3">
      <c r="A124">
        <v>101</v>
      </c>
      <c r="B124">
        <v>30</v>
      </c>
      <c r="C124" t="s">
        <v>90</v>
      </c>
      <c r="D124" t="s">
        <v>27</v>
      </c>
      <c r="G124">
        <v>0.5</v>
      </c>
      <c r="H124">
        <v>0.5</v>
      </c>
      <c r="I124">
        <v>2441</v>
      </c>
      <c r="J124">
        <v>4784</v>
      </c>
      <c r="L124">
        <v>1614</v>
      </c>
      <c r="M124">
        <v>2.2879999999999998</v>
      </c>
      <c r="N124">
        <v>4.3310000000000004</v>
      </c>
      <c r="O124">
        <v>2.0430000000000001</v>
      </c>
      <c r="Q124">
        <v>5.2999999999999999E-2</v>
      </c>
      <c r="R124">
        <v>1</v>
      </c>
      <c r="S124">
        <v>0</v>
      </c>
      <c r="T124">
        <v>0</v>
      </c>
      <c r="V124">
        <v>0</v>
      </c>
      <c r="Y124" s="1">
        <v>44363</v>
      </c>
      <c r="Z124" s="2">
        <v>0.23811342592592591</v>
      </c>
      <c r="AB124">
        <v>1</v>
      </c>
      <c r="AD124" s="4">
        <f t="shared" si="12"/>
        <v>2.3734338585476364</v>
      </c>
      <c r="AE124" s="4">
        <f t="shared" si="13"/>
        <v>4.337037885188705</v>
      </c>
      <c r="AF124" s="4">
        <f t="shared" si="14"/>
        <v>1.9636040266410686</v>
      </c>
      <c r="AG124" s="4">
        <f t="shared" si="15"/>
        <v>0.17915358703556028</v>
      </c>
      <c r="BC124" s="4"/>
      <c r="BD124" s="4"/>
      <c r="BE124" s="4"/>
      <c r="BF124" s="4"/>
    </row>
    <row r="125" spans="1:58" x14ac:dyDescent="0.3">
      <c r="A125">
        <v>102</v>
      </c>
      <c r="B125">
        <v>30</v>
      </c>
      <c r="C125" t="s">
        <v>90</v>
      </c>
      <c r="D125" t="s">
        <v>27</v>
      </c>
      <c r="G125">
        <v>0.5</v>
      </c>
      <c r="H125">
        <v>0.5</v>
      </c>
      <c r="I125">
        <v>2381</v>
      </c>
      <c r="J125">
        <v>4771</v>
      </c>
      <c r="L125">
        <v>1605</v>
      </c>
      <c r="M125">
        <v>2.2410000000000001</v>
      </c>
      <c r="N125">
        <v>4.3209999999999997</v>
      </c>
      <c r="O125">
        <v>2.08</v>
      </c>
      <c r="Q125">
        <v>5.1999999999999998E-2</v>
      </c>
      <c r="R125">
        <v>1</v>
      </c>
      <c r="S125">
        <v>0</v>
      </c>
      <c r="T125">
        <v>0</v>
      </c>
      <c r="V125">
        <v>0</v>
      </c>
      <c r="Y125" s="1">
        <v>44363</v>
      </c>
      <c r="Z125" s="2">
        <v>0.24369212962962963</v>
      </c>
      <c r="AB125">
        <v>1</v>
      </c>
      <c r="AD125" s="4">
        <f t="shared" si="12"/>
        <v>2.3132068642213404</v>
      </c>
      <c r="AE125" s="4">
        <f t="shared" si="13"/>
        <v>4.3240274421921274</v>
      </c>
      <c r="AF125" s="4">
        <f t="shared" si="14"/>
        <v>2.0108205779707871</v>
      </c>
      <c r="AG125" s="4">
        <f t="shared" si="15"/>
        <v>0.17830528570868603</v>
      </c>
      <c r="AJ125">
        <f>ABS(100*(AD125-AD126)/(AVERAGE(AD125:AD126)))</f>
        <v>0.47847130660720449</v>
      </c>
      <c r="AO125">
        <f>ABS(100*(AE125-AE126)/(AVERAGE(AE125:AE126)))</f>
        <v>0.95347579798854287</v>
      </c>
      <c r="AT125">
        <f>ABS(100*(AF125-AF126)/(AVERAGE(AF125:AF126)))</f>
        <v>1.5027029529438078</v>
      </c>
      <c r="AY125">
        <f>ABS(100*(AG125-AG126)/(AVERAGE(AG125:AG126)))</f>
        <v>3.9898231390347356</v>
      </c>
      <c r="BC125" s="4">
        <f>AVERAGE(AD125:AD126)</f>
        <v>2.3076860564080963</v>
      </c>
      <c r="BD125" s="4">
        <f>AVERAGE(AE125:AE126)</f>
        <v>4.3035109743898339</v>
      </c>
      <c r="BE125" s="4">
        <f>AVERAGE(AF125:AF126)</f>
        <v>1.9958249179817371</v>
      </c>
      <c r="BF125" s="4">
        <f>AVERAGE(AG125:AG126)</f>
        <v>0.17481782469820301</v>
      </c>
    </row>
    <row r="126" spans="1:58" x14ac:dyDescent="0.3">
      <c r="A126">
        <v>103</v>
      </c>
      <c r="B126">
        <v>30</v>
      </c>
      <c r="C126" t="s">
        <v>90</v>
      </c>
      <c r="D126" t="s">
        <v>27</v>
      </c>
      <c r="G126">
        <v>0.5</v>
      </c>
      <c r="H126">
        <v>0.5</v>
      </c>
      <c r="I126">
        <v>2370</v>
      </c>
      <c r="J126">
        <v>4730</v>
      </c>
      <c r="L126">
        <v>1531</v>
      </c>
      <c r="M126">
        <v>2.2330000000000001</v>
      </c>
      <c r="N126">
        <v>4.2859999999999996</v>
      </c>
      <c r="O126">
        <v>2.0529999999999999</v>
      </c>
      <c r="Q126">
        <v>4.3999999999999997E-2</v>
      </c>
      <c r="R126">
        <v>1</v>
      </c>
      <c r="S126">
        <v>0</v>
      </c>
      <c r="T126">
        <v>0</v>
      </c>
      <c r="V126">
        <v>0</v>
      </c>
      <c r="Y126" s="1">
        <v>44363</v>
      </c>
      <c r="Z126" s="2">
        <v>0.24976851851851853</v>
      </c>
      <c r="AB126">
        <v>1</v>
      </c>
      <c r="AD126" s="4">
        <f t="shared" si="12"/>
        <v>2.3021652485948523</v>
      </c>
      <c r="AE126" s="4">
        <f t="shared" si="13"/>
        <v>4.2829945065875394</v>
      </c>
      <c r="AF126" s="4">
        <f t="shared" si="14"/>
        <v>1.9808292579926872</v>
      </c>
      <c r="AG126" s="4">
        <f t="shared" si="15"/>
        <v>0.17133036368771995</v>
      </c>
      <c r="BC126" s="4"/>
      <c r="BD126" s="4"/>
      <c r="BE126" s="4"/>
      <c r="BF126" s="4"/>
    </row>
    <row r="127" spans="1:58" x14ac:dyDescent="0.3">
      <c r="A127">
        <v>104</v>
      </c>
      <c r="B127">
        <v>31</v>
      </c>
      <c r="C127" t="s">
        <v>66</v>
      </c>
      <c r="D127" t="s">
        <v>27</v>
      </c>
      <c r="G127">
        <v>0.5</v>
      </c>
      <c r="H127">
        <v>0.5</v>
      </c>
      <c r="I127">
        <v>4373</v>
      </c>
      <c r="J127">
        <v>10564</v>
      </c>
      <c r="L127">
        <v>5330</v>
      </c>
      <c r="M127">
        <v>3.77</v>
      </c>
      <c r="N127">
        <v>9.2279999999999998</v>
      </c>
      <c r="O127">
        <v>5.4589999999999996</v>
      </c>
      <c r="Q127">
        <v>0.441</v>
      </c>
      <c r="R127">
        <v>1</v>
      </c>
      <c r="S127">
        <v>0</v>
      </c>
      <c r="T127">
        <v>0</v>
      </c>
      <c r="V127">
        <v>0</v>
      </c>
      <c r="Y127" s="1">
        <v>44363</v>
      </c>
      <c r="Z127" s="2">
        <v>0.26056712962962963</v>
      </c>
      <c r="AB127">
        <v>1</v>
      </c>
      <c r="AD127" s="4">
        <f t="shared" si="12"/>
        <v>4.3127430758543754</v>
      </c>
      <c r="AE127" s="4">
        <f t="shared" si="13"/>
        <v>10.121681002128241</v>
      </c>
      <c r="AF127" s="4">
        <f t="shared" si="14"/>
        <v>5.8089379262738658</v>
      </c>
      <c r="AG127" s="4">
        <f t="shared" si="15"/>
        <v>0.52940777933164085</v>
      </c>
      <c r="BC127" s="4"/>
      <c r="BD127" s="4"/>
      <c r="BE127" s="4"/>
      <c r="BF127" s="4"/>
    </row>
    <row r="128" spans="1:58" x14ac:dyDescent="0.3">
      <c r="A128">
        <v>105</v>
      </c>
      <c r="B128">
        <v>31</v>
      </c>
      <c r="C128" t="s">
        <v>66</v>
      </c>
      <c r="D128" t="s">
        <v>27</v>
      </c>
      <c r="G128">
        <v>0.5</v>
      </c>
      <c r="H128">
        <v>0.5</v>
      </c>
      <c r="I128">
        <v>5148</v>
      </c>
      <c r="J128">
        <v>10515</v>
      </c>
      <c r="L128">
        <v>5420</v>
      </c>
      <c r="M128">
        <v>4.3650000000000002</v>
      </c>
      <c r="N128">
        <v>9.1869999999999994</v>
      </c>
      <c r="O128">
        <v>4.8220000000000001</v>
      </c>
      <c r="Q128">
        <v>0.45100000000000001</v>
      </c>
      <c r="R128">
        <v>1</v>
      </c>
      <c r="S128">
        <v>0</v>
      </c>
      <c r="T128">
        <v>0</v>
      </c>
      <c r="V128">
        <v>0</v>
      </c>
      <c r="Y128" s="1">
        <v>44363</v>
      </c>
      <c r="Z128" s="2">
        <v>0.2664583333333333</v>
      </c>
      <c r="AB128">
        <v>1</v>
      </c>
      <c r="AD128" s="4">
        <f t="shared" si="12"/>
        <v>5.0906750859023688</v>
      </c>
      <c r="AE128" s="4">
        <f t="shared" si="13"/>
        <v>10.072641640064221</v>
      </c>
      <c r="AF128" s="4">
        <f t="shared" si="14"/>
        <v>4.9819665541618523</v>
      </c>
      <c r="AG128" s="4">
        <f t="shared" si="15"/>
        <v>0.53789079260038342</v>
      </c>
      <c r="AJ128">
        <f>ABS(100*(AD128-AD129)/(AVERAGE(AD128:AD129)))</f>
        <v>0.66817485073356653</v>
      </c>
      <c r="AL128">
        <f>100*((AVERAGE(AD128:AD129)*25)-(AVERAGE(AD110:AD111)*25))/(1000*0.075)</f>
        <v>87.764114509930593</v>
      </c>
      <c r="AO128">
        <f>ABS(100*(AE128-AE129)/(AVERAGE(AE128:AE129)))</f>
        <v>8.9382752148378736E-2</v>
      </c>
      <c r="AQ128">
        <f>100*((AVERAGE(AE128:AE129)*25)-(AVERAGE(AE110:AE111)*25))/(2000*0.075)</f>
        <v>103.01602044469026</v>
      </c>
      <c r="AT128">
        <f>ABS(100*(AF128-AF129)/(AVERAGE(AF128:AF129)))</f>
        <v>0.50552120493883768</v>
      </c>
      <c r="AV128">
        <f>100*((AVERAGE(AF128:AF129)*25)-(AVERAGE(AF110:AF111)*25))/(1000*0.075)</f>
        <v>118.26792637944995</v>
      </c>
      <c r="AY128">
        <f>ABS(100*(AG128-AG129)/(AVERAGE(AG128:AG129)))</f>
        <v>0.56231912176642795</v>
      </c>
      <c r="BA128">
        <f>100*((AVERAGE(AG128:AG129)*25)-(AVERAGE(AG110:AG111)*25))/(100*0.075)</f>
        <v>124.74742290200824</v>
      </c>
      <c r="BC128" s="4">
        <f>AVERAGE(AD128:AD129)</f>
        <v>5.1077394009614858</v>
      </c>
      <c r="BD128" s="4">
        <f>AVERAGE(AE128:AE129)</f>
        <v>10.077145254947652</v>
      </c>
      <c r="BE128" s="4">
        <f>AVERAGE(AF128:AF129)</f>
        <v>4.9694058539861663</v>
      </c>
      <c r="BF128" s="4">
        <f>AVERAGE(AG128:AG129)</f>
        <v>0.53638270135260691</v>
      </c>
    </row>
    <row r="129" spans="1:58" x14ac:dyDescent="0.3">
      <c r="A129">
        <v>106</v>
      </c>
      <c r="B129">
        <v>31</v>
      </c>
      <c r="C129" t="s">
        <v>66</v>
      </c>
      <c r="D129" t="s">
        <v>27</v>
      </c>
      <c r="G129">
        <v>0.5</v>
      </c>
      <c r="H129">
        <v>0.5</v>
      </c>
      <c r="I129">
        <v>5182</v>
      </c>
      <c r="J129">
        <v>10524</v>
      </c>
      <c r="L129">
        <v>5388</v>
      </c>
      <c r="M129">
        <v>4.391</v>
      </c>
      <c r="N129">
        <v>9.1950000000000003</v>
      </c>
      <c r="O129">
        <v>4.8040000000000003</v>
      </c>
      <c r="Q129">
        <v>0.44700000000000001</v>
      </c>
      <c r="R129">
        <v>1</v>
      </c>
      <c r="S129">
        <v>0</v>
      </c>
      <c r="T129">
        <v>0</v>
      </c>
      <c r="V129">
        <v>0</v>
      </c>
      <c r="Y129" s="1">
        <v>44363</v>
      </c>
      <c r="Z129" s="2">
        <v>0.27282407407407411</v>
      </c>
      <c r="AB129">
        <v>1</v>
      </c>
      <c r="AD129" s="4">
        <f t="shared" si="12"/>
        <v>5.1248037160206028</v>
      </c>
      <c r="AE129" s="4">
        <f t="shared" si="13"/>
        <v>10.081648869831083</v>
      </c>
      <c r="AF129" s="4">
        <f t="shared" si="14"/>
        <v>4.9568451538104803</v>
      </c>
      <c r="AG129" s="4">
        <f t="shared" si="15"/>
        <v>0.53487461010483039</v>
      </c>
    </row>
    <row r="130" spans="1:58" x14ac:dyDescent="0.3">
      <c r="A130">
        <v>107</v>
      </c>
      <c r="B130">
        <v>32</v>
      </c>
      <c r="C130" t="s">
        <v>67</v>
      </c>
      <c r="D130" t="s">
        <v>27</v>
      </c>
      <c r="G130">
        <v>0.5</v>
      </c>
      <c r="H130">
        <v>0.5</v>
      </c>
      <c r="I130">
        <v>3166</v>
      </c>
      <c r="J130">
        <v>4274</v>
      </c>
      <c r="L130">
        <v>1357</v>
      </c>
      <c r="M130">
        <v>2.8439999999999999</v>
      </c>
      <c r="N130">
        <v>3.899</v>
      </c>
      <c r="O130">
        <v>1.056</v>
      </c>
      <c r="Q130">
        <v>2.5999999999999999E-2</v>
      </c>
      <c r="R130">
        <v>1</v>
      </c>
      <c r="S130">
        <v>0</v>
      </c>
      <c r="T130">
        <v>0</v>
      </c>
      <c r="V130">
        <v>0</v>
      </c>
      <c r="Y130" s="1">
        <v>44363</v>
      </c>
      <c r="Z130" s="2">
        <v>0.28325231481481478</v>
      </c>
      <c r="AB130">
        <v>1</v>
      </c>
      <c r="AD130" s="4">
        <f t="shared" si="12"/>
        <v>3.1011767066570495</v>
      </c>
      <c r="AE130" s="4">
        <f t="shared" si="13"/>
        <v>3.8266281983999217</v>
      </c>
      <c r="AF130" s="4">
        <f t="shared" si="14"/>
        <v>0.72545149174287227</v>
      </c>
      <c r="AG130" s="4">
        <f t="shared" si="15"/>
        <v>0.15492987136815106</v>
      </c>
      <c r="BC130" s="4"/>
      <c r="BD130" s="4"/>
      <c r="BE130" s="4"/>
      <c r="BF130" s="4"/>
    </row>
    <row r="131" spans="1:58" x14ac:dyDescent="0.3">
      <c r="A131">
        <v>108</v>
      </c>
      <c r="B131">
        <v>32</v>
      </c>
      <c r="C131" t="s">
        <v>67</v>
      </c>
      <c r="D131" t="s">
        <v>27</v>
      </c>
      <c r="G131">
        <v>0.5</v>
      </c>
      <c r="H131">
        <v>0.5</v>
      </c>
      <c r="I131">
        <v>2414</v>
      </c>
      <c r="J131">
        <v>4278</v>
      </c>
      <c r="L131">
        <v>1292</v>
      </c>
      <c r="M131">
        <v>2.2669999999999999</v>
      </c>
      <c r="N131">
        <v>3.903</v>
      </c>
      <c r="O131">
        <v>1.637</v>
      </c>
      <c r="Q131">
        <v>1.9E-2</v>
      </c>
      <c r="R131">
        <v>1</v>
      </c>
      <c r="S131">
        <v>0</v>
      </c>
      <c r="T131">
        <v>0</v>
      </c>
      <c r="V131">
        <v>0</v>
      </c>
      <c r="Y131" s="1">
        <v>44363</v>
      </c>
      <c r="Z131" s="2">
        <v>0.28899305555555554</v>
      </c>
      <c r="AB131">
        <v>1</v>
      </c>
      <c r="AD131" s="4">
        <f t="shared" si="12"/>
        <v>2.3463317111008029</v>
      </c>
      <c r="AE131" s="4">
        <f t="shared" si="13"/>
        <v>3.8306314116296378</v>
      </c>
      <c r="AF131" s="4">
        <f t="shared" si="14"/>
        <v>1.484299700528835</v>
      </c>
      <c r="AG131" s="4">
        <f t="shared" si="15"/>
        <v>0.14880325067405922</v>
      </c>
      <c r="AJ131">
        <f>ABS(100*(AD131-AD132)/(AVERAGE(AD131:AD132)))</f>
        <v>1.1185256771833381</v>
      </c>
      <c r="AK131">
        <f>ABS(100*((AVERAGE(AD131:AD132)-AVERAGE(AD125:AD126))/(AVERAGE(AD125:AD126,AD131:AD132))))</f>
        <v>1.1030659707188231</v>
      </c>
      <c r="AO131">
        <f>ABS(100*(AE131-AE132)/(AVERAGE(AE131:AE132)))</f>
        <v>0.41714935334549114</v>
      </c>
      <c r="AP131">
        <f>ABS(100*((AVERAGE(AE131:AE132)-AVERAGE(AE125:AE126))/(AVERAGE(AE125:AE126,AE131:AE132))))</f>
        <v>11.41892999028182</v>
      </c>
      <c r="AT131">
        <f>ABS(100*(AF131-AF132)/(AVERAGE(AF131:AF132)))</f>
        <v>2.7974270839963933</v>
      </c>
      <c r="AU131">
        <f>ABS(100*((AVERAGE(AF131:AF132)-AVERAGE(AF125:AF126))/(AVERAGE(AF125:AF126,AF131:AF132))))</f>
        <v>28.017387114020625</v>
      </c>
      <c r="AY131">
        <f>ABS(100*(AG131-AG132)/(AVERAGE(AG131:AG132)))</f>
        <v>0.12676530159371527</v>
      </c>
      <c r="AZ131">
        <f>ABS(100*((AVERAGE(AG131:AG132)-AVERAGE(AG125:AG126))/(AVERAGE(AG125:AG126,AG131:AG132))))</f>
        <v>16.140133144954987</v>
      </c>
      <c r="BC131" s="4">
        <f>AVERAGE(AD131:AD132)</f>
        <v>2.3332825289967722</v>
      </c>
      <c r="BD131" s="4">
        <f>AVERAGE(AE131:AE132)</f>
        <v>3.8386378380890696</v>
      </c>
      <c r="BE131" s="4">
        <f>AVERAGE(AF131:AF132)</f>
        <v>1.5053553090922978</v>
      </c>
      <c r="BF131" s="4">
        <f>AVERAGE(AG131:AG132)</f>
        <v>0.14870899497107321</v>
      </c>
    </row>
    <row r="132" spans="1:58" x14ac:dyDescent="0.3">
      <c r="A132">
        <v>109</v>
      </c>
      <c r="B132">
        <v>32</v>
      </c>
      <c r="C132" t="s">
        <v>67</v>
      </c>
      <c r="D132" t="s">
        <v>27</v>
      </c>
      <c r="G132">
        <v>0.5</v>
      </c>
      <c r="H132">
        <v>0.5</v>
      </c>
      <c r="I132">
        <v>2388</v>
      </c>
      <c r="J132">
        <v>4294</v>
      </c>
      <c r="L132">
        <v>1290</v>
      </c>
      <c r="M132">
        <v>2.2469999999999999</v>
      </c>
      <c r="N132">
        <v>3.9159999999999999</v>
      </c>
      <c r="O132">
        <v>1.669</v>
      </c>
      <c r="Q132">
        <v>1.9E-2</v>
      </c>
      <c r="R132">
        <v>1</v>
      </c>
      <c r="S132">
        <v>0</v>
      </c>
      <c r="T132">
        <v>0</v>
      </c>
      <c r="V132">
        <v>0</v>
      </c>
      <c r="Y132" s="1">
        <v>44363</v>
      </c>
      <c r="Z132" s="2">
        <v>0.29503472222222221</v>
      </c>
      <c r="AB132">
        <v>1</v>
      </c>
      <c r="AD132" s="4">
        <f t="shared" si="12"/>
        <v>2.3202333468927412</v>
      </c>
      <c r="AE132" s="4">
        <f t="shared" si="13"/>
        <v>3.8466442645485017</v>
      </c>
      <c r="AF132" s="4">
        <f t="shared" si="14"/>
        <v>1.5264109176557605</v>
      </c>
      <c r="AG132" s="4">
        <f t="shared" si="15"/>
        <v>0.14861473926808716</v>
      </c>
    </row>
    <row r="133" spans="1:58" x14ac:dyDescent="0.3">
      <c r="A133">
        <v>110</v>
      </c>
      <c r="B133">
        <v>2</v>
      </c>
      <c r="D133" t="s">
        <v>28</v>
      </c>
      <c r="Y133" s="1">
        <v>44363</v>
      </c>
      <c r="Z133" s="2">
        <v>0.29916666666666664</v>
      </c>
      <c r="AB133">
        <v>1</v>
      </c>
      <c r="AD133" s="4" t="e">
        <f t="shared" ref="AD133:AD143" si="18">((I133*$E$20)+$E$21)*1000/G133</f>
        <v>#DIV/0!</v>
      </c>
      <c r="AE133" s="4" t="e">
        <f t="shared" ref="AE133:AE143" si="19">((J133*$G$20)+$G$21)*1000/H133</f>
        <v>#DIV/0!</v>
      </c>
      <c r="AF133" s="4" t="e">
        <f t="shared" ref="AF133:AF143" si="20">AE133-AD133</f>
        <v>#DIV/0!</v>
      </c>
      <c r="AG133" s="4" t="e">
        <f t="shared" ref="AG133:AG143" si="21">((L133*$I$20)+$I$21)*1000/H133</f>
        <v>#DIV/0!</v>
      </c>
    </row>
    <row r="134" spans="1:58" x14ac:dyDescent="0.3">
      <c r="A134">
        <v>111</v>
      </c>
      <c r="B134">
        <v>3</v>
      </c>
      <c r="C134" t="s">
        <v>29</v>
      </c>
      <c r="D134" t="s">
        <v>27</v>
      </c>
      <c r="G134">
        <v>0.5</v>
      </c>
      <c r="H134">
        <v>0.5</v>
      </c>
      <c r="I134">
        <v>111</v>
      </c>
      <c r="J134">
        <v>196</v>
      </c>
      <c r="L134">
        <v>196</v>
      </c>
      <c r="M134">
        <v>0.5</v>
      </c>
      <c r="N134">
        <v>0.44500000000000001</v>
      </c>
      <c r="O134">
        <v>0</v>
      </c>
      <c r="Q134">
        <v>0</v>
      </c>
      <c r="R134">
        <v>1</v>
      </c>
      <c r="S134">
        <v>0</v>
      </c>
      <c r="T134">
        <v>0</v>
      </c>
      <c r="V134">
        <v>0</v>
      </c>
      <c r="Y134" s="1">
        <v>44363</v>
      </c>
      <c r="Z134" s="2">
        <v>0.30880787037037039</v>
      </c>
      <c r="AB134">
        <v>1</v>
      </c>
      <c r="AD134" s="4">
        <f t="shared" si="18"/>
        <v>3.4618912209798965E-2</v>
      </c>
      <c r="AE134" s="4">
        <f t="shared" si="19"/>
        <v>-0.25464768929548126</v>
      </c>
      <c r="AF134" s="4">
        <f t="shared" si="20"/>
        <v>-0.28926660150528022</v>
      </c>
      <c r="AG134" s="4">
        <f t="shared" si="21"/>
        <v>4.5499000201372403E-2</v>
      </c>
    </row>
    <row r="135" spans="1:58" x14ac:dyDescent="0.3">
      <c r="A135">
        <v>112</v>
      </c>
      <c r="B135">
        <v>3</v>
      </c>
      <c r="C135" t="s">
        <v>29</v>
      </c>
      <c r="D135" t="s">
        <v>27</v>
      </c>
      <c r="G135">
        <v>0.5</v>
      </c>
      <c r="H135">
        <v>0.5</v>
      </c>
      <c r="I135">
        <v>20</v>
      </c>
      <c r="J135">
        <v>154</v>
      </c>
      <c r="L135">
        <v>163</v>
      </c>
      <c r="M135">
        <v>0.43</v>
      </c>
      <c r="N135">
        <v>0.40899999999999997</v>
      </c>
      <c r="O135">
        <v>0</v>
      </c>
      <c r="Q135">
        <v>0</v>
      </c>
      <c r="R135">
        <v>1</v>
      </c>
      <c r="S135">
        <v>0</v>
      </c>
      <c r="T135">
        <v>0</v>
      </c>
      <c r="V135">
        <v>0</v>
      </c>
      <c r="Y135" s="1">
        <v>44363</v>
      </c>
      <c r="Z135" s="2">
        <v>0.31375000000000003</v>
      </c>
      <c r="AB135">
        <v>1</v>
      </c>
      <c r="AD135" s="4">
        <f t="shared" si="18"/>
        <v>-5.6725362518416998E-2</v>
      </c>
      <c r="AE135" s="4">
        <f t="shared" si="19"/>
        <v>-0.29668142820749865</v>
      </c>
      <c r="AF135" s="4">
        <f t="shared" si="20"/>
        <v>-0.23995606568908165</v>
      </c>
      <c r="AG135" s="4">
        <f t="shared" si="21"/>
        <v>4.2388562002833474E-2</v>
      </c>
      <c r="AJ135">
        <f>ABS(100*(AD135-AD136)/(AVERAGE(AD135:AD136)))</f>
        <v>25.993987189548335</v>
      </c>
      <c r="AO135">
        <f>ABS(100*(AE135-AE136)/(AVERAGE(AE135:AE136)))</f>
        <v>0</v>
      </c>
      <c r="AT135">
        <f>ABS(100*(AF135-AF136)/(AVERAGE(AF135:AF136)))</f>
        <v>5.2942012880701226</v>
      </c>
      <c r="AY135">
        <f>ABS(100*(AG135-AG136)/(AVERAGE(AG135:AG136)))</f>
        <v>10.041595467898205</v>
      </c>
      <c r="BC135" s="4">
        <f>AVERAGE(AD135:AD136)</f>
        <v>-5.0200771466401568E-2</v>
      </c>
      <c r="BD135" s="4">
        <f>AVERAGE(AE135:AE136)</f>
        <v>-0.29668142820749865</v>
      </c>
      <c r="BE135" s="4">
        <f>AVERAGE(AF135:AF136)</f>
        <v>-0.24648065674109709</v>
      </c>
      <c r="BF135" s="4">
        <f>AVERAGE(AG135:AG136)</f>
        <v>4.0362064388633864E-2</v>
      </c>
    </row>
    <row r="136" spans="1:58" x14ac:dyDescent="0.3">
      <c r="A136">
        <v>113</v>
      </c>
      <c r="B136">
        <v>3</v>
      </c>
      <c r="C136" t="s">
        <v>29</v>
      </c>
      <c r="D136" t="s">
        <v>27</v>
      </c>
      <c r="G136">
        <v>0.5</v>
      </c>
      <c r="H136">
        <v>0.5</v>
      </c>
      <c r="I136">
        <v>33</v>
      </c>
      <c r="J136">
        <v>154</v>
      </c>
      <c r="L136">
        <v>120</v>
      </c>
      <c r="M136">
        <v>0.44</v>
      </c>
      <c r="N136">
        <v>0.40899999999999997</v>
      </c>
      <c r="O136">
        <v>0</v>
      </c>
      <c r="Q136">
        <v>0</v>
      </c>
      <c r="R136">
        <v>1</v>
      </c>
      <c r="S136">
        <v>0</v>
      </c>
      <c r="T136">
        <v>0</v>
      </c>
      <c r="V136">
        <v>0</v>
      </c>
      <c r="Y136" s="1">
        <v>44363</v>
      </c>
      <c r="Z136" s="2">
        <v>0.31915509259259262</v>
      </c>
      <c r="AB136">
        <v>1</v>
      </c>
      <c r="AD136" s="4">
        <f t="shared" si="18"/>
        <v>-4.3676180414386138E-2</v>
      </c>
      <c r="AE136" s="4">
        <f t="shared" si="19"/>
        <v>-0.29668142820749865</v>
      </c>
      <c r="AF136" s="4">
        <f t="shared" si="20"/>
        <v>-0.25300524779311251</v>
      </c>
      <c r="AG136" s="4">
        <f t="shared" si="21"/>
        <v>3.8335566774434261E-2</v>
      </c>
      <c r="BC136" s="4"/>
      <c r="BD136" s="4"/>
      <c r="BE136" s="4"/>
      <c r="BF136" s="4"/>
    </row>
    <row r="137" spans="1:58" x14ac:dyDescent="0.3">
      <c r="A137">
        <v>114</v>
      </c>
      <c r="B137">
        <v>1</v>
      </c>
      <c r="C137" t="s">
        <v>30</v>
      </c>
      <c r="D137" t="s">
        <v>27</v>
      </c>
      <c r="G137">
        <v>0.5</v>
      </c>
      <c r="H137">
        <v>0.5</v>
      </c>
      <c r="I137">
        <v>9008</v>
      </c>
      <c r="J137">
        <v>11477</v>
      </c>
      <c r="L137">
        <v>14208</v>
      </c>
      <c r="M137">
        <v>7.3259999999999996</v>
      </c>
      <c r="N137">
        <v>10.002000000000001</v>
      </c>
      <c r="O137">
        <v>2.6760000000000002</v>
      </c>
      <c r="Q137">
        <v>1.37</v>
      </c>
      <c r="R137">
        <v>1</v>
      </c>
      <c r="S137">
        <v>0</v>
      </c>
      <c r="T137">
        <v>0</v>
      </c>
      <c r="V137">
        <v>0</v>
      </c>
      <c r="Y137" s="1">
        <v>44363</v>
      </c>
      <c r="Z137" s="2">
        <v>0.32998842592592592</v>
      </c>
      <c r="AB137">
        <v>1</v>
      </c>
      <c r="AD137" s="4">
        <f t="shared" si="18"/>
        <v>8.96527838756076</v>
      </c>
      <c r="AE137" s="4">
        <f t="shared" si="19"/>
        <v>11.035414421810906</v>
      </c>
      <c r="AF137" s="4">
        <f t="shared" si="20"/>
        <v>2.0701360342501456</v>
      </c>
      <c r="AG137" s="4">
        <f t="shared" si="21"/>
        <v>1.3662099104415986</v>
      </c>
    </row>
    <row r="138" spans="1:58" x14ac:dyDescent="0.3">
      <c r="A138">
        <v>115</v>
      </c>
      <c r="B138">
        <v>1</v>
      </c>
      <c r="C138" t="s">
        <v>30</v>
      </c>
      <c r="D138" t="s">
        <v>27</v>
      </c>
      <c r="G138">
        <v>0.5</v>
      </c>
      <c r="H138">
        <v>0.5</v>
      </c>
      <c r="I138">
        <v>12309</v>
      </c>
      <c r="J138">
        <v>11410</v>
      </c>
      <c r="L138">
        <v>14297</v>
      </c>
      <c r="M138">
        <v>9.8580000000000005</v>
      </c>
      <c r="N138">
        <v>9.9450000000000003</v>
      </c>
      <c r="O138">
        <v>8.5999999999999993E-2</v>
      </c>
      <c r="Q138">
        <v>1.379</v>
      </c>
      <c r="R138">
        <v>1</v>
      </c>
      <c r="S138">
        <v>0</v>
      </c>
      <c r="T138">
        <v>0</v>
      </c>
      <c r="V138">
        <v>0</v>
      </c>
      <c r="Y138" s="1">
        <v>44363</v>
      </c>
      <c r="Z138" s="2">
        <v>0.33606481481481482</v>
      </c>
      <c r="AB138">
        <v>1</v>
      </c>
      <c r="AD138" s="4">
        <f t="shared" si="18"/>
        <v>12.278766858745824</v>
      </c>
      <c r="AE138" s="4">
        <f t="shared" si="19"/>
        <v>10.968360600213163</v>
      </c>
      <c r="AF138" s="4">
        <f t="shared" si="20"/>
        <v>-1.3104062585326606</v>
      </c>
      <c r="AG138" s="4">
        <f t="shared" si="21"/>
        <v>1.374598668007355</v>
      </c>
      <c r="AJ138">
        <f>ABS(100*(AD138-AD139)/(AVERAGE(AD138:AD139)))</f>
        <v>2.3269928423599673</v>
      </c>
      <c r="AO138">
        <f>ABS(100*(AE138-AE139)/(AVERAGE(AE138:AE139)))</f>
        <v>0.91734314081031754</v>
      </c>
      <c r="AT138">
        <f>ABS(100*(AF138-AF139)/(AVERAGE(AF138:AF139)))</f>
        <v>13.387000572530487</v>
      </c>
      <c r="AY138">
        <f>ABS(100*(AG138-AG139)/(AVERAGE(AG138:AG139)))</f>
        <v>2.0227088018685691</v>
      </c>
      <c r="BC138" s="4">
        <f>AVERAGE(AD138:AD139)</f>
        <v>12.423311645128935</v>
      </c>
      <c r="BD138" s="4">
        <f>AVERAGE(AE138:AE139)</f>
        <v>11.018901167238328</v>
      </c>
      <c r="BE138" s="4">
        <f>AVERAGE(AF138:AF139)</f>
        <v>-1.4044104778906075</v>
      </c>
      <c r="BF138" s="4">
        <f>AVERAGE(AG138:AG139)</f>
        <v>1.3886427677522732</v>
      </c>
    </row>
    <row r="139" spans="1:58" x14ac:dyDescent="0.3">
      <c r="A139">
        <v>116</v>
      </c>
      <c r="B139">
        <v>1</v>
      </c>
      <c r="C139" t="s">
        <v>30</v>
      </c>
      <c r="D139" t="s">
        <v>27</v>
      </c>
      <c r="G139">
        <v>0.5</v>
      </c>
      <c r="H139">
        <v>0.5</v>
      </c>
      <c r="I139">
        <v>12597</v>
      </c>
      <c r="J139">
        <v>11511</v>
      </c>
      <c r="L139">
        <v>14595</v>
      </c>
      <c r="M139">
        <v>10.079000000000001</v>
      </c>
      <c r="N139">
        <v>10.031000000000001</v>
      </c>
      <c r="O139">
        <v>0</v>
      </c>
      <c r="Q139">
        <v>1.411</v>
      </c>
      <c r="R139">
        <v>1</v>
      </c>
      <c r="S139">
        <v>0</v>
      </c>
      <c r="T139">
        <v>0</v>
      </c>
      <c r="V139">
        <v>0</v>
      </c>
      <c r="Y139" s="1">
        <v>44363</v>
      </c>
      <c r="Z139" s="2">
        <v>0.34261574074074069</v>
      </c>
      <c r="AB139">
        <v>1</v>
      </c>
      <c r="AD139" s="4">
        <f t="shared" si="18"/>
        <v>12.567856431512046</v>
      </c>
      <c r="AE139" s="4">
        <f t="shared" si="19"/>
        <v>11.069441734263492</v>
      </c>
      <c r="AF139" s="4">
        <f t="shared" si="20"/>
        <v>-1.4984146972485544</v>
      </c>
      <c r="AG139" s="4">
        <f t="shared" si="21"/>
        <v>1.4026868674971915</v>
      </c>
      <c r="BC139" s="4"/>
      <c r="BD139" s="4"/>
      <c r="BE139" s="4"/>
      <c r="BF139" s="4"/>
    </row>
    <row r="140" spans="1:58" x14ac:dyDescent="0.3">
      <c r="A140">
        <v>117</v>
      </c>
      <c r="B140">
        <v>4</v>
      </c>
      <c r="C140" t="s">
        <v>65</v>
      </c>
      <c r="D140" t="s">
        <v>27</v>
      </c>
      <c r="G140">
        <v>0.5</v>
      </c>
      <c r="H140">
        <v>0.5</v>
      </c>
      <c r="I140">
        <v>5851</v>
      </c>
      <c r="J140">
        <v>5897</v>
      </c>
      <c r="L140">
        <v>2906</v>
      </c>
      <c r="M140">
        <v>4.9029999999999996</v>
      </c>
      <c r="N140">
        <v>5.274</v>
      </c>
      <c r="O140">
        <v>0.371</v>
      </c>
      <c r="Q140">
        <v>0.188</v>
      </c>
      <c r="R140">
        <v>1</v>
      </c>
      <c r="S140">
        <v>0</v>
      </c>
      <c r="T140">
        <v>0</v>
      </c>
      <c r="V140">
        <v>0</v>
      </c>
      <c r="Y140" s="1">
        <v>44363</v>
      </c>
      <c r="Z140" s="2">
        <v>0.35363425925925923</v>
      </c>
      <c r="AB140">
        <v>1</v>
      </c>
      <c r="AD140" s="4">
        <f t="shared" si="18"/>
        <v>5.7963347027588066</v>
      </c>
      <c r="AE140" s="4">
        <f t="shared" si="19"/>
        <v>5.4509319663571656</v>
      </c>
      <c r="AF140" s="4">
        <f t="shared" si="20"/>
        <v>-0.34540273640164099</v>
      </c>
      <c r="AG140" s="4">
        <f t="shared" si="21"/>
        <v>0.30093195529350864</v>
      </c>
    </row>
    <row r="141" spans="1:58" x14ac:dyDescent="0.3">
      <c r="A141">
        <v>118</v>
      </c>
      <c r="B141">
        <v>4</v>
      </c>
      <c r="C141" t="s">
        <v>65</v>
      </c>
      <c r="D141" t="s">
        <v>27</v>
      </c>
      <c r="G141">
        <v>0.5</v>
      </c>
      <c r="H141">
        <v>0.5</v>
      </c>
      <c r="I141">
        <v>3325</v>
      </c>
      <c r="J141">
        <v>5955</v>
      </c>
      <c r="L141">
        <v>2894</v>
      </c>
      <c r="M141">
        <v>2.9660000000000002</v>
      </c>
      <c r="N141">
        <v>5.3239999999999998</v>
      </c>
      <c r="O141">
        <v>2.3580000000000001</v>
      </c>
      <c r="Q141">
        <v>0.187</v>
      </c>
      <c r="R141">
        <v>1</v>
      </c>
      <c r="S141">
        <v>0</v>
      </c>
      <c r="T141">
        <v>0</v>
      </c>
      <c r="V141">
        <v>0</v>
      </c>
      <c r="Y141" s="1">
        <v>44363</v>
      </c>
      <c r="Z141" s="2">
        <v>0.35938657407407404</v>
      </c>
      <c r="AB141">
        <v>1</v>
      </c>
      <c r="AD141" s="4">
        <f t="shared" si="18"/>
        <v>3.2607782416217339</v>
      </c>
      <c r="AE141" s="4">
        <f t="shared" si="19"/>
        <v>5.5089785581880468</v>
      </c>
      <c r="AF141" s="4">
        <f t="shared" si="20"/>
        <v>2.2482003165663129</v>
      </c>
      <c r="AG141" s="4">
        <f t="shared" si="21"/>
        <v>0.29980088685767631</v>
      </c>
      <c r="AI141">
        <f>ABS(100*(AD141-3)/3)</f>
        <v>8.6926080540577981</v>
      </c>
      <c r="AJ141">
        <f>ABS(100*(AD141-AD142)/(AVERAGE(AD141:AD142)))</f>
        <v>1.8328739355705279</v>
      </c>
      <c r="AN141">
        <f t="shared" ref="AN141" si="22">ABS(100*(AE141-6)/6)</f>
        <v>8.1836906968658862</v>
      </c>
      <c r="AO141">
        <f>ABS(100*(AE141-AE142)/(AVERAGE(AE141:AE142)))</f>
        <v>12.00466517294176</v>
      </c>
      <c r="AS141">
        <f>ABS(100*(AF141-3)/3)</f>
        <v>25.059989447789572</v>
      </c>
      <c r="AT141">
        <f>ABS(100*(AF141-AF142)/(AVERAGE(AF141:AF142)))</f>
        <v>29.007818455364145</v>
      </c>
      <c r="AX141">
        <f t="shared" ref="AX141" si="23">ABS(100*(AG141-0.3)/0.3)</f>
        <v>6.6371047441227127E-2</v>
      </c>
      <c r="AY141">
        <f>ABS(100*(AG141-AG142)/(AVERAGE(AG141:AG142)))</f>
        <v>13.158208527926767</v>
      </c>
      <c r="BC141" s="4">
        <f>AVERAGE(AD141:AD142)</f>
        <v>3.2311666360779716</v>
      </c>
      <c r="BD141" s="4">
        <f>AVERAGE(AE141:AE142)</f>
        <v>5.8607609207493354</v>
      </c>
      <c r="BE141" s="4">
        <f>AVERAGE(AF141:AF142)</f>
        <v>2.6295942846713629</v>
      </c>
      <c r="BF141" s="4">
        <f>AVERAGE(AG141:AG142)</f>
        <v>0.32091416432654662</v>
      </c>
    </row>
    <row r="142" spans="1:58" x14ac:dyDescent="0.3">
      <c r="A142">
        <v>119</v>
      </c>
      <c r="B142">
        <v>4</v>
      </c>
      <c r="C142" t="s">
        <v>65</v>
      </c>
      <c r="D142" t="s">
        <v>27</v>
      </c>
      <c r="G142">
        <v>0.5</v>
      </c>
      <c r="H142">
        <v>0.5</v>
      </c>
      <c r="I142">
        <v>3266</v>
      </c>
      <c r="J142">
        <v>6658</v>
      </c>
      <c r="L142">
        <v>3342</v>
      </c>
      <c r="M142">
        <v>2.92</v>
      </c>
      <c r="N142">
        <v>5.9189999999999996</v>
      </c>
      <c r="O142">
        <v>2.9990000000000001</v>
      </c>
      <c r="Q142">
        <v>0.23400000000000001</v>
      </c>
      <c r="R142">
        <v>1</v>
      </c>
      <c r="S142">
        <v>0</v>
      </c>
      <c r="T142">
        <v>0</v>
      </c>
      <c r="V142">
        <v>0</v>
      </c>
      <c r="Y142" s="1">
        <v>44363</v>
      </c>
      <c r="Z142" s="2">
        <v>0.36563657407407407</v>
      </c>
      <c r="AB142">
        <v>1</v>
      </c>
      <c r="AD142" s="4">
        <f t="shared" si="18"/>
        <v>3.2015550305342098</v>
      </c>
      <c r="AE142" s="4">
        <f t="shared" si="19"/>
        <v>6.2125432833106231</v>
      </c>
      <c r="AF142" s="4">
        <f t="shared" si="20"/>
        <v>3.0109882527764134</v>
      </c>
      <c r="AG142" s="4">
        <f t="shared" si="21"/>
        <v>0.34202744179541689</v>
      </c>
    </row>
    <row r="143" spans="1:58" x14ac:dyDescent="0.3">
      <c r="A143">
        <v>120</v>
      </c>
      <c r="B143">
        <v>2</v>
      </c>
      <c r="D143" t="s">
        <v>28</v>
      </c>
      <c r="Y143" s="1">
        <v>44363</v>
      </c>
      <c r="Z143" s="2">
        <v>0.36979166666666669</v>
      </c>
      <c r="AB143">
        <v>1</v>
      </c>
      <c r="AD143" s="4" t="e">
        <f t="shared" si="18"/>
        <v>#DIV/0!</v>
      </c>
      <c r="AE143" s="4" t="e">
        <f t="shared" si="19"/>
        <v>#DIV/0!</v>
      </c>
      <c r="AF143" s="4" t="e">
        <f t="shared" si="20"/>
        <v>#DIV/0!</v>
      </c>
      <c r="AG143" s="4" t="e">
        <f t="shared" si="21"/>
        <v>#DIV/0!</v>
      </c>
    </row>
    <row r="144" spans="1:58" x14ac:dyDescent="0.3">
      <c r="A144">
        <v>121</v>
      </c>
      <c r="B144">
        <v>8</v>
      </c>
      <c r="R144">
        <v>1</v>
      </c>
    </row>
  </sheetData>
  <conditionalFormatting sqref="AR36:AR37 AW32:AW37 AJ36:AK37 AT36:AU37 AY32:AZ37 AO36:AP37 AR43 AW43 AW48 AR48 AR39 AW39 AJ39:AK39 AT39:AU39 AO39:AP39">
    <cfRule type="cellIs" dxfId="671" priority="362" operator="greaterThan">
      <formula>20</formula>
    </cfRule>
  </conditionalFormatting>
  <conditionalFormatting sqref="AL36:AM37 BA32:BA37 AV36:AV37 AQ36:AQ37 AL43:AM43 BA43 AV43 AQ43 AQ48 AV48 BA48 AL48:AM48 AL39:AM39 AV39 AQ39">
    <cfRule type="cellIs" dxfId="670" priority="361" operator="between">
      <formula>80</formula>
      <formula>120</formula>
    </cfRule>
  </conditionalFormatting>
  <conditionalFormatting sqref="AY39">
    <cfRule type="cellIs" dxfId="669" priority="360" operator="greaterThan">
      <formula>20</formula>
    </cfRule>
  </conditionalFormatting>
  <conditionalFormatting sqref="AJ43:AK43 AT43:AU43 AY43:AZ43 AY48:AZ48 AT48:AU48 AJ48:AK48">
    <cfRule type="cellIs" dxfId="668" priority="359" operator="greaterThan">
      <formula>20</formula>
    </cfRule>
  </conditionalFormatting>
  <conditionalFormatting sqref="AJ48">
    <cfRule type="cellIs" dxfId="667" priority="308" operator="greaterThan">
      <formula>20</formula>
    </cfRule>
  </conditionalFormatting>
  <conditionalFormatting sqref="AY48">
    <cfRule type="cellIs" dxfId="666" priority="305" operator="greaterThan">
      <formula>20</formula>
    </cfRule>
  </conditionalFormatting>
  <conditionalFormatting sqref="AL31:AM35 AV31:AV35">
    <cfRule type="cellIs" dxfId="665" priority="303" operator="between">
      <formula>80</formula>
      <formula>120</formula>
    </cfRule>
  </conditionalFormatting>
  <conditionalFormatting sqref="AO43:AP43 AO48:AP48">
    <cfRule type="cellIs" dxfId="664" priority="327" operator="greaterThan">
      <formula>20</formula>
    </cfRule>
  </conditionalFormatting>
  <conditionalFormatting sqref="AO31:AP35">
    <cfRule type="cellIs" dxfId="663" priority="302" operator="greaterThan">
      <formula>20</formula>
    </cfRule>
  </conditionalFormatting>
  <conditionalFormatting sqref="AQ31:AQ35">
    <cfRule type="cellIs" dxfId="662" priority="301" operator="between">
      <formula>80</formula>
      <formula>120</formula>
    </cfRule>
  </conditionalFormatting>
  <conditionalFormatting sqref="AI31:AI45 AN31:AN45 AS31:AS45 AX31:AX45">
    <cfRule type="cellIs" dxfId="661" priority="309" operator="lessThan">
      <formula>20</formula>
    </cfRule>
  </conditionalFormatting>
  <conditionalFormatting sqref="AO48">
    <cfRule type="cellIs" dxfId="660" priority="307" operator="greaterThan">
      <formula>20</formula>
    </cfRule>
  </conditionalFormatting>
  <conditionalFormatting sqref="AT48">
    <cfRule type="cellIs" dxfId="659" priority="306" operator="greaterThan">
      <formula>20</formula>
    </cfRule>
  </conditionalFormatting>
  <conditionalFormatting sqref="AR31:AR35 AJ31:AK35 AT31:AU35">
    <cfRule type="cellIs" dxfId="658" priority="304" operator="greaterThan">
      <formula>20</formula>
    </cfRule>
  </conditionalFormatting>
  <conditionalFormatting sqref="AO43">
    <cfRule type="cellIs" dxfId="657" priority="274" operator="greaterThan">
      <formula>20</formula>
    </cfRule>
  </conditionalFormatting>
  <conditionalFormatting sqref="AY43 AY45 AY48">
    <cfRule type="cellIs" dxfId="656" priority="272" operator="greaterThan">
      <formula>20</formula>
    </cfRule>
  </conditionalFormatting>
  <conditionalFormatting sqref="AJ43">
    <cfRule type="cellIs" dxfId="655" priority="275" operator="greaterThan">
      <formula>20</formula>
    </cfRule>
  </conditionalFormatting>
  <conditionalFormatting sqref="AT43 AT45 AT48">
    <cfRule type="cellIs" dxfId="654" priority="273" operator="greaterThan">
      <formula>20</formula>
    </cfRule>
  </conditionalFormatting>
  <conditionalFormatting sqref="AR45 AW45 AJ45:AK45 AT45:AU45 AY45:AZ45">
    <cfRule type="cellIs" dxfId="653" priority="249" operator="greaterThan">
      <formula>20</formula>
    </cfRule>
  </conditionalFormatting>
  <conditionalFormatting sqref="AL45:AM45 BA45 AV45">
    <cfRule type="cellIs" dxfId="652" priority="248" operator="between">
      <formula>80</formula>
      <formula>120</formula>
    </cfRule>
  </conditionalFormatting>
  <conditionalFormatting sqref="AO45:AP45">
    <cfRule type="cellIs" dxfId="651" priority="247" operator="greaterThan">
      <formula>20</formula>
    </cfRule>
  </conditionalFormatting>
  <conditionalFormatting sqref="AQ45">
    <cfRule type="cellIs" dxfId="650" priority="246" operator="between">
      <formula>80</formula>
      <formula>120</formula>
    </cfRule>
  </conditionalFormatting>
  <conditionalFormatting sqref="AJ44">
    <cfRule type="cellIs" dxfId="649" priority="245" operator="greaterThan">
      <formula>20</formula>
    </cfRule>
  </conditionalFormatting>
  <conditionalFormatting sqref="AO44">
    <cfRule type="cellIs" dxfId="648" priority="244" operator="greaterThan">
      <formula>20</formula>
    </cfRule>
  </conditionalFormatting>
  <conditionalFormatting sqref="AT44">
    <cfRule type="cellIs" dxfId="647" priority="243" operator="greaterThan">
      <formula>20</formula>
    </cfRule>
  </conditionalFormatting>
  <conditionalFormatting sqref="AY44">
    <cfRule type="cellIs" dxfId="646" priority="242" operator="greaterThan">
      <formula>20</formula>
    </cfRule>
  </conditionalFormatting>
  <conditionalFormatting sqref="AJ41">
    <cfRule type="cellIs" dxfId="645" priority="241" operator="greaterThan">
      <formula>20</formula>
    </cfRule>
  </conditionalFormatting>
  <conditionalFormatting sqref="AO41">
    <cfRule type="cellIs" dxfId="644" priority="240" operator="greaterThan">
      <formula>20</formula>
    </cfRule>
  </conditionalFormatting>
  <conditionalFormatting sqref="AT41">
    <cfRule type="cellIs" dxfId="643" priority="239" operator="greaterThan">
      <formula>20</formula>
    </cfRule>
  </conditionalFormatting>
  <conditionalFormatting sqref="AY41">
    <cfRule type="cellIs" dxfId="642" priority="238" operator="greaterThan">
      <formula>20</formula>
    </cfRule>
  </conditionalFormatting>
  <conditionalFormatting sqref="AJ42">
    <cfRule type="cellIs" dxfId="641" priority="237" operator="greaterThan">
      <formula>20</formula>
    </cfRule>
  </conditionalFormatting>
  <conditionalFormatting sqref="AO42">
    <cfRule type="cellIs" dxfId="640" priority="236" operator="greaterThan">
      <formula>20</formula>
    </cfRule>
  </conditionalFormatting>
  <conditionalFormatting sqref="AT42">
    <cfRule type="cellIs" dxfId="639" priority="235" operator="greaterThan">
      <formula>20</formula>
    </cfRule>
  </conditionalFormatting>
  <conditionalFormatting sqref="AY42">
    <cfRule type="cellIs" dxfId="638" priority="234" operator="greaterThan">
      <formula>20</formula>
    </cfRule>
  </conditionalFormatting>
  <conditionalFormatting sqref="AJ46">
    <cfRule type="cellIs" dxfId="637" priority="233" operator="greaterThan">
      <formula>20</formula>
    </cfRule>
  </conditionalFormatting>
  <conditionalFormatting sqref="AO46">
    <cfRule type="cellIs" dxfId="636" priority="232" operator="greaterThan">
      <formula>20</formula>
    </cfRule>
  </conditionalFormatting>
  <conditionalFormatting sqref="AT46">
    <cfRule type="cellIs" dxfId="635" priority="231" operator="greaterThan">
      <formula>20</formula>
    </cfRule>
  </conditionalFormatting>
  <conditionalFormatting sqref="AY46">
    <cfRule type="cellIs" dxfId="634" priority="230" operator="greaterThan">
      <formula>20</formula>
    </cfRule>
  </conditionalFormatting>
  <conditionalFormatting sqref="AJ47">
    <cfRule type="cellIs" dxfId="633" priority="122" operator="greaterThan">
      <formula>20</formula>
    </cfRule>
  </conditionalFormatting>
  <conditionalFormatting sqref="AO47">
    <cfRule type="cellIs" dxfId="632" priority="121" operator="greaterThan">
      <formula>20</formula>
    </cfRule>
  </conditionalFormatting>
  <conditionalFormatting sqref="AT47">
    <cfRule type="cellIs" dxfId="631" priority="120" operator="greaterThan">
      <formula>20</formula>
    </cfRule>
  </conditionalFormatting>
  <conditionalFormatting sqref="AY47">
    <cfRule type="cellIs" dxfId="630" priority="119" operator="greaterThan">
      <formula>20</formula>
    </cfRule>
  </conditionalFormatting>
  <conditionalFormatting sqref="AJ84 AJ81 AJ78 AJ75 AJ72 AJ69 AJ66 AJ63 AJ60 AJ57 AJ54 AJ51">
    <cfRule type="cellIs" dxfId="629" priority="118" operator="greaterThan">
      <formula>20</formula>
    </cfRule>
  </conditionalFormatting>
  <conditionalFormatting sqref="AO84 AO81 AO78 AO75 AO72 AO69 AO66 AO63 AO60 AO57 AO54 AO51">
    <cfRule type="cellIs" dxfId="628" priority="117" operator="greaterThan">
      <formula>20</formula>
    </cfRule>
  </conditionalFormatting>
  <conditionalFormatting sqref="AT84 AT81 AT78 AT75 AT72 AT69 AT66 AT63 AT60 AT57 AT54 AT51">
    <cfRule type="cellIs" dxfId="627" priority="116" operator="greaterThan">
      <formula>20</formula>
    </cfRule>
  </conditionalFormatting>
  <conditionalFormatting sqref="AY84 AY81 AY78 AY75 AY72 AY69 AY66 AY63 AY60 AY57 AY54 AY51">
    <cfRule type="cellIs" dxfId="626" priority="115" operator="greaterThan">
      <formula>20</formula>
    </cfRule>
  </conditionalFormatting>
  <conditionalFormatting sqref="AJ94 AJ91 AJ88">
    <cfRule type="cellIs" dxfId="625" priority="114" operator="greaterThan">
      <formula>20</formula>
    </cfRule>
  </conditionalFormatting>
  <conditionalFormatting sqref="AO94 AO91 AO88">
    <cfRule type="cellIs" dxfId="624" priority="113" operator="greaterThan">
      <formula>20</formula>
    </cfRule>
  </conditionalFormatting>
  <conditionalFormatting sqref="AT94 AT91 AT88">
    <cfRule type="cellIs" dxfId="623" priority="112" operator="greaterThan">
      <formula>20</formula>
    </cfRule>
  </conditionalFormatting>
  <conditionalFormatting sqref="AY94 AY91 AY88">
    <cfRule type="cellIs" dxfId="622" priority="111" operator="greaterThan">
      <formula>20</formula>
    </cfRule>
  </conditionalFormatting>
  <conditionalFormatting sqref="AI94">
    <cfRule type="cellIs" dxfId="621" priority="110" operator="lessThan">
      <formula>20</formula>
    </cfRule>
  </conditionalFormatting>
  <conditionalFormatting sqref="AN94">
    <cfRule type="cellIs" dxfId="620" priority="109" operator="lessThan">
      <formula>20</formula>
    </cfRule>
  </conditionalFormatting>
  <conditionalFormatting sqref="AS94">
    <cfRule type="cellIs" dxfId="619" priority="108" operator="lessThan">
      <formula>20</formula>
    </cfRule>
  </conditionalFormatting>
  <conditionalFormatting sqref="AX94">
    <cfRule type="cellIs" dxfId="618" priority="107" operator="lessThan">
      <formula>20</formula>
    </cfRule>
  </conditionalFormatting>
  <conditionalFormatting sqref="AK84">
    <cfRule type="cellIs" dxfId="617" priority="83" operator="lessThan">
      <formula>20</formula>
    </cfRule>
  </conditionalFormatting>
  <conditionalFormatting sqref="AL82">
    <cfRule type="cellIs" dxfId="616" priority="90" operator="between">
      <formula>80</formula>
      <formula>120</formula>
    </cfRule>
  </conditionalFormatting>
  <conditionalFormatting sqref="AK81">
    <cfRule type="cellIs" dxfId="615" priority="89" operator="greaterThan">
      <formula>20</formula>
    </cfRule>
  </conditionalFormatting>
  <conditionalFormatting sqref="AL81">
    <cfRule type="cellIs" dxfId="614" priority="88" operator="between">
      <formula>80</formula>
      <formula>120</formula>
    </cfRule>
  </conditionalFormatting>
  <conditionalFormatting sqref="AL81">
    <cfRule type="cellIs" dxfId="613" priority="87" operator="between">
      <formula>80</formula>
      <formula>120</formula>
    </cfRule>
  </conditionalFormatting>
  <conditionalFormatting sqref="AK84">
    <cfRule type="cellIs" dxfId="612" priority="86" operator="greaterThan">
      <formula>20</formula>
    </cfRule>
  </conditionalFormatting>
  <conditionalFormatting sqref="AL83:AL84">
    <cfRule type="cellIs" dxfId="611" priority="85" operator="between">
      <formula>80</formula>
      <formula>120</formula>
    </cfRule>
  </conditionalFormatting>
  <conditionalFormatting sqref="AK84">
    <cfRule type="cellIs" dxfId="610" priority="84" operator="greaterThan">
      <formula>20</formula>
    </cfRule>
  </conditionalFormatting>
  <conditionalFormatting sqref="AJ131 AJ128 AJ125 AJ122 AJ119 AJ116 AJ113 AJ110 AJ107 AJ104 AJ101 AJ98">
    <cfRule type="cellIs" dxfId="609" priority="82" operator="greaterThan">
      <formula>20</formula>
    </cfRule>
  </conditionalFormatting>
  <conditionalFormatting sqref="AO131 AO128 AO125 AO122 AO119 AO116 AO113 AO110 AO107 AO104 AO101 AO98">
    <cfRule type="cellIs" dxfId="608" priority="81" operator="greaterThan">
      <formula>20</formula>
    </cfRule>
  </conditionalFormatting>
  <conditionalFormatting sqref="AT131 AT128 AT125 AT122 AT119 AT116 AT113 AT110 AT107 AT104 AT101 AT98">
    <cfRule type="cellIs" dxfId="607" priority="80" operator="greaterThan">
      <formula>20</formula>
    </cfRule>
  </conditionalFormatting>
  <conditionalFormatting sqref="AY131 AY128 AY125 AY122 AY119 AY116 AY113 AY110 AY107 AY104 AY101 AY98">
    <cfRule type="cellIs" dxfId="606" priority="79" operator="greaterThan">
      <formula>20</formula>
    </cfRule>
  </conditionalFormatting>
  <conditionalFormatting sqref="AK131">
    <cfRule type="cellIs" dxfId="605" priority="71" operator="lessThan">
      <formula>20</formula>
    </cfRule>
  </conditionalFormatting>
  <conditionalFormatting sqref="AL129">
    <cfRule type="cellIs" dxfId="604" priority="78" operator="between">
      <formula>80</formula>
      <formula>120</formula>
    </cfRule>
  </conditionalFormatting>
  <conditionalFormatting sqref="AK128">
    <cfRule type="cellIs" dxfId="603" priority="77" operator="greaterThan">
      <formula>20</formula>
    </cfRule>
  </conditionalFormatting>
  <conditionalFormatting sqref="AK131">
    <cfRule type="cellIs" dxfId="602" priority="74" operator="greaterThan">
      <formula>20</formula>
    </cfRule>
  </conditionalFormatting>
  <conditionalFormatting sqref="AL130:AL131">
    <cfRule type="cellIs" dxfId="601" priority="73" operator="between">
      <formula>80</formula>
      <formula>120</formula>
    </cfRule>
  </conditionalFormatting>
  <conditionalFormatting sqref="AK131">
    <cfRule type="cellIs" dxfId="600" priority="72" operator="greaterThan">
      <formula>20</formula>
    </cfRule>
  </conditionalFormatting>
  <conditionalFormatting sqref="AJ141 AJ138 AJ135">
    <cfRule type="cellIs" dxfId="599" priority="70" operator="greaterThan">
      <formula>20</formula>
    </cfRule>
  </conditionalFormatting>
  <conditionalFormatting sqref="AO141 AO138 AO135">
    <cfRule type="cellIs" dxfId="598" priority="69" operator="greaterThan">
      <formula>20</formula>
    </cfRule>
  </conditionalFormatting>
  <conditionalFormatting sqref="AT141 AT138 AT135">
    <cfRule type="cellIs" dxfId="597" priority="68" operator="greaterThan">
      <formula>20</formula>
    </cfRule>
  </conditionalFormatting>
  <conditionalFormatting sqref="AY141 AY138 AY135">
    <cfRule type="cellIs" dxfId="596" priority="67" operator="greaterThan">
      <formula>20</formula>
    </cfRule>
  </conditionalFormatting>
  <conditionalFormatting sqref="AI141">
    <cfRule type="cellIs" dxfId="595" priority="66" operator="lessThan">
      <formula>20</formula>
    </cfRule>
  </conditionalFormatting>
  <conditionalFormatting sqref="AN141">
    <cfRule type="cellIs" dxfId="594" priority="65" operator="lessThan">
      <formula>20</formula>
    </cfRule>
  </conditionalFormatting>
  <conditionalFormatting sqref="AS141">
    <cfRule type="cellIs" dxfId="593" priority="64" operator="lessThan">
      <formula>20</formula>
    </cfRule>
  </conditionalFormatting>
  <conditionalFormatting sqref="AX141">
    <cfRule type="cellIs" dxfId="592" priority="63" operator="lessThan">
      <formula>20</formula>
    </cfRule>
  </conditionalFormatting>
  <conditionalFormatting sqref="AL128">
    <cfRule type="cellIs" dxfId="591" priority="62" operator="between">
      <formula>80</formula>
      <formula>120</formula>
    </cfRule>
  </conditionalFormatting>
  <conditionalFormatting sqref="AL128">
    <cfRule type="cellIs" dxfId="590" priority="61" operator="between">
      <formula>80</formula>
      <formula>120</formula>
    </cfRule>
  </conditionalFormatting>
  <conditionalFormatting sqref="AQ82">
    <cfRule type="cellIs" dxfId="589" priority="60" operator="between">
      <formula>80</formula>
      <formula>120</formula>
    </cfRule>
  </conditionalFormatting>
  <conditionalFormatting sqref="AQ82">
    <cfRule type="cellIs" dxfId="588" priority="59" operator="between">
      <formula>80</formula>
      <formula>120</formula>
    </cfRule>
  </conditionalFormatting>
  <conditionalFormatting sqref="AP81">
    <cfRule type="cellIs" dxfId="587" priority="58" operator="greaterThan">
      <formula>20</formula>
    </cfRule>
  </conditionalFormatting>
  <conditionalFormatting sqref="AQ81">
    <cfRule type="cellIs" dxfId="586" priority="57" operator="between">
      <formula>80</formula>
      <formula>120</formula>
    </cfRule>
  </conditionalFormatting>
  <conditionalFormatting sqref="AQ81">
    <cfRule type="cellIs" dxfId="585" priority="56" operator="between">
      <formula>80</formula>
      <formula>120</formula>
    </cfRule>
  </conditionalFormatting>
  <conditionalFormatting sqref="AQ81">
    <cfRule type="cellIs" dxfId="584" priority="55" operator="between">
      <formula>80</formula>
      <formula>120</formula>
    </cfRule>
  </conditionalFormatting>
  <conditionalFormatting sqref="AP84">
    <cfRule type="cellIs" dxfId="583" priority="54" operator="greaterThan">
      <formula>20</formula>
    </cfRule>
  </conditionalFormatting>
  <conditionalFormatting sqref="AQ83:AQ84">
    <cfRule type="cellIs" dxfId="582" priority="53" operator="between">
      <formula>80</formula>
      <formula>120</formula>
    </cfRule>
  </conditionalFormatting>
  <conditionalFormatting sqref="AQ83:AQ84">
    <cfRule type="cellIs" dxfId="581" priority="52" operator="between">
      <formula>80</formula>
      <formula>120</formula>
    </cfRule>
  </conditionalFormatting>
  <conditionalFormatting sqref="AP84">
    <cfRule type="cellIs" dxfId="580" priority="51" operator="greaterThan">
      <formula>20</formula>
    </cfRule>
  </conditionalFormatting>
  <conditionalFormatting sqref="AP84">
    <cfRule type="cellIs" dxfId="579" priority="50" operator="lessThan">
      <formula>20</formula>
    </cfRule>
  </conditionalFormatting>
  <conditionalFormatting sqref="AV82">
    <cfRule type="cellIs" dxfId="578" priority="49" operator="between">
      <formula>80</formula>
      <formula>120</formula>
    </cfRule>
  </conditionalFormatting>
  <conditionalFormatting sqref="AU81">
    <cfRule type="cellIs" dxfId="577" priority="48" operator="greaterThan">
      <formula>20</formula>
    </cfRule>
  </conditionalFormatting>
  <conditionalFormatting sqref="AV81">
    <cfRule type="cellIs" dxfId="576" priority="47" operator="between">
      <formula>80</formula>
      <formula>120</formula>
    </cfRule>
  </conditionalFormatting>
  <conditionalFormatting sqref="AV81">
    <cfRule type="cellIs" dxfId="575" priority="45" operator="between">
      <formula>80</formula>
      <formula>120</formula>
    </cfRule>
  </conditionalFormatting>
  <conditionalFormatting sqref="AV81">
    <cfRule type="cellIs" dxfId="574" priority="46" operator="between">
      <formula>80</formula>
      <formula>120</formula>
    </cfRule>
  </conditionalFormatting>
  <conditionalFormatting sqref="AU84">
    <cfRule type="cellIs" dxfId="573" priority="44" operator="greaterThan">
      <formula>20</formula>
    </cfRule>
  </conditionalFormatting>
  <conditionalFormatting sqref="AV83:AV84">
    <cfRule type="cellIs" dxfId="572" priority="43" operator="between">
      <formula>80</formula>
      <formula>120</formula>
    </cfRule>
  </conditionalFormatting>
  <conditionalFormatting sqref="AU84">
    <cfRule type="cellIs" dxfId="571" priority="42" operator="greaterThan">
      <formula>20</formula>
    </cfRule>
  </conditionalFormatting>
  <conditionalFormatting sqref="AU84">
    <cfRule type="cellIs" dxfId="570" priority="41" operator="lessThan">
      <formula>20</formula>
    </cfRule>
  </conditionalFormatting>
  <conditionalFormatting sqref="BA82">
    <cfRule type="cellIs" dxfId="569" priority="40" operator="between">
      <formula>80</formula>
      <formula>120</formula>
    </cfRule>
  </conditionalFormatting>
  <conditionalFormatting sqref="AZ81">
    <cfRule type="cellIs" dxfId="568" priority="39" operator="greaterThan">
      <formula>20</formula>
    </cfRule>
  </conditionalFormatting>
  <conditionalFormatting sqref="BA81">
    <cfRule type="cellIs" dxfId="567" priority="38" operator="between">
      <formula>80</formula>
      <formula>120</formula>
    </cfRule>
  </conditionalFormatting>
  <conditionalFormatting sqref="BA81">
    <cfRule type="cellIs" dxfId="566" priority="37" operator="between">
      <formula>80</formula>
      <formula>120</formula>
    </cfRule>
  </conditionalFormatting>
  <conditionalFormatting sqref="BA81">
    <cfRule type="cellIs" dxfId="565" priority="35" operator="between">
      <formula>80</formula>
      <formula>120</formula>
    </cfRule>
  </conditionalFormatting>
  <conditionalFormatting sqref="BA81">
    <cfRule type="cellIs" dxfId="564" priority="36" operator="between">
      <formula>80</formula>
      <formula>120</formula>
    </cfRule>
  </conditionalFormatting>
  <conditionalFormatting sqref="AZ84">
    <cfRule type="cellIs" dxfId="563" priority="34" operator="greaterThan">
      <formula>20</formula>
    </cfRule>
  </conditionalFormatting>
  <conditionalFormatting sqref="BA83:BA84">
    <cfRule type="cellIs" dxfId="562" priority="33" operator="between">
      <formula>80</formula>
      <formula>120</formula>
    </cfRule>
  </conditionalFormatting>
  <conditionalFormatting sqref="AZ84">
    <cfRule type="cellIs" dxfId="561" priority="32" operator="greaterThan">
      <formula>20</formula>
    </cfRule>
  </conditionalFormatting>
  <conditionalFormatting sqref="AZ84">
    <cfRule type="cellIs" dxfId="560" priority="31" operator="lessThan">
      <formula>20</formula>
    </cfRule>
  </conditionalFormatting>
  <conditionalFormatting sqref="AQ129">
    <cfRule type="cellIs" dxfId="559" priority="30" operator="between">
      <formula>80</formula>
      <formula>120</formula>
    </cfRule>
  </conditionalFormatting>
  <conditionalFormatting sqref="AQ129">
    <cfRule type="cellIs" dxfId="558" priority="29" operator="between">
      <formula>80</formula>
      <formula>120</formula>
    </cfRule>
  </conditionalFormatting>
  <conditionalFormatting sqref="AP128">
    <cfRule type="cellIs" dxfId="557" priority="28" operator="greaterThan">
      <formula>20</formula>
    </cfRule>
  </conditionalFormatting>
  <conditionalFormatting sqref="AQ128">
    <cfRule type="cellIs" dxfId="556" priority="27" operator="between">
      <formula>80</formula>
      <formula>120</formula>
    </cfRule>
  </conditionalFormatting>
  <conditionalFormatting sqref="AQ128">
    <cfRule type="cellIs" dxfId="555" priority="26" operator="between">
      <formula>80</formula>
      <formula>120</formula>
    </cfRule>
  </conditionalFormatting>
  <conditionalFormatting sqref="AQ128">
    <cfRule type="cellIs" dxfId="554" priority="25" operator="between">
      <formula>80</formula>
      <formula>120</formula>
    </cfRule>
  </conditionalFormatting>
  <conditionalFormatting sqref="AP131">
    <cfRule type="cellIs" dxfId="553" priority="24" operator="greaterThan">
      <formula>20</formula>
    </cfRule>
  </conditionalFormatting>
  <conditionalFormatting sqref="AQ130:AQ131">
    <cfRule type="cellIs" dxfId="552" priority="23" operator="between">
      <formula>80</formula>
      <formula>120</formula>
    </cfRule>
  </conditionalFormatting>
  <conditionalFormatting sqref="AQ130:AQ131">
    <cfRule type="cellIs" dxfId="551" priority="22" operator="between">
      <formula>80</formula>
      <formula>120</formula>
    </cfRule>
  </conditionalFormatting>
  <conditionalFormatting sqref="AP131">
    <cfRule type="cellIs" dxfId="550" priority="21" operator="greaterThan">
      <formula>20</formula>
    </cfRule>
  </conditionalFormatting>
  <conditionalFormatting sqref="AP131">
    <cfRule type="cellIs" dxfId="549" priority="20" operator="lessThan">
      <formula>20</formula>
    </cfRule>
  </conditionalFormatting>
  <conditionalFormatting sqref="AV129">
    <cfRule type="cellIs" dxfId="548" priority="19" operator="between">
      <formula>80</formula>
      <formula>120</formula>
    </cfRule>
  </conditionalFormatting>
  <conditionalFormatting sqref="AU128">
    <cfRule type="cellIs" dxfId="547" priority="18" operator="greaterThan">
      <formula>20</formula>
    </cfRule>
  </conditionalFormatting>
  <conditionalFormatting sqref="AV128">
    <cfRule type="cellIs" dxfId="546" priority="17" operator="between">
      <formula>80</formula>
      <formula>120</formula>
    </cfRule>
  </conditionalFormatting>
  <conditionalFormatting sqref="AV128">
    <cfRule type="cellIs" dxfId="545" priority="15" operator="between">
      <formula>80</formula>
      <formula>120</formula>
    </cfRule>
  </conditionalFormatting>
  <conditionalFormatting sqref="AV128">
    <cfRule type="cellIs" dxfId="544" priority="16" operator="between">
      <formula>80</formula>
      <formula>120</formula>
    </cfRule>
  </conditionalFormatting>
  <conditionalFormatting sqref="AU131">
    <cfRule type="cellIs" dxfId="543" priority="14" operator="greaterThan">
      <formula>20</formula>
    </cfRule>
  </conditionalFormatting>
  <conditionalFormatting sqref="AV130:AV131">
    <cfRule type="cellIs" dxfId="542" priority="13" operator="between">
      <formula>80</formula>
      <formula>120</formula>
    </cfRule>
  </conditionalFormatting>
  <conditionalFormatting sqref="AU131">
    <cfRule type="cellIs" dxfId="541" priority="12" operator="greaterThan">
      <formula>20</formula>
    </cfRule>
  </conditionalFormatting>
  <conditionalFormatting sqref="AU131">
    <cfRule type="cellIs" dxfId="540" priority="11" operator="lessThan">
      <formula>20</formula>
    </cfRule>
  </conditionalFormatting>
  <conditionalFormatting sqref="BA129">
    <cfRule type="cellIs" dxfId="539" priority="10" operator="between">
      <formula>80</formula>
      <formula>120</formula>
    </cfRule>
  </conditionalFormatting>
  <conditionalFormatting sqref="AZ128">
    <cfRule type="cellIs" dxfId="538" priority="9" operator="greaterThan">
      <formula>20</formula>
    </cfRule>
  </conditionalFormatting>
  <conditionalFormatting sqref="BA128">
    <cfRule type="cellIs" dxfId="537" priority="8" operator="between">
      <formula>80</formula>
      <formula>120</formula>
    </cfRule>
  </conditionalFormatting>
  <conditionalFormatting sqref="BA128">
    <cfRule type="cellIs" dxfId="536" priority="7" operator="between">
      <formula>80</formula>
      <formula>120</formula>
    </cfRule>
  </conditionalFormatting>
  <conditionalFormatting sqref="BA128">
    <cfRule type="cellIs" dxfId="535" priority="5" operator="between">
      <formula>80</formula>
      <formula>120</formula>
    </cfRule>
  </conditionalFormatting>
  <conditionalFormatting sqref="BA128">
    <cfRule type="cellIs" dxfId="534" priority="6" operator="between">
      <formula>80</formula>
      <formula>120</formula>
    </cfRule>
  </conditionalFormatting>
  <conditionalFormatting sqref="AZ131">
    <cfRule type="cellIs" dxfId="533" priority="4" operator="greaterThan">
      <formula>20</formula>
    </cfRule>
  </conditionalFormatting>
  <conditionalFormatting sqref="BA130:BA131">
    <cfRule type="cellIs" dxfId="532" priority="3" operator="between">
      <formula>80</formula>
      <formula>120</formula>
    </cfRule>
  </conditionalFormatting>
  <conditionalFormatting sqref="AZ131">
    <cfRule type="cellIs" dxfId="531" priority="2" operator="greaterThan">
      <formula>20</formula>
    </cfRule>
  </conditionalFormatting>
  <conditionalFormatting sqref="AZ131">
    <cfRule type="cellIs" dxfId="530" priority="1" operator="less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44"/>
  <sheetViews>
    <sheetView topLeftCell="A44" zoomScale="85" zoomScaleNormal="85" workbookViewId="0">
      <selection activeCell="R110" sqref="R110"/>
    </sheetView>
  </sheetViews>
  <sheetFormatPr defaultColWidth="8.77734375" defaultRowHeight="14.4" x14ac:dyDescent="0.3"/>
  <cols>
    <col min="3" max="3" width="26.44140625" customWidth="1"/>
    <col min="5" max="5" width="11.77734375" bestFit="1" customWidth="1"/>
    <col min="7" max="7" width="12" customWidth="1"/>
    <col min="9" max="9" width="11.44140625" customWidth="1"/>
    <col min="25" max="25" width="10.44140625" customWidth="1"/>
    <col min="26" max="26" width="12.44140625" customWidth="1"/>
  </cols>
  <sheetData>
    <row r="1" spans="1:9" x14ac:dyDescent="0.3">
      <c r="A1" t="s">
        <v>70</v>
      </c>
    </row>
    <row r="12" spans="1:9" x14ac:dyDescent="0.3">
      <c r="A12" t="s">
        <v>31</v>
      </c>
      <c r="C12" t="s">
        <v>68</v>
      </c>
      <c r="D12" t="s">
        <v>32</v>
      </c>
      <c r="E12" s="3" t="s">
        <v>8</v>
      </c>
      <c r="F12" t="s">
        <v>33</v>
      </c>
      <c r="G12" s="3" t="s">
        <v>9</v>
      </c>
      <c r="H12" t="s">
        <v>34</v>
      </c>
      <c r="I12" s="3" t="s">
        <v>11</v>
      </c>
    </row>
    <row r="13" spans="1:9" x14ac:dyDescent="0.3">
      <c r="G13" s="3"/>
      <c r="I13" s="3"/>
    </row>
    <row r="14" spans="1:9" x14ac:dyDescent="0.3">
      <c r="D14">
        <v>0</v>
      </c>
      <c r="E14" s="3">
        <f>AVERAGE(I29:I30)</f>
        <v>47</v>
      </c>
      <c r="F14">
        <v>0</v>
      </c>
      <c r="G14" s="3">
        <f>AVERAGE(J29:J30)</f>
        <v>183</v>
      </c>
      <c r="H14">
        <v>0</v>
      </c>
      <c r="I14" s="3">
        <f>AVERAGE(L29:L30)</f>
        <v>160</v>
      </c>
    </row>
    <row r="15" spans="1:9" x14ac:dyDescent="0.3">
      <c r="D15">
        <f>3*G32/1000</f>
        <v>6.0000000000000006E-4</v>
      </c>
      <c r="E15" s="3">
        <f>AVERAGE(I32:I33)</f>
        <v>1038</v>
      </c>
      <c r="F15">
        <f>6*H32/1000</f>
        <v>1.2000000000000001E-3</v>
      </c>
      <c r="G15" s="3">
        <f>AVERAGE(J32:J33)</f>
        <v>2365.5</v>
      </c>
      <c r="H15">
        <f>0.3*H32/1000</f>
        <v>5.9999999999999995E-5</v>
      </c>
      <c r="I15" s="3">
        <f>AVERAGE(L32:L33)</f>
        <v>1108</v>
      </c>
    </row>
    <row r="16" spans="1:9" x14ac:dyDescent="0.3">
      <c r="D16">
        <f>3*G35/1000</f>
        <v>1.7999999999999997E-3</v>
      </c>
      <c r="E16" s="3">
        <f>AVERAGE(I35:I36)</f>
        <v>3382.5</v>
      </c>
      <c r="F16">
        <f>6*H35/1000</f>
        <v>3.5999999999999995E-3</v>
      </c>
      <c r="G16" s="3">
        <f>AVERAGE(J35:J36)</f>
        <v>7438.5</v>
      </c>
      <c r="H16">
        <f>0.3*H35/1000</f>
        <v>1.7999999999999998E-4</v>
      </c>
      <c r="I16" s="3">
        <f>AVERAGE(L35:L36)</f>
        <v>3486.5</v>
      </c>
    </row>
    <row r="17" spans="1:58" x14ac:dyDescent="0.3">
      <c r="D17">
        <f>9*G38/1000</f>
        <v>2.9970000000000005E-3</v>
      </c>
      <c r="E17" s="3">
        <f>AVERAGE(I38:I39)</f>
        <v>5919.5</v>
      </c>
      <c r="F17">
        <f>18*H38/1000</f>
        <v>5.9940000000000011E-3</v>
      </c>
      <c r="G17" s="3">
        <f>AVERAGE(J38:J39)</f>
        <v>11935.5</v>
      </c>
      <c r="H17">
        <f>0.9*H38/1000</f>
        <v>2.9970000000000002E-4</v>
      </c>
      <c r="I17" s="3">
        <f>AVERAGE(L38:L39)</f>
        <v>5295.5</v>
      </c>
    </row>
    <row r="18" spans="1:58" x14ac:dyDescent="0.3">
      <c r="D18">
        <f>9*G41/1000</f>
        <v>4.2030000000000001E-3</v>
      </c>
      <c r="E18" s="3">
        <f>AVERAGE(I41:I42)</f>
        <v>8430.5</v>
      </c>
      <c r="F18">
        <f>18*H41/1000</f>
        <v>8.4060000000000003E-3</v>
      </c>
      <c r="G18" s="3">
        <f>AVERAGE(J41:J42)</f>
        <v>17136</v>
      </c>
      <c r="H18">
        <f>0.9*H41/1000</f>
        <v>4.2030000000000002E-4</v>
      </c>
      <c r="I18" s="3">
        <f>AVERAGE(L41:L42)</f>
        <v>7820</v>
      </c>
    </row>
    <row r="19" spans="1:58" x14ac:dyDescent="0.3">
      <c r="D19">
        <f>9*G44/1000</f>
        <v>5.3999999999999994E-3</v>
      </c>
      <c r="E19" s="3">
        <f>AVERAGE(I44:I45)</f>
        <v>10843.5</v>
      </c>
      <c r="F19">
        <f>18*H44/1000</f>
        <v>1.0799999999999999E-2</v>
      </c>
      <c r="G19" s="3">
        <f>AVERAGE(J44:J45)</f>
        <v>21948</v>
      </c>
      <c r="H19">
        <f>0.9*H44/1000</f>
        <v>5.4000000000000001E-4</v>
      </c>
      <c r="I19" s="3">
        <f>AVERAGE(L44:L45)</f>
        <v>10015.5</v>
      </c>
    </row>
    <row r="20" spans="1:58" x14ac:dyDescent="0.3">
      <c r="C20" t="s">
        <v>35</v>
      </c>
      <c r="E20" s="5">
        <f>SLOPE(D13:D19,E13:E19)</f>
        <v>4.9435497742401181E-7</v>
      </c>
      <c r="F20" s="5"/>
      <c r="G20" s="5">
        <f>SLOPE(F13:F19,G13:G19)</f>
        <v>4.9434343159631656E-7</v>
      </c>
      <c r="H20" s="5"/>
      <c r="I20" s="5">
        <f>SLOPE(H13:H19,I13:I19)</f>
        <v>5.4626231715976052E-8</v>
      </c>
    </row>
    <row r="21" spans="1:58" x14ac:dyDescent="0.3">
      <c r="C21" t="s">
        <v>36</v>
      </c>
      <c r="E21" s="5">
        <f>INTERCEPT(D13:D19,E13:E19)</f>
        <v>5.61561691043975E-5</v>
      </c>
      <c r="F21" s="5"/>
      <c r="G21" s="5">
        <f>INTERCEPT(F13:F19,G13:G19)</f>
        <v>-2.6360426613447271E-5</v>
      </c>
      <c r="H21" s="5"/>
      <c r="I21" s="5">
        <f>INTERCEPT(H13:H19,I13:I19)</f>
        <v>-3.8799640859749876E-6</v>
      </c>
    </row>
    <row r="22" spans="1:58" x14ac:dyDescent="0.3">
      <c r="C22" t="s">
        <v>37</v>
      </c>
      <c r="E22" s="6">
        <f>RSQ(D13:D19,E13:E19)</f>
        <v>0.99939256015407374</v>
      </c>
      <c r="F22" s="6"/>
      <c r="G22" s="6">
        <f>RSQ(F13:F19,G13:G19)</f>
        <v>0.99969850910763847</v>
      </c>
      <c r="H22" s="6"/>
      <c r="I22" s="6">
        <f>RSQ(H13:H19,I13:I19)</f>
        <v>0.99862060285049059</v>
      </c>
    </row>
    <row r="23" spans="1:58" s="3" customFormat="1" ht="172.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3" t="s">
        <v>38</v>
      </c>
      <c r="AB23" s="3" t="s">
        <v>39</v>
      </c>
      <c r="AC23" s="3" t="s">
        <v>40</v>
      </c>
      <c r="AD23" s="3" t="s">
        <v>41</v>
      </c>
      <c r="AE23" s="3" t="s">
        <v>42</v>
      </c>
      <c r="AF23" s="3" t="s">
        <v>43</v>
      </c>
      <c r="AG23" s="3" t="s">
        <v>44</v>
      </c>
      <c r="AI23" s="3" t="s">
        <v>45</v>
      </c>
      <c r="AJ23" s="3" t="s">
        <v>46</v>
      </c>
      <c r="AK23" s="3" t="s">
        <v>47</v>
      </c>
      <c r="AL23" s="3" t="s">
        <v>48</v>
      </c>
      <c r="AN23" s="3" t="s">
        <v>49</v>
      </c>
      <c r="AO23" s="3" t="s">
        <v>50</v>
      </c>
      <c r="AP23" s="3" t="s">
        <v>51</v>
      </c>
      <c r="AQ23" s="3" t="s">
        <v>52</v>
      </c>
      <c r="AS23" s="3" t="s">
        <v>53</v>
      </c>
      <c r="AT23" s="3" t="s">
        <v>54</v>
      </c>
      <c r="AU23" s="3" t="s">
        <v>55</v>
      </c>
      <c r="AV23" s="3" t="s">
        <v>56</v>
      </c>
      <c r="AX23" s="3" t="s">
        <v>57</v>
      </c>
      <c r="AY23" s="3" t="s">
        <v>58</v>
      </c>
      <c r="AZ23" s="3" t="s">
        <v>59</v>
      </c>
      <c r="BA23" s="3" t="s">
        <v>60</v>
      </c>
      <c r="BC23" s="3" t="s">
        <v>61</v>
      </c>
      <c r="BD23" s="3" t="s">
        <v>62</v>
      </c>
      <c r="BE23" s="3" t="s">
        <v>63</v>
      </c>
      <c r="BF23" s="3" t="s">
        <v>64</v>
      </c>
    </row>
    <row r="24" spans="1:58" x14ac:dyDescent="0.3">
      <c r="A24">
        <v>1</v>
      </c>
      <c r="B24">
        <v>1</v>
      </c>
      <c r="C24" t="s">
        <v>26</v>
      </c>
      <c r="D24" t="s">
        <v>27</v>
      </c>
      <c r="G24">
        <v>0.5</v>
      </c>
      <c r="H24">
        <v>0.5</v>
      </c>
      <c r="I24">
        <v>8419</v>
      </c>
      <c r="J24">
        <v>11915</v>
      </c>
      <c r="L24">
        <v>14121</v>
      </c>
      <c r="M24">
        <v>6.8739999999999997</v>
      </c>
      <c r="N24">
        <v>10.372999999999999</v>
      </c>
      <c r="O24">
        <v>3.4980000000000002</v>
      </c>
      <c r="Q24">
        <v>1.361</v>
      </c>
      <c r="R24">
        <v>1</v>
      </c>
      <c r="S24">
        <v>0</v>
      </c>
      <c r="T24">
        <v>0</v>
      </c>
      <c r="V24">
        <v>0</v>
      </c>
      <c r="Y24" s="1">
        <v>44364</v>
      </c>
      <c r="Z24" s="2">
        <v>0.55116898148148141</v>
      </c>
      <c r="AB24">
        <v>1</v>
      </c>
      <c r="AD24" s="4">
        <f>((I24*$E$20)+$E$21)*1000/G24</f>
        <v>8.4362614480743066</v>
      </c>
      <c r="AE24" s="4">
        <f t="shared" ref="AE24:AE88" si="0">((J24*$G$20)+$G$21)*1000/H24</f>
        <v>11.727483121713329</v>
      </c>
      <c r="AF24" s="4">
        <f>AE24-AD24</f>
        <v>3.2912216736390221</v>
      </c>
      <c r="AG24" s="4">
        <f>((L24*$I$20)+$I$21)*1000/H24</f>
        <v>1.5349941079506459</v>
      </c>
    </row>
    <row r="25" spans="1:58" x14ac:dyDescent="0.3">
      <c r="A25">
        <v>2</v>
      </c>
      <c r="B25">
        <v>1</v>
      </c>
      <c r="C25" t="s">
        <v>26</v>
      </c>
      <c r="D25" t="s">
        <v>27</v>
      </c>
      <c r="G25">
        <v>0.5</v>
      </c>
      <c r="H25">
        <v>0.5</v>
      </c>
      <c r="I25">
        <v>10982</v>
      </c>
      <c r="J25">
        <v>11919</v>
      </c>
      <c r="L25">
        <v>14456</v>
      </c>
      <c r="M25">
        <v>8.84</v>
      </c>
      <c r="N25">
        <v>10.377000000000001</v>
      </c>
      <c r="O25">
        <v>1.536</v>
      </c>
      <c r="Q25">
        <v>1.3959999999999999</v>
      </c>
      <c r="R25">
        <v>1</v>
      </c>
      <c r="S25">
        <v>0</v>
      </c>
      <c r="T25">
        <v>0</v>
      </c>
      <c r="V25">
        <v>0</v>
      </c>
      <c r="Y25" s="1">
        <v>44364</v>
      </c>
      <c r="Z25" s="2">
        <v>0.55644675925925924</v>
      </c>
      <c r="AB25">
        <v>1</v>
      </c>
      <c r="AD25" s="4">
        <f t="shared" ref="AD25:AD88" si="1">((I25*$E$20)+$E$21)*1000/G25</f>
        <v>10.970325062349792</v>
      </c>
      <c r="AE25" s="4">
        <f t="shared" si="0"/>
        <v>11.731437869166099</v>
      </c>
      <c r="AF25" s="4">
        <f t="shared" ref="AF25:AF88" si="2">AE25-AD25</f>
        <v>0.76111280681630689</v>
      </c>
      <c r="AG25" s="4">
        <f t="shared" ref="AG25:AG88" si="3">((L25*$I$20)+$I$21)*1000/H25</f>
        <v>1.5715936832003496</v>
      </c>
    </row>
    <row r="26" spans="1:58" x14ac:dyDescent="0.3">
      <c r="A26">
        <v>3</v>
      </c>
      <c r="B26">
        <v>1</v>
      </c>
      <c r="C26" t="s">
        <v>26</v>
      </c>
      <c r="D26" t="s">
        <v>27</v>
      </c>
      <c r="G26">
        <v>0.5</v>
      </c>
      <c r="H26">
        <v>0.5</v>
      </c>
      <c r="I26">
        <v>11298</v>
      </c>
      <c r="J26">
        <v>12001</v>
      </c>
      <c r="L26">
        <v>14543</v>
      </c>
      <c r="M26">
        <v>9.0830000000000002</v>
      </c>
      <c r="N26">
        <v>10.445</v>
      </c>
      <c r="O26">
        <v>1.363</v>
      </c>
      <c r="Q26">
        <v>1.405</v>
      </c>
      <c r="R26">
        <v>1</v>
      </c>
      <c r="S26">
        <v>0</v>
      </c>
      <c r="T26">
        <v>0</v>
      </c>
      <c r="V26">
        <v>0</v>
      </c>
      <c r="Y26" s="1">
        <v>44364</v>
      </c>
      <c r="Z26" s="2">
        <v>0.56221064814814814</v>
      </c>
      <c r="AB26">
        <v>1</v>
      </c>
      <c r="AD26" s="4">
        <f t="shared" si="1"/>
        <v>11.282757408081768</v>
      </c>
      <c r="AE26" s="4">
        <f t="shared" si="0"/>
        <v>11.812510191947895</v>
      </c>
      <c r="AF26" s="4">
        <f t="shared" si="2"/>
        <v>0.52975278386612779</v>
      </c>
      <c r="AG26" s="4">
        <f t="shared" si="3"/>
        <v>1.5810986475189295</v>
      </c>
    </row>
    <row r="27" spans="1:58" x14ac:dyDescent="0.3">
      <c r="A27">
        <v>4</v>
      </c>
      <c r="B27">
        <v>2</v>
      </c>
      <c r="D27" t="s">
        <v>28</v>
      </c>
      <c r="Y27" s="1">
        <v>44364</v>
      </c>
      <c r="Z27" s="2">
        <v>0.56638888888888894</v>
      </c>
      <c r="AB27">
        <v>1</v>
      </c>
      <c r="AD27" s="4" t="e">
        <f t="shared" si="1"/>
        <v>#DIV/0!</v>
      </c>
      <c r="AE27" s="4" t="e">
        <f t="shared" si="0"/>
        <v>#DIV/0!</v>
      </c>
      <c r="AF27" s="4" t="e">
        <f t="shared" si="2"/>
        <v>#DIV/0!</v>
      </c>
      <c r="AG27" s="4" t="e">
        <f t="shared" si="3"/>
        <v>#DIV/0!</v>
      </c>
    </row>
    <row r="28" spans="1:58" x14ac:dyDescent="0.3">
      <c r="A28">
        <v>5</v>
      </c>
      <c r="B28">
        <v>3</v>
      </c>
      <c r="C28" t="s">
        <v>29</v>
      </c>
      <c r="D28" t="s">
        <v>27</v>
      </c>
      <c r="G28">
        <v>0.5</v>
      </c>
      <c r="H28">
        <v>0.5</v>
      </c>
      <c r="I28">
        <v>563</v>
      </c>
      <c r="J28">
        <v>226</v>
      </c>
      <c r="L28">
        <v>141</v>
      </c>
      <c r="M28">
        <v>0.84599999999999997</v>
      </c>
      <c r="N28">
        <v>0.47</v>
      </c>
      <c r="O28">
        <v>0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44364</v>
      </c>
      <c r="Z28" s="2">
        <v>0.57626157407407408</v>
      </c>
      <c r="AB28">
        <v>1</v>
      </c>
      <c r="AD28" s="4">
        <f t="shared" si="1"/>
        <v>0.66895604278823229</v>
      </c>
      <c r="AE28" s="4">
        <f t="shared" si="0"/>
        <v>0.17072237785464056</v>
      </c>
      <c r="AF28" s="4">
        <f t="shared" si="2"/>
        <v>-0.49823366493359172</v>
      </c>
      <c r="AG28" s="4">
        <f t="shared" si="3"/>
        <v>7.644669171955271E-3</v>
      </c>
    </row>
    <row r="29" spans="1:58" x14ac:dyDescent="0.3">
      <c r="A29">
        <v>6</v>
      </c>
      <c r="B29">
        <v>3</v>
      </c>
      <c r="C29" t="s">
        <v>29</v>
      </c>
      <c r="D29" t="s">
        <v>27</v>
      </c>
      <c r="G29">
        <v>0.5</v>
      </c>
      <c r="H29">
        <v>0.5</v>
      </c>
      <c r="I29">
        <v>51</v>
      </c>
      <c r="J29">
        <v>191</v>
      </c>
      <c r="L29">
        <v>155</v>
      </c>
      <c r="M29">
        <v>0.45400000000000001</v>
      </c>
      <c r="N29">
        <v>0.44</v>
      </c>
      <c r="O29">
        <v>0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44364</v>
      </c>
      <c r="Z29" s="2">
        <v>0.58121527777777782</v>
      </c>
      <c r="AB29">
        <v>1</v>
      </c>
      <c r="AD29" s="4">
        <f t="shared" si="1"/>
        <v>0.16273654590604422</v>
      </c>
      <c r="AE29" s="4">
        <f t="shared" si="0"/>
        <v>0.13611833764289838</v>
      </c>
      <c r="AF29" s="4">
        <f t="shared" si="2"/>
        <v>-2.6618208263145843E-2</v>
      </c>
      <c r="AG29" s="4">
        <f t="shared" si="3"/>
        <v>9.1742036600026E-3</v>
      </c>
    </row>
    <row r="30" spans="1:58" x14ac:dyDescent="0.3">
      <c r="A30">
        <v>7</v>
      </c>
      <c r="B30">
        <v>3</v>
      </c>
      <c r="C30" t="s">
        <v>29</v>
      </c>
      <c r="D30" t="s">
        <v>27</v>
      </c>
      <c r="G30">
        <v>0.5</v>
      </c>
      <c r="H30">
        <v>0.5</v>
      </c>
      <c r="I30">
        <v>43</v>
      </c>
      <c r="J30">
        <v>175</v>
      </c>
      <c r="L30">
        <v>165</v>
      </c>
      <c r="M30">
        <v>0.44800000000000001</v>
      </c>
      <c r="N30">
        <v>0.42699999999999999</v>
      </c>
      <c r="O30">
        <v>0</v>
      </c>
      <c r="Q30">
        <v>0</v>
      </c>
      <c r="R30">
        <v>1</v>
      </c>
      <c r="S30">
        <v>0</v>
      </c>
      <c r="T30">
        <v>0</v>
      </c>
      <c r="V30">
        <v>0</v>
      </c>
      <c r="Y30" s="1">
        <v>44364</v>
      </c>
      <c r="Z30" s="2">
        <v>0.5866203703703704</v>
      </c>
      <c r="AB30">
        <v>1</v>
      </c>
      <c r="AD30" s="4">
        <f t="shared" si="1"/>
        <v>0.15482686626726003</v>
      </c>
      <c r="AE30" s="4">
        <f t="shared" si="0"/>
        <v>0.12029934783181626</v>
      </c>
      <c r="AF30" s="4">
        <f t="shared" si="2"/>
        <v>-3.4527518435443771E-2</v>
      </c>
      <c r="AG30" s="4">
        <f t="shared" si="3"/>
        <v>1.026672829432212E-2</v>
      </c>
    </row>
    <row r="31" spans="1:58" x14ac:dyDescent="0.3">
      <c r="A31">
        <v>8</v>
      </c>
      <c r="B31">
        <v>4</v>
      </c>
      <c r="C31" t="s">
        <v>65</v>
      </c>
      <c r="D31" t="s">
        <v>27</v>
      </c>
      <c r="G31">
        <v>0.2</v>
      </c>
      <c r="H31">
        <v>0.2</v>
      </c>
      <c r="I31">
        <v>413</v>
      </c>
      <c r="J31">
        <v>2374</v>
      </c>
      <c r="L31">
        <v>1051</v>
      </c>
      <c r="M31">
        <v>1.829</v>
      </c>
      <c r="N31">
        <v>5.7240000000000002</v>
      </c>
      <c r="O31">
        <v>3.895</v>
      </c>
      <c r="Q31">
        <v>0</v>
      </c>
      <c r="R31">
        <v>1</v>
      </c>
      <c r="S31">
        <v>0</v>
      </c>
      <c r="T31">
        <v>0</v>
      </c>
      <c r="V31">
        <v>0</v>
      </c>
      <c r="Y31" s="1">
        <v>44364</v>
      </c>
      <c r="Z31" s="2">
        <v>0.59641203703703705</v>
      </c>
      <c r="AB31">
        <v>1</v>
      </c>
      <c r="AD31" s="4">
        <f t="shared" si="1"/>
        <v>1.3016238739025721</v>
      </c>
      <c r="AE31" s="4">
        <f t="shared" si="0"/>
        <v>5.7360543999810414</v>
      </c>
      <c r="AF31" s="4">
        <f t="shared" si="2"/>
        <v>4.4344305260784695</v>
      </c>
      <c r="AG31" s="4">
        <f t="shared" si="3"/>
        <v>0.26766102723757917</v>
      </c>
      <c r="AI31">
        <f>ABS(100*(AD31-3)/3)</f>
        <v>56.61253753658093</v>
      </c>
      <c r="AN31">
        <f t="shared" ref="AN31:AN36" si="4">ABS(100*(AE31-6)/6)</f>
        <v>4.3990933336493105</v>
      </c>
      <c r="AS31">
        <f t="shared" ref="AS31:AS36" si="5">ABS(100*(AF31-3)/3)</f>
        <v>47.814350869282322</v>
      </c>
      <c r="AX31">
        <f t="shared" ref="AX31:AX36" si="6">ABS(100*(AG31-0.3)/0.3)</f>
        <v>10.779657587473606</v>
      </c>
    </row>
    <row r="32" spans="1:58" x14ac:dyDescent="0.3">
      <c r="A32">
        <v>9</v>
      </c>
      <c r="B32">
        <v>4</v>
      </c>
      <c r="C32" t="s">
        <v>65</v>
      </c>
      <c r="D32" t="s">
        <v>27</v>
      </c>
      <c r="G32">
        <v>0.2</v>
      </c>
      <c r="H32">
        <v>0.2</v>
      </c>
      <c r="I32">
        <v>1026</v>
      </c>
      <c r="J32">
        <v>2375</v>
      </c>
      <c r="L32">
        <v>1110</v>
      </c>
      <c r="M32">
        <v>3.0049999999999999</v>
      </c>
      <c r="N32">
        <v>5.7270000000000003</v>
      </c>
      <c r="O32">
        <v>2.722</v>
      </c>
      <c r="Q32">
        <v>0</v>
      </c>
      <c r="R32">
        <v>1</v>
      </c>
      <c r="S32">
        <v>0</v>
      </c>
      <c r="T32">
        <v>0</v>
      </c>
      <c r="V32">
        <v>0</v>
      </c>
      <c r="Y32" s="1">
        <v>44364</v>
      </c>
      <c r="Z32" s="2">
        <v>0.60155092592592596</v>
      </c>
      <c r="AB32">
        <v>1</v>
      </c>
      <c r="AD32" s="4">
        <f t="shared" si="1"/>
        <v>2.816821879707168</v>
      </c>
      <c r="AE32" s="4">
        <f t="shared" si="0"/>
        <v>5.7385261171390232</v>
      </c>
      <c r="AF32" s="4">
        <f t="shared" si="2"/>
        <v>2.9217042374318551</v>
      </c>
      <c r="AG32" s="4">
        <f t="shared" si="3"/>
        <v>0.28377576559379214</v>
      </c>
      <c r="AI32">
        <f t="shared" ref="AI32:AI36" si="7">ABS(100*(AD32-3)/3)</f>
        <v>6.1059373430943991</v>
      </c>
      <c r="AN32">
        <f t="shared" si="4"/>
        <v>4.357898047682947</v>
      </c>
      <c r="AS32">
        <f t="shared" si="5"/>
        <v>2.6098587522714953</v>
      </c>
      <c r="AX32">
        <f t="shared" si="6"/>
        <v>5.4080781354026168</v>
      </c>
    </row>
    <row r="33" spans="1:58" x14ac:dyDescent="0.3">
      <c r="A33">
        <v>10</v>
      </c>
      <c r="B33">
        <v>4</v>
      </c>
      <c r="C33" t="s">
        <v>65</v>
      </c>
      <c r="D33" t="s">
        <v>27</v>
      </c>
      <c r="G33">
        <v>0.2</v>
      </c>
      <c r="H33">
        <v>0.2</v>
      </c>
      <c r="I33">
        <v>1050</v>
      </c>
      <c r="J33">
        <v>2356</v>
      </c>
      <c r="L33">
        <v>1106</v>
      </c>
      <c r="M33">
        <v>3.0510000000000002</v>
      </c>
      <c r="N33">
        <v>5.6870000000000003</v>
      </c>
      <c r="O33">
        <v>2.6360000000000001</v>
      </c>
      <c r="Q33">
        <v>0</v>
      </c>
      <c r="R33">
        <v>1</v>
      </c>
      <c r="S33">
        <v>0</v>
      </c>
      <c r="T33">
        <v>0</v>
      </c>
      <c r="V33">
        <v>0</v>
      </c>
      <c r="Y33" s="1">
        <v>44364</v>
      </c>
      <c r="Z33" s="2">
        <v>0.60719907407407414</v>
      </c>
      <c r="AB33">
        <v>1</v>
      </c>
      <c r="AD33" s="4">
        <f t="shared" si="1"/>
        <v>2.8761444769980495</v>
      </c>
      <c r="AE33" s="4">
        <f t="shared" si="0"/>
        <v>5.691563491137372</v>
      </c>
      <c r="AF33" s="4">
        <f t="shared" si="2"/>
        <v>2.8154190141393225</v>
      </c>
      <c r="AG33" s="4">
        <f t="shared" si="3"/>
        <v>0.28268324095947261</v>
      </c>
      <c r="AI33">
        <f t="shared" si="7"/>
        <v>4.1285174333983488</v>
      </c>
      <c r="AN33">
        <f t="shared" si="4"/>
        <v>5.1406084810437997</v>
      </c>
      <c r="AS33">
        <f t="shared" si="5"/>
        <v>6.1526995286892499</v>
      </c>
      <c r="AX33">
        <f t="shared" si="6"/>
        <v>5.7722530135091246</v>
      </c>
    </row>
    <row r="34" spans="1:58" x14ac:dyDescent="0.3">
      <c r="A34">
        <v>11</v>
      </c>
      <c r="B34">
        <v>5</v>
      </c>
      <c r="C34" t="s">
        <v>65</v>
      </c>
      <c r="D34" t="s">
        <v>27</v>
      </c>
      <c r="G34">
        <v>0.6</v>
      </c>
      <c r="H34">
        <v>0.6</v>
      </c>
      <c r="I34">
        <v>3369</v>
      </c>
      <c r="J34">
        <v>7479</v>
      </c>
      <c r="L34">
        <v>3451</v>
      </c>
      <c r="M34">
        <v>2.5</v>
      </c>
      <c r="N34">
        <v>5.5119999999999996</v>
      </c>
      <c r="O34">
        <v>3.0129999999999999</v>
      </c>
      <c r="Q34">
        <v>0.20399999999999999</v>
      </c>
      <c r="R34">
        <v>1</v>
      </c>
      <c r="S34">
        <v>0</v>
      </c>
      <c r="T34">
        <v>0</v>
      </c>
      <c r="V34">
        <v>0</v>
      </c>
      <c r="Y34" s="1">
        <v>44364</v>
      </c>
      <c r="Z34" s="2">
        <v>0.61789351851851848</v>
      </c>
      <c r="AB34">
        <v>1</v>
      </c>
      <c r="AD34" s="4">
        <f t="shared" si="1"/>
        <v>2.8693968134098222</v>
      </c>
      <c r="AE34" s="4">
        <f t="shared" si="0"/>
        <v>6.1180568304923408</v>
      </c>
      <c r="AF34" s="4">
        <f t="shared" si="2"/>
        <v>3.2486600170825186</v>
      </c>
      <c r="AG34" s="4">
        <f t="shared" si="3"/>
        <v>0.30772526927643062</v>
      </c>
      <c r="AI34">
        <f t="shared" si="7"/>
        <v>4.3534395530059262</v>
      </c>
      <c r="AN34">
        <f t="shared" si="4"/>
        <v>1.9676138415390139</v>
      </c>
      <c r="AS34">
        <f t="shared" si="5"/>
        <v>8.2886672360839544</v>
      </c>
      <c r="AX34">
        <f t="shared" si="6"/>
        <v>2.5750897588102117</v>
      </c>
    </row>
    <row r="35" spans="1:58" x14ac:dyDescent="0.3">
      <c r="A35">
        <v>12</v>
      </c>
      <c r="B35">
        <v>5</v>
      </c>
      <c r="C35" t="s">
        <v>65</v>
      </c>
      <c r="D35" t="s">
        <v>27</v>
      </c>
      <c r="G35">
        <v>0.6</v>
      </c>
      <c r="H35">
        <v>0.6</v>
      </c>
      <c r="I35">
        <v>3381</v>
      </c>
      <c r="J35">
        <v>7411</v>
      </c>
      <c r="L35">
        <v>3497</v>
      </c>
      <c r="M35">
        <v>2.5070000000000001</v>
      </c>
      <c r="N35">
        <v>5.4640000000000004</v>
      </c>
      <c r="O35">
        <v>2.956</v>
      </c>
      <c r="Q35">
        <v>0.20799999999999999</v>
      </c>
      <c r="R35">
        <v>1</v>
      </c>
      <c r="S35">
        <v>0</v>
      </c>
      <c r="T35">
        <v>0</v>
      </c>
      <c r="V35">
        <v>0</v>
      </c>
      <c r="Y35" s="1">
        <v>44364</v>
      </c>
      <c r="Z35" s="2">
        <v>0.62372685185185184</v>
      </c>
      <c r="AB35">
        <v>1</v>
      </c>
      <c r="AD35" s="4">
        <f t="shared" si="1"/>
        <v>2.8792839129583028</v>
      </c>
      <c r="AE35" s="4">
        <f t="shared" si="0"/>
        <v>6.062031241578091</v>
      </c>
      <c r="AF35" s="4">
        <f t="shared" si="2"/>
        <v>3.1827473286197883</v>
      </c>
      <c r="AG35" s="4">
        <f t="shared" si="3"/>
        <v>0.31191328037465543</v>
      </c>
      <c r="AI35">
        <f t="shared" si="7"/>
        <v>4.0238695680565746</v>
      </c>
      <c r="AN35">
        <f t="shared" si="4"/>
        <v>1.0338540263015172</v>
      </c>
      <c r="AS35">
        <f t="shared" si="5"/>
        <v>6.0915776206596091</v>
      </c>
      <c r="AX35">
        <f t="shared" si="6"/>
        <v>3.9710934582184816</v>
      </c>
    </row>
    <row r="36" spans="1:58" x14ac:dyDescent="0.3">
      <c r="A36">
        <v>13</v>
      </c>
      <c r="B36">
        <v>5</v>
      </c>
      <c r="C36" t="s">
        <v>65</v>
      </c>
      <c r="D36" t="s">
        <v>27</v>
      </c>
      <c r="G36">
        <v>0.6</v>
      </c>
      <c r="H36">
        <v>0.6</v>
      </c>
      <c r="I36">
        <v>3384</v>
      </c>
      <c r="J36">
        <v>7466</v>
      </c>
      <c r="L36">
        <v>3476</v>
      </c>
      <c r="M36">
        <v>2.5089999999999999</v>
      </c>
      <c r="N36">
        <v>5.5030000000000001</v>
      </c>
      <c r="O36">
        <v>2.9940000000000002</v>
      </c>
      <c r="Q36">
        <v>0.20599999999999999</v>
      </c>
      <c r="R36">
        <v>1</v>
      </c>
      <c r="S36">
        <v>0</v>
      </c>
      <c r="T36">
        <v>0</v>
      </c>
      <c r="V36">
        <v>0</v>
      </c>
      <c r="Y36" s="1">
        <v>44364</v>
      </c>
      <c r="Z36" s="2">
        <v>0.63003472222222223</v>
      </c>
      <c r="AB36">
        <v>1</v>
      </c>
      <c r="AD36" s="4">
        <f t="shared" si="1"/>
        <v>2.8817556878454225</v>
      </c>
      <c r="AE36" s="4">
        <f t="shared" si="0"/>
        <v>6.1073460561410871</v>
      </c>
      <c r="AF36" s="4">
        <f t="shared" si="2"/>
        <v>3.2255903682956646</v>
      </c>
      <c r="AG36" s="4">
        <f t="shared" si="3"/>
        <v>0.31000136226459629</v>
      </c>
      <c r="AI36">
        <f t="shared" si="7"/>
        <v>3.9414770718192513</v>
      </c>
      <c r="AN36">
        <f t="shared" si="4"/>
        <v>1.7891009356847842</v>
      </c>
      <c r="AS36">
        <f t="shared" si="5"/>
        <v>7.5196789431888194</v>
      </c>
      <c r="AX36">
        <f t="shared" si="6"/>
        <v>3.3337874215321013</v>
      </c>
    </row>
    <row r="37" spans="1:58" x14ac:dyDescent="0.3">
      <c r="A37">
        <v>14</v>
      </c>
      <c r="B37">
        <v>6</v>
      </c>
      <c r="C37" t="s">
        <v>69</v>
      </c>
      <c r="D37" t="s">
        <v>27</v>
      </c>
      <c r="G37">
        <v>0.33300000000000002</v>
      </c>
      <c r="H37">
        <v>0.33300000000000002</v>
      </c>
      <c r="I37">
        <v>4377</v>
      </c>
      <c r="J37">
        <v>11869</v>
      </c>
      <c r="L37">
        <v>5231</v>
      </c>
      <c r="M37">
        <v>5.665</v>
      </c>
      <c r="N37">
        <v>15.516</v>
      </c>
      <c r="O37">
        <v>9.8510000000000009</v>
      </c>
      <c r="Q37">
        <v>0.64700000000000002</v>
      </c>
      <c r="R37">
        <v>1</v>
      </c>
      <c r="S37">
        <v>0</v>
      </c>
      <c r="T37">
        <v>0</v>
      </c>
      <c r="V37">
        <v>0</v>
      </c>
      <c r="Y37" s="1">
        <v>44364</v>
      </c>
      <c r="Z37" s="2">
        <v>0.64094907407407409</v>
      </c>
      <c r="AB37">
        <v>1</v>
      </c>
      <c r="AD37" s="4">
        <f t="shared" si="1"/>
        <v>6.666510226093985</v>
      </c>
      <c r="AE37" s="4">
        <f t="shared" si="0"/>
        <v>17.540545834844544</v>
      </c>
      <c r="AF37" s="4">
        <f t="shared" si="2"/>
        <v>10.874035608750559</v>
      </c>
      <c r="AG37" s="4">
        <f t="shared" si="3"/>
        <v>0.84645601807896609</v>
      </c>
      <c r="AI37">
        <f>ABS(100*(AD37-9)/9)</f>
        <v>25.927664154511277</v>
      </c>
      <c r="AN37">
        <f>ABS(100*(AE37-18)/18)</f>
        <v>2.5525231397525356</v>
      </c>
      <c r="AS37">
        <f>ABS(100*(AF37-9)/9)</f>
        <v>20.822617875006205</v>
      </c>
      <c r="AX37">
        <f>ABS(100*(AG37-0.9)/0.9)</f>
        <v>5.949331324559326</v>
      </c>
    </row>
    <row r="38" spans="1:58" x14ac:dyDescent="0.3">
      <c r="A38">
        <v>15</v>
      </c>
      <c r="B38">
        <v>6</v>
      </c>
      <c r="C38" t="s">
        <v>69</v>
      </c>
      <c r="D38" t="s">
        <v>27</v>
      </c>
      <c r="G38">
        <v>0.33300000000000002</v>
      </c>
      <c r="H38">
        <v>0.33300000000000002</v>
      </c>
      <c r="I38">
        <v>5879</v>
      </c>
      <c r="J38">
        <v>11934</v>
      </c>
      <c r="L38">
        <v>5327</v>
      </c>
      <c r="M38">
        <v>7.3959999999999999</v>
      </c>
      <c r="N38">
        <v>15.599</v>
      </c>
      <c r="O38">
        <v>8.2029999999999994</v>
      </c>
      <c r="Q38">
        <v>0.66200000000000003</v>
      </c>
      <c r="R38">
        <v>1</v>
      </c>
      <c r="S38">
        <v>0</v>
      </c>
      <c r="T38">
        <v>0</v>
      </c>
      <c r="V38">
        <v>0</v>
      </c>
      <c r="Y38" s="1">
        <v>44364</v>
      </c>
      <c r="Z38" s="2">
        <v>0.64672453703703703</v>
      </c>
      <c r="AB38">
        <v>1</v>
      </c>
      <c r="AD38" s="4">
        <f t="shared" si="1"/>
        <v>8.8963035476881753</v>
      </c>
      <c r="AE38" s="4">
        <f t="shared" si="0"/>
        <v>17.637039297468451</v>
      </c>
      <c r="AF38" s="4">
        <f t="shared" si="2"/>
        <v>8.740735749780276</v>
      </c>
      <c r="AG38" s="4">
        <f t="shared" si="3"/>
        <v>0.86220412091600429</v>
      </c>
      <c r="AI38">
        <f t="shared" ref="AI38:AI45" si="8">ABS(100*(AD38-9)/9)</f>
        <v>1.1521828034647186</v>
      </c>
      <c r="AN38">
        <f t="shared" ref="AN38:AN45" si="9">ABS(100*(AE38-18)/18)</f>
        <v>2.0164483473974926</v>
      </c>
      <c r="AS38">
        <f t="shared" ref="AS38:AS45" si="10">ABS(100*(AF38-9)/9)</f>
        <v>2.8807138913302666</v>
      </c>
      <c r="AX38">
        <f t="shared" ref="AX38:AX45" si="11">ABS(100*(AG38-0.9)/0.9)</f>
        <v>4.1995421204439705</v>
      </c>
    </row>
    <row r="39" spans="1:58" x14ac:dyDescent="0.3">
      <c r="A39">
        <v>16</v>
      </c>
      <c r="B39">
        <v>6</v>
      </c>
      <c r="C39" t="s">
        <v>69</v>
      </c>
      <c r="D39" t="s">
        <v>27</v>
      </c>
      <c r="G39">
        <v>0.33300000000000002</v>
      </c>
      <c r="H39">
        <v>0.33300000000000002</v>
      </c>
      <c r="I39">
        <v>5960</v>
      </c>
      <c r="J39">
        <v>11937</v>
      </c>
      <c r="L39">
        <v>5264</v>
      </c>
      <c r="M39">
        <v>7.4889999999999999</v>
      </c>
      <c r="N39">
        <v>15.603</v>
      </c>
      <c r="O39">
        <v>8.1140000000000008</v>
      </c>
      <c r="Q39">
        <v>0.65200000000000002</v>
      </c>
      <c r="R39">
        <v>1</v>
      </c>
      <c r="S39">
        <v>0</v>
      </c>
      <c r="T39">
        <v>0</v>
      </c>
      <c r="V39">
        <v>0</v>
      </c>
      <c r="Y39" s="1">
        <v>44364</v>
      </c>
      <c r="Z39" s="2">
        <v>0.6529166666666667</v>
      </c>
      <c r="AB39">
        <v>1</v>
      </c>
      <c r="AD39" s="4">
        <f t="shared" si="1"/>
        <v>9.0165520557102337</v>
      </c>
      <c r="AE39" s="4">
        <f t="shared" si="0"/>
        <v>17.641492841897247</v>
      </c>
      <c r="AF39" s="4">
        <f t="shared" si="2"/>
        <v>8.6249407861870129</v>
      </c>
      <c r="AG39" s="4">
        <f t="shared" si="3"/>
        <v>0.85186942842919788</v>
      </c>
      <c r="AI39">
        <f t="shared" si="8"/>
        <v>0.18391173011370732</v>
      </c>
      <c r="AN39">
        <f t="shared" si="9"/>
        <v>1.9917064339041859</v>
      </c>
      <c r="AS39">
        <f t="shared" si="10"/>
        <v>4.1673245979220788</v>
      </c>
      <c r="AX39">
        <f t="shared" si="11"/>
        <v>5.3478412856446829</v>
      </c>
      <c r="BC39" s="4"/>
      <c r="BD39" s="4"/>
      <c r="BE39" s="4"/>
      <c r="BF39" s="4"/>
    </row>
    <row r="40" spans="1:58" x14ac:dyDescent="0.3">
      <c r="A40">
        <v>17</v>
      </c>
      <c r="B40">
        <v>7</v>
      </c>
      <c r="C40" t="s">
        <v>69</v>
      </c>
      <c r="D40" t="s">
        <v>27</v>
      </c>
      <c r="G40">
        <v>0.46700000000000003</v>
      </c>
      <c r="H40">
        <v>0.46700000000000003</v>
      </c>
      <c r="I40">
        <v>8387</v>
      </c>
      <c r="J40">
        <v>17164</v>
      </c>
      <c r="L40">
        <v>7806</v>
      </c>
      <c r="M40">
        <v>7.3330000000000002</v>
      </c>
      <c r="N40">
        <v>15.867000000000001</v>
      </c>
      <c r="O40">
        <v>8.5329999999999995</v>
      </c>
      <c r="Q40">
        <v>0.75</v>
      </c>
      <c r="R40">
        <v>1</v>
      </c>
      <c r="S40">
        <v>0</v>
      </c>
      <c r="T40">
        <v>0</v>
      </c>
      <c r="V40">
        <v>0</v>
      </c>
      <c r="Y40" s="1">
        <v>44364</v>
      </c>
      <c r="Z40" s="2">
        <v>0.66414351851851849</v>
      </c>
      <c r="AB40">
        <v>1</v>
      </c>
      <c r="AD40" s="4">
        <f t="shared" si="1"/>
        <v>8.9985254063374391</v>
      </c>
      <c r="AE40" s="4">
        <f t="shared" si="0"/>
        <v>18.112527266179296</v>
      </c>
      <c r="AF40" s="4">
        <f t="shared" si="2"/>
        <v>9.1140018598418564</v>
      </c>
      <c r="AG40" s="4">
        <f t="shared" si="3"/>
        <v>0.90478030126110065</v>
      </c>
      <c r="AI40">
        <f t="shared" si="8"/>
        <v>1.6384374028454038E-2</v>
      </c>
      <c r="AN40">
        <f t="shared" si="9"/>
        <v>0.62515147877386412</v>
      </c>
      <c r="AS40">
        <f t="shared" si="10"/>
        <v>1.2666873315761822</v>
      </c>
      <c r="AX40">
        <f t="shared" si="11"/>
        <v>0.53114458456673641</v>
      </c>
      <c r="BC40" s="4"/>
      <c r="BD40" s="4"/>
      <c r="BE40" s="4"/>
      <c r="BF40" s="4"/>
    </row>
    <row r="41" spans="1:58" x14ac:dyDescent="0.3">
      <c r="A41">
        <v>18</v>
      </c>
      <c r="B41">
        <v>7</v>
      </c>
      <c r="C41" t="s">
        <v>69</v>
      </c>
      <c r="D41" t="s">
        <v>27</v>
      </c>
      <c r="G41">
        <v>0.46700000000000003</v>
      </c>
      <c r="H41">
        <v>0.46700000000000003</v>
      </c>
      <c r="I41">
        <v>8458</v>
      </c>
      <c r="J41">
        <v>17098</v>
      </c>
      <c r="L41">
        <v>7780</v>
      </c>
      <c r="M41">
        <v>7.3920000000000003</v>
      </c>
      <c r="N41">
        <v>15.807</v>
      </c>
      <c r="O41">
        <v>8.4149999999999991</v>
      </c>
      <c r="Q41">
        <v>0.747</v>
      </c>
      <c r="R41">
        <v>1</v>
      </c>
      <c r="S41">
        <v>0</v>
      </c>
      <c r="T41">
        <v>0</v>
      </c>
      <c r="V41">
        <v>0</v>
      </c>
      <c r="Y41" s="1">
        <v>44364</v>
      </c>
      <c r="Z41" s="2">
        <v>0.67005787037037035</v>
      </c>
      <c r="AB41">
        <v>1</v>
      </c>
      <c r="AD41" s="4">
        <f t="shared" si="1"/>
        <v>9.0736843001213874</v>
      </c>
      <c r="AE41" s="4">
        <f t="shared" si="0"/>
        <v>18.042662883983667</v>
      </c>
      <c r="AF41" s="4">
        <f t="shared" si="2"/>
        <v>8.9689785838622793</v>
      </c>
      <c r="AG41" s="4">
        <f t="shared" si="3"/>
        <v>0.90173901212916208</v>
      </c>
      <c r="AI41">
        <f t="shared" si="8"/>
        <v>0.81871444579319308</v>
      </c>
      <c r="AN41">
        <f t="shared" si="9"/>
        <v>0.2370160221314816</v>
      </c>
      <c r="AS41">
        <f t="shared" si="10"/>
        <v>0.34468240153022989</v>
      </c>
      <c r="AX41">
        <f t="shared" si="11"/>
        <v>0.1932235699068949</v>
      </c>
      <c r="BC41" s="4"/>
      <c r="BD41" s="4"/>
      <c r="BE41" s="4"/>
      <c r="BF41" s="4"/>
    </row>
    <row r="42" spans="1:58" x14ac:dyDescent="0.3">
      <c r="A42">
        <v>19</v>
      </c>
      <c r="B42">
        <v>7</v>
      </c>
      <c r="C42" t="s">
        <v>69</v>
      </c>
      <c r="D42" t="s">
        <v>27</v>
      </c>
      <c r="G42">
        <v>0.46700000000000003</v>
      </c>
      <c r="H42">
        <v>0.46700000000000003</v>
      </c>
      <c r="I42">
        <v>8403</v>
      </c>
      <c r="J42">
        <v>17174</v>
      </c>
      <c r="L42">
        <v>7860</v>
      </c>
      <c r="M42">
        <v>7.3460000000000001</v>
      </c>
      <c r="N42">
        <v>15.875999999999999</v>
      </c>
      <c r="O42">
        <v>8.5299999999999994</v>
      </c>
      <c r="Q42">
        <v>0.75600000000000001</v>
      </c>
      <c r="R42">
        <v>1</v>
      </c>
      <c r="S42">
        <v>0</v>
      </c>
      <c r="T42">
        <v>0</v>
      </c>
      <c r="V42">
        <v>0</v>
      </c>
      <c r="Y42" s="1">
        <v>44364</v>
      </c>
      <c r="Z42" s="2">
        <v>0.67644675925925923</v>
      </c>
      <c r="AB42">
        <v>1</v>
      </c>
      <c r="AD42" s="4">
        <f t="shared" si="1"/>
        <v>9.0154626218380489</v>
      </c>
      <c r="AE42" s="4">
        <f t="shared" si="0"/>
        <v>18.123112778633175</v>
      </c>
      <c r="AF42" s="4">
        <f t="shared" si="2"/>
        <v>9.1076501567951258</v>
      </c>
      <c r="AG42" s="4">
        <f t="shared" si="3"/>
        <v>0.91109682484281962</v>
      </c>
      <c r="AI42">
        <f t="shared" si="8"/>
        <v>0.17180690931165465</v>
      </c>
      <c r="AN42">
        <f t="shared" si="9"/>
        <v>0.68395988129541507</v>
      </c>
      <c r="AS42">
        <f t="shared" si="10"/>
        <v>1.1961128532791756</v>
      </c>
      <c r="AX42">
        <f t="shared" si="11"/>
        <v>1.2329805380910663</v>
      </c>
      <c r="BC42" s="4"/>
      <c r="BD42" s="4"/>
      <c r="BE42" s="4"/>
      <c r="BF42" s="4"/>
    </row>
    <row r="43" spans="1:58" x14ac:dyDescent="0.3">
      <c r="A43">
        <v>20</v>
      </c>
      <c r="B43">
        <v>8</v>
      </c>
      <c r="C43" t="s">
        <v>69</v>
      </c>
      <c r="D43" t="s">
        <v>27</v>
      </c>
      <c r="G43">
        <v>0.6</v>
      </c>
      <c r="H43">
        <v>0.6</v>
      </c>
      <c r="I43">
        <v>10859</v>
      </c>
      <c r="J43">
        <v>22056</v>
      </c>
      <c r="L43">
        <v>9998</v>
      </c>
      <c r="M43">
        <v>7.2880000000000003</v>
      </c>
      <c r="N43">
        <v>15.804</v>
      </c>
      <c r="O43">
        <v>8.5150000000000006</v>
      </c>
      <c r="Q43">
        <v>0.77500000000000002</v>
      </c>
      <c r="R43">
        <v>1</v>
      </c>
      <c r="S43">
        <v>0</v>
      </c>
      <c r="T43">
        <v>0</v>
      </c>
      <c r="V43">
        <v>0</v>
      </c>
      <c r="Y43" s="1">
        <v>44364</v>
      </c>
      <c r="Z43" s="2">
        <v>0.68777777777777782</v>
      </c>
      <c r="AB43">
        <v>1</v>
      </c>
      <c r="AD43" s="4">
        <f t="shared" si="1"/>
        <v>9.040594781586238</v>
      </c>
      <c r="AE43" s="4">
        <f t="shared" si="0"/>
        <v>18.128130501124854</v>
      </c>
      <c r="AF43" s="4">
        <f t="shared" si="2"/>
        <v>9.0875357195386162</v>
      </c>
      <c r="AG43" s="4">
        <f t="shared" si="3"/>
        <v>0.90378850101725605</v>
      </c>
      <c r="AI43">
        <f t="shared" si="8"/>
        <v>0.45105312873597747</v>
      </c>
      <c r="AN43">
        <f t="shared" si="9"/>
        <v>0.71183611736030072</v>
      </c>
      <c r="AS43">
        <f t="shared" si="10"/>
        <v>0.97261910598462409</v>
      </c>
      <c r="AX43">
        <f t="shared" si="11"/>
        <v>0.42094455747289217</v>
      </c>
      <c r="BC43" s="4"/>
      <c r="BD43" s="4"/>
      <c r="BE43" s="4"/>
      <c r="BF43" s="4"/>
    </row>
    <row r="44" spans="1:58" x14ac:dyDescent="0.3">
      <c r="A44">
        <v>21</v>
      </c>
      <c r="B44">
        <v>8</v>
      </c>
      <c r="C44" t="s">
        <v>69</v>
      </c>
      <c r="D44" t="s">
        <v>27</v>
      </c>
      <c r="G44">
        <v>0.6</v>
      </c>
      <c r="H44">
        <v>0.6</v>
      </c>
      <c r="I44">
        <v>10871</v>
      </c>
      <c r="J44">
        <v>21896</v>
      </c>
      <c r="L44">
        <v>10049</v>
      </c>
      <c r="M44">
        <v>7.2960000000000003</v>
      </c>
      <c r="N44">
        <v>15.69</v>
      </c>
      <c r="O44">
        <v>8.3949999999999996</v>
      </c>
      <c r="Q44">
        <v>0.77900000000000003</v>
      </c>
      <c r="R44">
        <v>1</v>
      </c>
      <c r="S44">
        <v>0</v>
      </c>
      <c r="T44">
        <v>0</v>
      </c>
      <c r="V44">
        <v>0</v>
      </c>
      <c r="Y44" s="1">
        <v>44364</v>
      </c>
      <c r="Z44" s="2">
        <v>0.6937037037037036</v>
      </c>
      <c r="AB44">
        <v>1</v>
      </c>
      <c r="AD44" s="4">
        <f t="shared" si="1"/>
        <v>9.0504818811347167</v>
      </c>
      <c r="AE44" s="4">
        <f t="shared" si="0"/>
        <v>17.996305586032502</v>
      </c>
      <c r="AF44" s="4">
        <f t="shared" si="2"/>
        <v>8.9458237048977853</v>
      </c>
      <c r="AG44" s="4">
        <f t="shared" si="3"/>
        <v>0.90843173071311401</v>
      </c>
      <c r="AI44">
        <f t="shared" si="8"/>
        <v>0.56090979038574162</v>
      </c>
      <c r="AN44">
        <f t="shared" si="9"/>
        <v>2.0524522041655127E-2</v>
      </c>
      <c r="AS44">
        <f t="shared" si="10"/>
        <v>0.60195883446905185</v>
      </c>
      <c r="AX44">
        <f t="shared" si="11"/>
        <v>0.93685896812377589</v>
      </c>
      <c r="BC44" s="4"/>
      <c r="BD44" s="4"/>
      <c r="BE44" s="4"/>
      <c r="BF44" s="4"/>
    </row>
    <row r="45" spans="1:58" x14ac:dyDescent="0.3">
      <c r="A45">
        <v>22</v>
      </c>
      <c r="B45">
        <v>8</v>
      </c>
      <c r="C45" t="s">
        <v>69</v>
      </c>
      <c r="D45" t="s">
        <v>27</v>
      </c>
      <c r="G45">
        <v>0.6</v>
      </c>
      <c r="H45">
        <v>0.6</v>
      </c>
      <c r="I45">
        <v>10816</v>
      </c>
      <c r="J45">
        <v>22000</v>
      </c>
      <c r="L45">
        <v>9982</v>
      </c>
      <c r="M45">
        <v>7.2610000000000001</v>
      </c>
      <c r="N45">
        <v>15.763999999999999</v>
      </c>
      <c r="O45">
        <v>8.5030000000000001</v>
      </c>
      <c r="Q45">
        <v>0.77300000000000002</v>
      </c>
      <c r="R45">
        <v>1</v>
      </c>
      <c r="S45">
        <v>0</v>
      </c>
      <c r="T45">
        <v>0</v>
      </c>
      <c r="V45">
        <v>0</v>
      </c>
      <c r="Y45" s="1">
        <v>44364</v>
      </c>
      <c r="Z45" s="2">
        <v>0.70015046296296291</v>
      </c>
      <c r="AB45">
        <v>1</v>
      </c>
      <c r="AD45" s="4">
        <f t="shared" si="1"/>
        <v>9.0051660082041831</v>
      </c>
      <c r="AE45" s="4">
        <f t="shared" si="0"/>
        <v>18.081991780842529</v>
      </c>
      <c r="AF45" s="4">
        <f t="shared" si="2"/>
        <v>9.0768257726383457</v>
      </c>
      <c r="AG45" s="4">
        <f t="shared" si="3"/>
        <v>0.90233180150483006</v>
      </c>
      <c r="AI45">
        <f t="shared" si="8"/>
        <v>5.7400091157590163E-2</v>
      </c>
      <c r="AN45">
        <f t="shared" si="9"/>
        <v>0.45550989356960436</v>
      </c>
      <c r="AS45">
        <f t="shared" si="10"/>
        <v>0.85361969598161858</v>
      </c>
      <c r="AX45">
        <f t="shared" si="11"/>
        <v>0.25908905609222593</v>
      </c>
    </row>
    <row r="46" spans="1:58" x14ac:dyDescent="0.3">
      <c r="A46">
        <v>23</v>
      </c>
      <c r="B46">
        <v>1</v>
      </c>
      <c r="C46" t="s">
        <v>30</v>
      </c>
      <c r="D46" t="s">
        <v>27</v>
      </c>
      <c r="G46">
        <v>0.5</v>
      </c>
      <c r="H46">
        <v>0.5</v>
      </c>
      <c r="I46">
        <v>10221</v>
      </c>
      <c r="J46">
        <v>11834</v>
      </c>
      <c r="L46">
        <v>14425</v>
      </c>
      <c r="M46">
        <v>8.2560000000000002</v>
      </c>
      <c r="N46">
        <v>10.304</v>
      </c>
      <c r="O46">
        <v>2.048</v>
      </c>
      <c r="Q46">
        <v>1.393</v>
      </c>
      <c r="R46">
        <v>1</v>
      </c>
      <c r="S46">
        <v>0</v>
      </c>
      <c r="T46">
        <v>0</v>
      </c>
      <c r="V46">
        <v>0</v>
      </c>
      <c r="Y46" s="1">
        <v>44364</v>
      </c>
      <c r="Z46" s="2">
        <v>0.7109375</v>
      </c>
      <c r="AB46">
        <v>1</v>
      </c>
      <c r="AD46" s="4">
        <f t="shared" si="1"/>
        <v>10.217916786710443</v>
      </c>
      <c r="AE46" s="4">
        <f t="shared" si="0"/>
        <v>11.647399485794727</v>
      </c>
      <c r="AF46" s="4">
        <f t="shared" si="2"/>
        <v>1.4294826990842839</v>
      </c>
      <c r="AG46" s="4">
        <f t="shared" si="3"/>
        <v>1.5682068568339591</v>
      </c>
      <c r="BC46" s="4"/>
      <c r="BD46" s="4"/>
      <c r="BE46" s="4"/>
      <c r="BF46" s="4"/>
    </row>
    <row r="47" spans="1:58" x14ac:dyDescent="0.3">
      <c r="A47">
        <v>24</v>
      </c>
      <c r="B47">
        <v>1</v>
      </c>
      <c r="C47" t="s">
        <v>30</v>
      </c>
      <c r="D47" t="s">
        <v>27</v>
      </c>
      <c r="G47">
        <v>0.5</v>
      </c>
      <c r="H47">
        <v>0.5</v>
      </c>
      <c r="I47">
        <v>10833</v>
      </c>
      <c r="J47">
        <v>11690</v>
      </c>
      <c r="L47">
        <v>14441</v>
      </c>
      <c r="M47">
        <v>8.7249999999999996</v>
      </c>
      <c r="N47">
        <v>10.182</v>
      </c>
      <c r="O47">
        <v>1.4570000000000001</v>
      </c>
      <c r="Q47">
        <v>1.3939999999999999</v>
      </c>
      <c r="R47">
        <v>1</v>
      </c>
      <c r="S47">
        <v>0</v>
      </c>
      <c r="T47">
        <v>0</v>
      </c>
      <c r="V47">
        <v>0</v>
      </c>
      <c r="Y47" s="1">
        <v>44364</v>
      </c>
      <c r="Z47" s="2">
        <v>0.71679398148148143</v>
      </c>
      <c r="AB47">
        <v>1</v>
      </c>
      <c r="AD47" s="4">
        <f t="shared" si="1"/>
        <v>10.823007279077434</v>
      </c>
      <c r="AE47" s="4">
        <f t="shared" si="0"/>
        <v>11.505028577494986</v>
      </c>
      <c r="AF47" s="4">
        <f t="shared" si="2"/>
        <v>0.68202129841755266</v>
      </c>
      <c r="AG47" s="4">
        <f t="shared" si="3"/>
        <v>1.5699548962488703</v>
      </c>
      <c r="AJ47">
        <f>ABS(100*(AD47-AD48)/(AVERAGE(AD47:AD48)))</f>
        <v>0.41934092113024118</v>
      </c>
      <c r="AO47">
        <f>ABS(100*(AE47-AE48)/(AVERAGE(AE47:AE48)))</f>
        <v>0.29175343762056605</v>
      </c>
      <c r="AT47">
        <f>ABS(100*(AF47-AF48)/(AVERAGE(AF47:AF48)))</f>
        <v>1.7549924321866159</v>
      </c>
      <c r="AY47">
        <f>ABS(100*(AG47-AG48)/(AVERAGE(AG47:AG48)))</f>
        <v>0.31364409282736666</v>
      </c>
      <c r="BC47" s="4">
        <f>AVERAGE(AD47:AD48)</f>
        <v>10.845747608038939</v>
      </c>
      <c r="BD47" s="4">
        <f>AVERAGE(AE47:AE48)</f>
        <v>11.521836254169262</v>
      </c>
      <c r="BE47" s="4">
        <f>AVERAGE(AF47:AF48)</f>
        <v>0.6760886461303226</v>
      </c>
      <c r="BF47" s="4">
        <f>AVERAGE(AG47:AG48)</f>
        <v>1.5674967158216515</v>
      </c>
    </row>
    <row r="48" spans="1:58" x14ac:dyDescent="0.3">
      <c r="A48">
        <v>25</v>
      </c>
      <c r="B48">
        <v>1</v>
      </c>
      <c r="C48" t="s">
        <v>30</v>
      </c>
      <c r="D48" t="s">
        <v>27</v>
      </c>
      <c r="G48">
        <v>0.5</v>
      </c>
      <c r="H48">
        <v>0.5</v>
      </c>
      <c r="I48">
        <v>10879</v>
      </c>
      <c r="J48">
        <v>11724</v>
      </c>
      <c r="L48">
        <v>14396</v>
      </c>
      <c r="M48">
        <v>8.7609999999999992</v>
      </c>
      <c r="N48">
        <v>10.211</v>
      </c>
      <c r="O48">
        <v>1.45</v>
      </c>
      <c r="Q48">
        <v>1.39</v>
      </c>
      <c r="R48">
        <v>1</v>
      </c>
      <c r="S48">
        <v>0</v>
      </c>
      <c r="T48">
        <v>0</v>
      </c>
      <c r="V48">
        <v>0</v>
      </c>
      <c r="Y48" s="1">
        <v>44364</v>
      </c>
      <c r="Z48" s="2">
        <v>0.72317129629629628</v>
      </c>
      <c r="AB48">
        <v>1</v>
      </c>
      <c r="AD48" s="4">
        <f t="shared" si="1"/>
        <v>10.868487937000445</v>
      </c>
      <c r="AE48" s="4">
        <f t="shared" si="0"/>
        <v>11.538643930843538</v>
      </c>
      <c r="AF48" s="4">
        <f t="shared" si="2"/>
        <v>0.67015599384309255</v>
      </c>
      <c r="AG48" s="4">
        <f t="shared" si="3"/>
        <v>1.5650385353944327</v>
      </c>
    </row>
    <row r="49" spans="1:58" x14ac:dyDescent="0.3">
      <c r="A49">
        <v>26</v>
      </c>
      <c r="B49">
        <v>2</v>
      </c>
      <c r="D49" t="s">
        <v>28</v>
      </c>
      <c r="Y49" s="1">
        <v>44364</v>
      </c>
      <c r="Z49" s="2">
        <v>0.72731481481481486</v>
      </c>
      <c r="AB49">
        <v>1</v>
      </c>
      <c r="AD49" s="4" t="e">
        <f t="shared" si="1"/>
        <v>#DIV/0!</v>
      </c>
      <c r="AE49" s="4" t="e">
        <f t="shared" si="0"/>
        <v>#DIV/0!</v>
      </c>
      <c r="AF49" s="4" t="e">
        <f t="shared" si="2"/>
        <v>#DIV/0!</v>
      </c>
      <c r="AG49" s="4" t="e">
        <f t="shared" si="3"/>
        <v>#DIV/0!</v>
      </c>
      <c r="BC49" s="4"/>
      <c r="BD49" s="4"/>
      <c r="BE49" s="4"/>
      <c r="BF49" s="4"/>
    </row>
    <row r="50" spans="1:58" x14ac:dyDescent="0.3">
      <c r="A50">
        <v>27</v>
      </c>
      <c r="B50">
        <v>9</v>
      </c>
      <c r="C50" t="s">
        <v>91</v>
      </c>
      <c r="D50" t="s">
        <v>27</v>
      </c>
      <c r="G50">
        <v>0.5</v>
      </c>
      <c r="H50">
        <v>0.5</v>
      </c>
      <c r="I50">
        <v>2832</v>
      </c>
      <c r="J50">
        <v>5250</v>
      </c>
      <c r="L50">
        <v>1660</v>
      </c>
      <c r="M50">
        <v>2.5880000000000001</v>
      </c>
      <c r="N50">
        <v>4.726</v>
      </c>
      <c r="O50">
        <v>2.1379999999999999</v>
      </c>
      <c r="Q50">
        <v>5.8000000000000003E-2</v>
      </c>
      <c r="R50">
        <v>1</v>
      </c>
      <c r="S50">
        <v>0</v>
      </c>
      <c r="T50">
        <v>0</v>
      </c>
      <c r="V50">
        <v>0</v>
      </c>
      <c r="Y50" s="1">
        <v>44364</v>
      </c>
      <c r="Z50" s="2">
        <v>0.73775462962962957</v>
      </c>
      <c r="AB50">
        <v>1</v>
      </c>
      <c r="AD50" s="4">
        <f t="shared" si="1"/>
        <v>2.912338930338398</v>
      </c>
      <c r="AE50" s="4">
        <f t="shared" si="0"/>
        <v>5.1378851785344297</v>
      </c>
      <c r="AF50" s="4">
        <f t="shared" si="2"/>
        <v>2.2255462481960318</v>
      </c>
      <c r="AG50" s="4">
        <f t="shared" si="3"/>
        <v>0.17359916112509052</v>
      </c>
      <c r="BC50" s="4"/>
      <c r="BD50" s="4"/>
      <c r="BE50" s="4"/>
      <c r="BF50" s="4"/>
    </row>
    <row r="51" spans="1:58" x14ac:dyDescent="0.3">
      <c r="A51">
        <v>28</v>
      </c>
      <c r="B51">
        <v>9</v>
      </c>
      <c r="C51" t="s">
        <v>91</v>
      </c>
      <c r="D51" t="s">
        <v>27</v>
      </c>
      <c r="G51">
        <v>0.5</v>
      </c>
      <c r="H51">
        <v>0.5</v>
      </c>
      <c r="I51">
        <v>3255</v>
      </c>
      <c r="J51">
        <v>5346</v>
      </c>
      <c r="L51">
        <v>1761</v>
      </c>
      <c r="M51">
        <v>2.9119999999999999</v>
      </c>
      <c r="N51">
        <v>4.8079999999999998</v>
      </c>
      <c r="O51">
        <v>1.8959999999999999</v>
      </c>
      <c r="Q51">
        <v>6.8000000000000005E-2</v>
      </c>
      <c r="R51">
        <v>1</v>
      </c>
      <c r="S51">
        <v>0</v>
      </c>
      <c r="T51">
        <v>0</v>
      </c>
      <c r="V51">
        <v>0</v>
      </c>
      <c r="Y51" s="1">
        <v>44364</v>
      </c>
      <c r="Z51" s="2">
        <v>0.74333333333333329</v>
      </c>
      <c r="AB51">
        <v>1</v>
      </c>
      <c r="AD51" s="4">
        <f t="shared" si="1"/>
        <v>3.330563241239112</v>
      </c>
      <c r="AE51" s="4">
        <f t="shared" si="0"/>
        <v>5.2327991174009219</v>
      </c>
      <c r="AF51" s="4">
        <f t="shared" si="2"/>
        <v>1.9022358761618099</v>
      </c>
      <c r="AG51" s="4">
        <f t="shared" si="3"/>
        <v>0.18463365993171768</v>
      </c>
      <c r="AJ51">
        <f>ABS(100*(AD51-AD52)/(AVERAGE(AD51:AD52)))</f>
        <v>1.4733638669343061</v>
      </c>
      <c r="AO51">
        <f>ABS(100*(AE51-AE52)/(AVERAGE(AE51:AE52)))</f>
        <v>2.5448818210179622</v>
      </c>
      <c r="AT51">
        <f>ABS(100*(AF51-AF52)/(AVERAGE(AF51:AF52)))</f>
        <v>9.9864113833136017</v>
      </c>
      <c r="AY51">
        <f>ABS(100*(AG51-AG52)/(AVERAGE(AG51:AG52)))</f>
        <v>3.430691728644371</v>
      </c>
      <c r="BC51" s="4">
        <f>AVERAGE(AD51:AD52)</f>
        <v>3.3552809901103124</v>
      </c>
      <c r="BD51" s="4">
        <f>AVERAGE(AE51:AE52)</f>
        <v>5.1670514409986117</v>
      </c>
      <c r="BE51" s="4">
        <f>AVERAGE(AF51:AF52)</f>
        <v>1.8117704508882992</v>
      </c>
      <c r="BF51" s="4">
        <f>AVERAGE(AG51:AG52)</f>
        <v>0.18151996472390705</v>
      </c>
    </row>
    <row r="52" spans="1:58" x14ac:dyDescent="0.3">
      <c r="A52">
        <v>29</v>
      </c>
      <c r="B52">
        <v>9</v>
      </c>
      <c r="C52" t="s">
        <v>91</v>
      </c>
      <c r="D52" t="s">
        <v>27</v>
      </c>
      <c r="G52">
        <v>0.5</v>
      </c>
      <c r="H52">
        <v>0.5</v>
      </c>
      <c r="I52">
        <v>3305</v>
      </c>
      <c r="J52">
        <v>5213</v>
      </c>
      <c r="L52">
        <v>1704</v>
      </c>
      <c r="M52">
        <v>2.95</v>
      </c>
      <c r="N52">
        <v>4.6950000000000003</v>
      </c>
      <c r="O52">
        <v>1.744</v>
      </c>
      <c r="Q52">
        <v>6.2E-2</v>
      </c>
      <c r="R52">
        <v>1</v>
      </c>
      <c r="S52">
        <v>0</v>
      </c>
      <c r="T52">
        <v>0</v>
      </c>
      <c r="V52">
        <v>0</v>
      </c>
      <c r="Y52" s="1">
        <v>44364</v>
      </c>
      <c r="Z52" s="2">
        <v>0.74936342592592586</v>
      </c>
      <c r="AB52">
        <v>1</v>
      </c>
      <c r="AD52" s="4">
        <f t="shared" si="1"/>
        <v>3.3799987389815129</v>
      </c>
      <c r="AE52" s="4">
        <f t="shared" si="0"/>
        <v>5.1013037645963015</v>
      </c>
      <c r="AF52" s="4">
        <f t="shared" si="2"/>
        <v>1.7213050256147886</v>
      </c>
      <c r="AG52" s="4">
        <f t="shared" si="3"/>
        <v>0.17840626951609642</v>
      </c>
      <c r="BC52" s="4"/>
      <c r="BD52" s="4"/>
      <c r="BE52" s="4"/>
      <c r="BF52" s="4"/>
    </row>
    <row r="53" spans="1:58" x14ac:dyDescent="0.3">
      <c r="A53">
        <v>30</v>
      </c>
      <c r="B53">
        <v>10</v>
      </c>
      <c r="C53" t="s">
        <v>92</v>
      </c>
      <c r="D53" t="s">
        <v>27</v>
      </c>
      <c r="G53">
        <v>0.5</v>
      </c>
      <c r="H53">
        <v>0.5</v>
      </c>
      <c r="I53">
        <v>3098</v>
      </c>
      <c r="J53">
        <v>4486</v>
      </c>
      <c r="L53">
        <v>1386</v>
      </c>
      <c r="M53">
        <v>2.7909999999999999</v>
      </c>
      <c r="N53">
        <v>4.0789999999999997</v>
      </c>
      <c r="O53">
        <v>1.288</v>
      </c>
      <c r="Q53">
        <v>2.9000000000000001E-2</v>
      </c>
      <c r="R53">
        <v>1</v>
      </c>
      <c r="S53">
        <v>0</v>
      </c>
      <c r="T53">
        <v>0</v>
      </c>
      <c r="V53">
        <v>0</v>
      </c>
      <c r="Y53" s="1">
        <v>44364</v>
      </c>
      <c r="Z53" s="2">
        <v>0.75971064814814815</v>
      </c>
      <c r="AB53">
        <v>1</v>
      </c>
      <c r="AD53" s="4">
        <f t="shared" si="1"/>
        <v>3.1753357783279719</v>
      </c>
      <c r="AE53" s="4">
        <f t="shared" si="0"/>
        <v>4.3825284150552575</v>
      </c>
      <c r="AF53" s="4">
        <f t="shared" si="2"/>
        <v>1.2071926367272856</v>
      </c>
      <c r="AG53" s="4">
        <f t="shared" si="3"/>
        <v>0.14366398614473566</v>
      </c>
      <c r="BC53" s="4"/>
      <c r="BD53" s="4"/>
      <c r="BE53" s="4"/>
      <c r="BF53" s="4"/>
    </row>
    <row r="54" spans="1:58" x14ac:dyDescent="0.3">
      <c r="A54">
        <v>31</v>
      </c>
      <c r="B54">
        <v>10</v>
      </c>
      <c r="C54" t="s">
        <v>92</v>
      </c>
      <c r="D54" t="s">
        <v>27</v>
      </c>
      <c r="G54">
        <v>0.5</v>
      </c>
      <c r="H54">
        <v>0.5</v>
      </c>
      <c r="I54">
        <v>3114</v>
      </c>
      <c r="J54">
        <v>4486</v>
      </c>
      <c r="L54">
        <v>1321</v>
      </c>
      <c r="M54">
        <v>2.8039999999999998</v>
      </c>
      <c r="N54">
        <v>4.0789999999999997</v>
      </c>
      <c r="O54">
        <v>1.2749999999999999</v>
      </c>
      <c r="Q54">
        <v>2.1999999999999999E-2</v>
      </c>
      <c r="R54">
        <v>1</v>
      </c>
      <c r="S54">
        <v>0</v>
      </c>
      <c r="T54">
        <v>0</v>
      </c>
      <c r="V54">
        <v>0</v>
      </c>
      <c r="Y54" s="1">
        <v>44364</v>
      </c>
      <c r="Z54" s="2">
        <v>0.76541666666666675</v>
      </c>
      <c r="AB54">
        <v>1</v>
      </c>
      <c r="AD54" s="4">
        <f t="shared" si="1"/>
        <v>3.1911551376055405</v>
      </c>
      <c r="AE54" s="4">
        <f t="shared" si="0"/>
        <v>4.3825284150552575</v>
      </c>
      <c r="AF54" s="4">
        <f t="shared" si="2"/>
        <v>1.191373277449717</v>
      </c>
      <c r="AG54" s="4">
        <f t="shared" si="3"/>
        <v>0.13656257602165875</v>
      </c>
      <c r="AJ54">
        <f>ABS(100*(AD54-AD55)/(AVERAGE(AD54:AD55)))</f>
        <v>0.49695694178962113</v>
      </c>
      <c r="AO54">
        <f>ABS(100*(AE54-AE55)/(AVERAGE(AE54:AE55)))</f>
        <v>0.7417103945142075</v>
      </c>
      <c r="AT54">
        <f>ABS(100*(AF54-AF55)/(AVERAGE(AF54:AF55)))</f>
        <v>3.9853713069267562</v>
      </c>
      <c r="AY54">
        <f>ABS(100*(AG54-AG55)/(AVERAGE(AG54:AG55)))</f>
        <v>9.0876287224879349</v>
      </c>
      <c r="BC54" s="4">
        <f>AVERAGE(AD54:AD55)</f>
        <v>3.1832454579667564</v>
      </c>
      <c r="BD54" s="4">
        <f>AVERAGE(AE54:AE55)</f>
        <v>4.3988417482979356</v>
      </c>
      <c r="BE54" s="4">
        <f>AVERAGE(AF54:AF55)</f>
        <v>1.2155962903311794</v>
      </c>
      <c r="BF54" s="4">
        <f>AVERAGE(AG54:AG55)</f>
        <v>0.14306309759585989</v>
      </c>
    </row>
    <row r="55" spans="1:58" x14ac:dyDescent="0.3">
      <c r="A55">
        <v>32</v>
      </c>
      <c r="B55">
        <v>10</v>
      </c>
      <c r="C55" t="s">
        <v>92</v>
      </c>
      <c r="D55" t="s">
        <v>27</v>
      </c>
      <c r="G55">
        <v>0.5</v>
      </c>
      <c r="H55">
        <v>0.5</v>
      </c>
      <c r="I55">
        <v>3098</v>
      </c>
      <c r="J55">
        <v>4519</v>
      </c>
      <c r="L55">
        <v>1440</v>
      </c>
      <c r="M55">
        <v>2.7919999999999998</v>
      </c>
      <c r="N55">
        <v>4.1070000000000002</v>
      </c>
      <c r="O55">
        <v>1.3149999999999999</v>
      </c>
      <c r="Q55">
        <v>3.5000000000000003E-2</v>
      </c>
      <c r="R55">
        <v>1</v>
      </c>
      <c r="S55">
        <v>0</v>
      </c>
      <c r="T55">
        <v>0</v>
      </c>
      <c r="V55">
        <v>0</v>
      </c>
      <c r="Y55" s="1">
        <v>44364</v>
      </c>
      <c r="Z55" s="2">
        <v>0.77158564814814812</v>
      </c>
      <c r="AB55">
        <v>1</v>
      </c>
      <c r="AD55" s="4">
        <f t="shared" si="1"/>
        <v>3.1753357783279719</v>
      </c>
      <c r="AE55" s="4">
        <f t="shared" si="0"/>
        <v>4.4151550815406138</v>
      </c>
      <c r="AF55" s="4">
        <f t="shared" si="2"/>
        <v>1.2398193032126419</v>
      </c>
      <c r="AG55" s="4">
        <f t="shared" si="3"/>
        <v>0.14956361917006106</v>
      </c>
      <c r="BC55" s="4"/>
      <c r="BD55" s="4"/>
      <c r="BE55" s="4"/>
      <c r="BF55" s="4"/>
    </row>
    <row r="56" spans="1:58" x14ac:dyDescent="0.3">
      <c r="A56">
        <v>33</v>
      </c>
      <c r="B56">
        <v>11</v>
      </c>
      <c r="C56" t="s">
        <v>93</v>
      </c>
      <c r="D56" t="s">
        <v>27</v>
      </c>
      <c r="G56">
        <v>0.5</v>
      </c>
      <c r="H56">
        <v>0.5</v>
      </c>
      <c r="I56">
        <v>2978</v>
      </c>
      <c r="J56">
        <v>4623</v>
      </c>
      <c r="L56">
        <v>1311</v>
      </c>
      <c r="M56">
        <v>2.6989999999999998</v>
      </c>
      <c r="N56">
        <v>4.1950000000000003</v>
      </c>
      <c r="O56">
        <v>1.496</v>
      </c>
      <c r="Q56">
        <v>2.1000000000000001E-2</v>
      </c>
      <c r="R56">
        <v>1</v>
      </c>
      <c r="S56">
        <v>0</v>
      </c>
      <c r="T56">
        <v>0</v>
      </c>
      <c r="V56">
        <v>0</v>
      </c>
      <c r="Y56" s="1">
        <v>44364</v>
      </c>
      <c r="Z56" s="2">
        <v>0.78208333333333335</v>
      </c>
      <c r="AB56">
        <v>1</v>
      </c>
      <c r="AD56" s="4">
        <f t="shared" si="1"/>
        <v>3.0566905837462093</v>
      </c>
      <c r="AE56" s="4">
        <f t="shared" si="0"/>
        <v>4.5179785153126479</v>
      </c>
      <c r="AF56" s="4">
        <f t="shared" si="2"/>
        <v>1.4612879315664387</v>
      </c>
      <c r="AG56" s="4">
        <f t="shared" si="3"/>
        <v>0.13547005138733922</v>
      </c>
      <c r="BC56" s="4"/>
      <c r="BD56" s="4"/>
      <c r="BE56" s="4"/>
      <c r="BF56" s="4"/>
    </row>
    <row r="57" spans="1:58" x14ac:dyDescent="0.3">
      <c r="A57">
        <v>34</v>
      </c>
      <c r="B57">
        <v>11</v>
      </c>
      <c r="C57" t="s">
        <v>93</v>
      </c>
      <c r="D57" t="s">
        <v>27</v>
      </c>
      <c r="G57">
        <v>0.5</v>
      </c>
      <c r="H57">
        <v>0.5</v>
      </c>
      <c r="I57">
        <v>2965</v>
      </c>
      <c r="J57">
        <v>4525</v>
      </c>
      <c r="L57">
        <v>1372</v>
      </c>
      <c r="M57">
        <v>2.6890000000000001</v>
      </c>
      <c r="N57">
        <v>4.1120000000000001</v>
      </c>
      <c r="O57">
        <v>1.423</v>
      </c>
      <c r="Q57">
        <v>2.7E-2</v>
      </c>
      <c r="R57">
        <v>1</v>
      </c>
      <c r="S57">
        <v>0</v>
      </c>
      <c r="T57">
        <v>0</v>
      </c>
      <c r="V57">
        <v>0</v>
      </c>
      <c r="Y57" s="1">
        <v>44364</v>
      </c>
      <c r="Z57" s="2">
        <v>0.78771990740740738</v>
      </c>
      <c r="AB57">
        <v>1</v>
      </c>
      <c r="AD57" s="4">
        <f t="shared" si="1"/>
        <v>3.0438373543331849</v>
      </c>
      <c r="AE57" s="4">
        <f t="shared" si="0"/>
        <v>4.4210872027197707</v>
      </c>
      <c r="AF57" s="4">
        <f t="shared" si="2"/>
        <v>1.3772498483865858</v>
      </c>
      <c r="AG57" s="4">
        <f t="shared" si="3"/>
        <v>0.14213445165668831</v>
      </c>
      <c r="AJ57">
        <f>ABS(100*(AD57-AD58)/(AVERAGE(AD57:AD58)))</f>
        <v>0.19470437656566222</v>
      </c>
      <c r="AO57">
        <f>ABS(100*(AE57-AE58)/(AVERAGE(AE57:AE58)))</f>
        <v>1.1561526740480608</v>
      </c>
      <c r="AT57">
        <f>ABS(100*(AF57-AF58)/(AVERAGE(AF57:AF58)))</f>
        <v>3.2485568396531272</v>
      </c>
      <c r="AY57">
        <f>ABS(100*(AG57-AG58)/(AVERAGE(AG57:AG58)))</f>
        <v>0.23033115672227111</v>
      </c>
      <c r="BC57" s="4">
        <f>AVERAGE(AD57:AD58)</f>
        <v>3.0468034841977287</v>
      </c>
      <c r="BD57" s="4">
        <f>AVERAGE(AE57:AE58)</f>
        <v>4.4467930611627793</v>
      </c>
      <c r="BE57" s="4">
        <f>AVERAGE(AF57:AF58)</f>
        <v>1.3999895769650503</v>
      </c>
      <c r="BF57" s="4">
        <f>AVERAGE(AG57:AG58)</f>
        <v>0.14229833035183626</v>
      </c>
    </row>
    <row r="58" spans="1:58" x14ac:dyDescent="0.3">
      <c r="A58">
        <v>35</v>
      </c>
      <c r="B58">
        <v>11</v>
      </c>
      <c r="C58" t="s">
        <v>93</v>
      </c>
      <c r="D58" t="s">
        <v>27</v>
      </c>
      <c r="G58">
        <v>0.5</v>
      </c>
      <c r="H58">
        <v>0.5</v>
      </c>
      <c r="I58">
        <v>2971</v>
      </c>
      <c r="J58">
        <v>4577</v>
      </c>
      <c r="L58">
        <v>1375</v>
      </c>
      <c r="M58">
        <v>2.694</v>
      </c>
      <c r="N58">
        <v>4.1559999999999997</v>
      </c>
      <c r="O58">
        <v>1.462</v>
      </c>
      <c r="Q58">
        <v>2.8000000000000001E-2</v>
      </c>
      <c r="R58">
        <v>1</v>
      </c>
      <c r="S58">
        <v>0</v>
      </c>
      <c r="T58">
        <v>0</v>
      </c>
      <c r="V58">
        <v>0</v>
      </c>
      <c r="Y58" s="1">
        <v>44364</v>
      </c>
      <c r="Z58" s="2">
        <v>0.79391203703703705</v>
      </c>
      <c r="AB58">
        <v>1</v>
      </c>
      <c r="AD58" s="4">
        <f t="shared" si="1"/>
        <v>3.049769614062273</v>
      </c>
      <c r="AE58" s="4">
        <f t="shared" si="0"/>
        <v>4.4724989196057878</v>
      </c>
      <c r="AF58" s="4">
        <f t="shared" si="2"/>
        <v>1.4227293055435148</v>
      </c>
      <c r="AG58" s="4">
        <f t="shared" si="3"/>
        <v>0.14246220904698417</v>
      </c>
      <c r="BC58" s="4"/>
      <c r="BD58" s="4"/>
      <c r="BE58" s="4"/>
      <c r="BF58" s="4"/>
    </row>
    <row r="59" spans="1:58" x14ac:dyDescent="0.3">
      <c r="A59">
        <v>36</v>
      </c>
      <c r="B59">
        <v>12</v>
      </c>
      <c r="C59" t="s">
        <v>94</v>
      </c>
      <c r="D59" t="s">
        <v>27</v>
      </c>
      <c r="G59">
        <v>0.5</v>
      </c>
      <c r="H59">
        <v>0.5</v>
      </c>
      <c r="I59">
        <v>3205</v>
      </c>
      <c r="J59">
        <v>5884</v>
      </c>
      <c r="L59">
        <v>2041</v>
      </c>
      <c r="M59">
        <v>2.8740000000000001</v>
      </c>
      <c r="N59">
        <v>5.2629999999999999</v>
      </c>
      <c r="O59">
        <v>2.39</v>
      </c>
      <c r="Q59">
        <v>9.7000000000000003E-2</v>
      </c>
      <c r="R59">
        <v>1</v>
      </c>
      <c r="S59">
        <v>0</v>
      </c>
      <c r="T59">
        <v>0</v>
      </c>
      <c r="V59">
        <v>0</v>
      </c>
      <c r="Y59" s="1">
        <v>44364</v>
      </c>
      <c r="Z59" s="2">
        <v>0.80451388888888886</v>
      </c>
      <c r="AB59">
        <v>1</v>
      </c>
      <c r="AD59" s="4">
        <f t="shared" si="1"/>
        <v>3.281127743496711</v>
      </c>
      <c r="AE59" s="4">
        <f t="shared" si="0"/>
        <v>5.7647126497985584</v>
      </c>
      <c r="AF59" s="4">
        <f t="shared" si="2"/>
        <v>2.4835849063018474</v>
      </c>
      <c r="AG59" s="4">
        <f t="shared" si="3"/>
        <v>0.21522434969266427</v>
      </c>
      <c r="BC59" s="4"/>
      <c r="BD59" s="4"/>
      <c r="BE59" s="4"/>
      <c r="BF59" s="4"/>
    </row>
    <row r="60" spans="1:58" x14ac:dyDescent="0.3">
      <c r="A60">
        <v>37</v>
      </c>
      <c r="B60">
        <v>12</v>
      </c>
      <c r="C60" t="s">
        <v>94</v>
      </c>
      <c r="D60" t="s">
        <v>27</v>
      </c>
      <c r="G60">
        <v>0.5</v>
      </c>
      <c r="H60">
        <v>0.5</v>
      </c>
      <c r="I60">
        <v>3299</v>
      </c>
      <c r="J60">
        <v>5926</v>
      </c>
      <c r="L60">
        <v>2058</v>
      </c>
      <c r="M60">
        <v>2.9460000000000002</v>
      </c>
      <c r="N60">
        <v>5.2990000000000004</v>
      </c>
      <c r="O60">
        <v>2.3530000000000002</v>
      </c>
      <c r="Q60">
        <v>9.9000000000000005E-2</v>
      </c>
      <c r="R60">
        <v>1</v>
      </c>
      <c r="S60">
        <v>0</v>
      </c>
      <c r="T60">
        <v>0</v>
      </c>
      <c r="V60">
        <v>0</v>
      </c>
      <c r="Y60" s="1">
        <v>44364</v>
      </c>
      <c r="Z60" s="2">
        <v>0.8103703703703703</v>
      </c>
      <c r="AB60">
        <v>1</v>
      </c>
      <c r="AD60" s="4">
        <f t="shared" si="1"/>
        <v>3.3740664792524249</v>
      </c>
      <c r="AE60" s="4">
        <f t="shared" si="0"/>
        <v>5.8062374980526492</v>
      </c>
      <c r="AF60" s="4">
        <f t="shared" si="2"/>
        <v>2.4321710188002243</v>
      </c>
      <c r="AG60" s="4">
        <f t="shared" si="3"/>
        <v>0.21708164157100746</v>
      </c>
      <c r="AJ60">
        <f>ABS(100*(AD60-AD61)/(AVERAGE(AD60:AD61)))</f>
        <v>2.9298922242527434E-2</v>
      </c>
      <c r="AO60">
        <f>ABS(100*(AE60-AE61)/(AVERAGE(AE60:AE61)))</f>
        <v>12.409809505854788</v>
      </c>
      <c r="AT60">
        <f>ABS(100*(AF60-AF61)/(AVERAGE(AF60:AF61)))</f>
        <v>27.247177381268227</v>
      </c>
      <c r="AY60">
        <f>ABS(100*(AG60-AG61)/(AVERAGE(AG60:AG61)))</f>
        <v>14.86159260844852</v>
      </c>
      <c r="BC60" s="4">
        <f>AVERAGE(AD60:AD61)</f>
        <v>3.3745608342298485</v>
      </c>
      <c r="BD60" s="4">
        <f>AVERAGE(AE60:AE61)</f>
        <v>6.1903423444029873</v>
      </c>
      <c r="BE60" s="4">
        <f>AVERAGE(AF60:AF61)</f>
        <v>2.8157815101731387</v>
      </c>
      <c r="BF60" s="4">
        <f>AVERAGE(AG60:AG61)</f>
        <v>0.23450740948840382</v>
      </c>
    </row>
    <row r="61" spans="1:58" x14ac:dyDescent="0.3">
      <c r="A61">
        <v>38</v>
      </c>
      <c r="B61">
        <v>12</v>
      </c>
      <c r="C61" t="s">
        <v>94</v>
      </c>
      <c r="D61" t="s">
        <v>27</v>
      </c>
      <c r="G61">
        <v>0.5</v>
      </c>
      <c r="H61">
        <v>0.5</v>
      </c>
      <c r="I61">
        <v>3300</v>
      </c>
      <c r="J61">
        <v>6703</v>
      </c>
      <c r="L61">
        <v>2377</v>
      </c>
      <c r="M61">
        <v>2.9460000000000002</v>
      </c>
      <c r="N61">
        <v>5.9580000000000002</v>
      </c>
      <c r="O61">
        <v>3.0110000000000001</v>
      </c>
      <c r="Q61">
        <v>0.13300000000000001</v>
      </c>
      <c r="R61">
        <v>1</v>
      </c>
      <c r="S61">
        <v>0</v>
      </c>
      <c r="T61">
        <v>0</v>
      </c>
      <c r="V61">
        <v>0</v>
      </c>
      <c r="Y61" s="1">
        <v>44364</v>
      </c>
      <c r="Z61" s="2">
        <v>0.81662037037037039</v>
      </c>
      <c r="AB61">
        <v>1</v>
      </c>
      <c r="AD61" s="4">
        <f t="shared" si="1"/>
        <v>3.3750551892072727</v>
      </c>
      <c r="AE61" s="4">
        <f t="shared" si="0"/>
        <v>6.5744471907533253</v>
      </c>
      <c r="AF61" s="4">
        <f t="shared" si="2"/>
        <v>3.1993920015460526</v>
      </c>
      <c r="AG61" s="4">
        <f t="shared" si="3"/>
        <v>0.25193317740580018</v>
      </c>
      <c r="BC61" s="4"/>
      <c r="BD61" s="4"/>
      <c r="BE61" s="4"/>
      <c r="BF61" s="4"/>
    </row>
    <row r="62" spans="1:58" x14ac:dyDescent="0.3">
      <c r="A62">
        <v>39</v>
      </c>
      <c r="B62">
        <v>13</v>
      </c>
      <c r="C62" t="s">
        <v>95</v>
      </c>
      <c r="D62" t="s">
        <v>27</v>
      </c>
      <c r="G62">
        <v>0.5</v>
      </c>
      <c r="H62">
        <v>0.5</v>
      </c>
      <c r="I62">
        <v>2896</v>
      </c>
      <c r="J62">
        <v>4353</v>
      </c>
      <c r="L62">
        <v>1368</v>
      </c>
      <c r="M62">
        <v>2.6360000000000001</v>
      </c>
      <c r="N62">
        <v>3.9660000000000002</v>
      </c>
      <c r="O62">
        <v>1.33</v>
      </c>
      <c r="Q62">
        <v>2.7E-2</v>
      </c>
      <c r="R62">
        <v>1</v>
      </c>
      <c r="S62">
        <v>0</v>
      </c>
      <c r="T62">
        <v>0</v>
      </c>
      <c r="V62">
        <v>0</v>
      </c>
      <c r="Y62" s="1">
        <v>44364</v>
      </c>
      <c r="Z62" s="2">
        <v>0.82718749999999996</v>
      </c>
      <c r="AB62">
        <v>1</v>
      </c>
      <c r="AD62" s="4">
        <f t="shared" si="1"/>
        <v>2.9756163674486711</v>
      </c>
      <c r="AE62" s="4">
        <f t="shared" si="0"/>
        <v>4.2510330622506372</v>
      </c>
      <c r="AF62" s="4">
        <f t="shared" si="2"/>
        <v>1.2754166948019661</v>
      </c>
      <c r="AG62" s="4">
        <f t="shared" si="3"/>
        <v>0.14169744180296051</v>
      </c>
      <c r="BC62" s="4"/>
      <c r="BD62" s="4"/>
      <c r="BE62" s="4"/>
      <c r="BF62" s="4"/>
    </row>
    <row r="63" spans="1:58" x14ac:dyDescent="0.3">
      <c r="A63">
        <v>40</v>
      </c>
      <c r="B63">
        <v>13</v>
      </c>
      <c r="C63" t="s">
        <v>95</v>
      </c>
      <c r="D63" t="s">
        <v>27</v>
      </c>
      <c r="G63">
        <v>0.5</v>
      </c>
      <c r="H63">
        <v>0.5</v>
      </c>
      <c r="I63">
        <v>2767</v>
      </c>
      <c r="J63">
        <v>4951</v>
      </c>
      <c r="L63">
        <v>1501</v>
      </c>
      <c r="M63">
        <v>2.5379999999999998</v>
      </c>
      <c r="N63">
        <v>4.4729999999999999</v>
      </c>
      <c r="O63">
        <v>1.9350000000000001</v>
      </c>
      <c r="Q63">
        <v>4.1000000000000002E-2</v>
      </c>
      <c r="R63">
        <v>1</v>
      </c>
      <c r="S63">
        <v>0</v>
      </c>
      <c r="T63">
        <v>0</v>
      </c>
      <c r="V63">
        <v>0</v>
      </c>
      <c r="Y63" s="1">
        <v>44364</v>
      </c>
      <c r="Z63" s="2">
        <v>0.83280092592592592</v>
      </c>
      <c r="AB63">
        <v>1</v>
      </c>
      <c r="AD63" s="4">
        <f t="shared" si="1"/>
        <v>2.8480727832732762</v>
      </c>
      <c r="AE63" s="4">
        <f t="shared" si="0"/>
        <v>4.8422678064398328</v>
      </c>
      <c r="AF63" s="4">
        <f t="shared" si="2"/>
        <v>1.9941950231665566</v>
      </c>
      <c r="AG63" s="4">
        <f t="shared" si="3"/>
        <v>0.15622801943941014</v>
      </c>
      <c r="AJ63">
        <f>ABS(100*(AD63-AD64)/(AVERAGE(AD63:AD64)))</f>
        <v>0.76082581763149337</v>
      </c>
      <c r="AO63">
        <f>ABS(100*(AE63-AE64)/(AVERAGE(AE63:AE64)))</f>
        <v>0.38718807823688922</v>
      </c>
      <c r="AT63">
        <f>ABS(100*(AF63-AF64)/(AVERAGE(AF63:AF64)))</f>
        <v>0.14887093542638916</v>
      </c>
      <c r="AY63">
        <f>ABS(100*(AG63-AG64)/(AVERAGE(AG63:AG64)))</f>
        <v>2.8369347412825365</v>
      </c>
      <c r="BC63" s="4">
        <f>AVERAGE(AD63:AD64)</f>
        <v>2.8589485927766045</v>
      </c>
      <c r="BD63" s="4">
        <f>AVERAGE(AE63:AE64)</f>
        <v>4.8516603316401623</v>
      </c>
      <c r="BE63" s="4">
        <f>AVERAGE(AF63:AF64)</f>
        <v>1.9927117388635578</v>
      </c>
      <c r="BF63" s="4">
        <f>AVERAGE(AG63:AG64)</f>
        <v>0.15404297017077109</v>
      </c>
    </row>
    <row r="64" spans="1:58" x14ac:dyDescent="0.3">
      <c r="A64">
        <v>41</v>
      </c>
      <c r="B64">
        <v>13</v>
      </c>
      <c r="C64" t="s">
        <v>95</v>
      </c>
      <c r="D64" t="s">
        <v>27</v>
      </c>
      <c r="G64">
        <v>0.5</v>
      </c>
      <c r="H64">
        <v>0.5</v>
      </c>
      <c r="I64">
        <v>2789</v>
      </c>
      <c r="J64">
        <v>4970</v>
      </c>
      <c r="L64">
        <v>1461</v>
      </c>
      <c r="M64">
        <v>2.5550000000000002</v>
      </c>
      <c r="N64">
        <v>4.4889999999999999</v>
      </c>
      <c r="O64">
        <v>1.9339999999999999</v>
      </c>
      <c r="Q64">
        <v>3.6999999999999998E-2</v>
      </c>
      <c r="R64">
        <v>1</v>
      </c>
      <c r="S64">
        <v>0</v>
      </c>
      <c r="T64">
        <v>0</v>
      </c>
      <c r="V64">
        <v>0</v>
      </c>
      <c r="Y64" s="1">
        <v>44364</v>
      </c>
      <c r="Z64" s="2">
        <v>0.83898148148148144</v>
      </c>
      <c r="AB64">
        <v>1</v>
      </c>
      <c r="AD64" s="4">
        <f t="shared" si="1"/>
        <v>2.8698244022799329</v>
      </c>
      <c r="AE64" s="4">
        <f t="shared" si="0"/>
        <v>4.8610528568404918</v>
      </c>
      <c r="AF64" s="4">
        <f t="shared" si="2"/>
        <v>1.991228454560559</v>
      </c>
      <c r="AG64" s="4">
        <f t="shared" si="3"/>
        <v>0.15185792090213204</v>
      </c>
      <c r="BC64" s="4"/>
      <c r="BD64" s="4"/>
      <c r="BE64" s="4"/>
      <c r="BF64" s="4"/>
    </row>
    <row r="65" spans="1:58" x14ac:dyDescent="0.3">
      <c r="A65">
        <v>42</v>
      </c>
      <c r="B65">
        <v>14</v>
      </c>
      <c r="C65" t="s">
        <v>96</v>
      </c>
      <c r="D65" t="s">
        <v>27</v>
      </c>
      <c r="G65">
        <v>0.5</v>
      </c>
      <c r="H65">
        <v>0.5</v>
      </c>
      <c r="I65">
        <v>2987</v>
      </c>
      <c r="J65">
        <v>4401</v>
      </c>
      <c r="L65">
        <v>1523</v>
      </c>
      <c r="M65">
        <v>2.7069999999999999</v>
      </c>
      <c r="N65">
        <v>4.0069999999999997</v>
      </c>
      <c r="O65">
        <v>1.3</v>
      </c>
      <c r="Q65">
        <v>4.2999999999999997E-2</v>
      </c>
      <c r="R65">
        <v>1</v>
      </c>
      <c r="S65">
        <v>0</v>
      </c>
      <c r="T65">
        <v>0</v>
      </c>
      <c r="V65">
        <v>0</v>
      </c>
      <c r="Y65" s="1">
        <v>44364</v>
      </c>
      <c r="Z65" s="2">
        <v>0.84932870370370372</v>
      </c>
      <c r="AB65">
        <v>1</v>
      </c>
      <c r="AD65" s="4">
        <f t="shared" si="1"/>
        <v>3.0655889733398416</v>
      </c>
      <c r="AE65" s="4">
        <f t="shared" si="0"/>
        <v>4.2984900316838841</v>
      </c>
      <c r="AF65" s="4">
        <f t="shared" si="2"/>
        <v>1.2329010583440425</v>
      </c>
      <c r="AG65" s="4">
        <f t="shared" si="3"/>
        <v>0.15863157363491306</v>
      </c>
      <c r="BC65" s="4"/>
      <c r="BD65" s="4"/>
      <c r="BE65" s="4"/>
      <c r="BF65" s="4"/>
    </row>
    <row r="66" spans="1:58" x14ac:dyDescent="0.3">
      <c r="A66">
        <v>43</v>
      </c>
      <c r="B66">
        <v>14</v>
      </c>
      <c r="C66" t="s">
        <v>96</v>
      </c>
      <c r="D66" t="s">
        <v>27</v>
      </c>
      <c r="G66">
        <v>0.5</v>
      </c>
      <c r="H66">
        <v>0.5</v>
      </c>
      <c r="I66">
        <v>3126</v>
      </c>
      <c r="J66">
        <v>4392</v>
      </c>
      <c r="L66">
        <v>1553</v>
      </c>
      <c r="M66">
        <v>2.8130000000000002</v>
      </c>
      <c r="N66">
        <v>4</v>
      </c>
      <c r="O66">
        <v>1.1859999999999999</v>
      </c>
      <c r="Q66">
        <v>4.5999999999999999E-2</v>
      </c>
      <c r="R66">
        <v>1</v>
      </c>
      <c r="S66">
        <v>0</v>
      </c>
      <c r="T66">
        <v>0</v>
      </c>
      <c r="V66">
        <v>0</v>
      </c>
      <c r="Y66" s="1">
        <v>44364</v>
      </c>
      <c r="Z66" s="2">
        <v>0.85502314814814817</v>
      </c>
      <c r="AB66">
        <v>1</v>
      </c>
      <c r="AD66" s="4">
        <f t="shared" si="1"/>
        <v>3.2030196570637171</v>
      </c>
      <c r="AE66" s="4">
        <f t="shared" si="0"/>
        <v>4.2895918499151504</v>
      </c>
      <c r="AF66" s="4">
        <f t="shared" si="2"/>
        <v>1.0865721928514334</v>
      </c>
      <c r="AG66" s="4">
        <f t="shared" si="3"/>
        <v>0.16190914753787164</v>
      </c>
      <c r="AJ66">
        <f>ABS(100*(AD66-AD67)/(AVERAGE(AD66:AD67)))</f>
        <v>0.21631010121717575</v>
      </c>
      <c r="AO66">
        <f>ABS(100*(AE66-AE67)/(AVERAGE(AE66:AE67)))</f>
        <v>1.0546404920037531</v>
      </c>
      <c r="AT66">
        <f>ABS(100*(AF66-AF67)/(AVERAGE(AF66:AF67)))</f>
        <v>4.7090098418408539</v>
      </c>
      <c r="AY66">
        <f>ABS(100*(AG66-AG67)/(AVERAGE(AG66:AG67)))</f>
        <v>2.8053897489293056</v>
      </c>
      <c r="BC66" s="4">
        <f>AVERAGE(AD66:AD67)</f>
        <v>3.1995591722217487</v>
      </c>
      <c r="BD66" s="4">
        <f>AVERAGE(AE66:AE67)</f>
        <v>4.3123316477685805</v>
      </c>
      <c r="BE66" s="4">
        <f>AVERAGE(AF66:AF67)</f>
        <v>1.1127724755468316</v>
      </c>
      <c r="BF66" s="4">
        <f>AVERAGE(AG66:AG67)</f>
        <v>0.15966947203751664</v>
      </c>
    </row>
    <row r="67" spans="1:58" x14ac:dyDescent="0.3">
      <c r="A67">
        <v>44</v>
      </c>
      <c r="B67">
        <v>14</v>
      </c>
      <c r="C67" t="s">
        <v>96</v>
      </c>
      <c r="D67" t="s">
        <v>27</v>
      </c>
      <c r="G67">
        <v>0.5</v>
      </c>
      <c r="H67">
        <v>0.5</v>
      </c>
      <c r="I67">
        <v>3119</v>
      </c>
      <c r="J67">
        <v>4438</v>
      </c>
      <c r="L67">
        <v>1512</v>
      </c>
      <c r="M67">
        <v>2.8079999999999998</v>
      </c>
      <c r="N67">
        <v>4.0380000000000003</v>
      </c>
      <c r="O67">
        <v>1.23</v>
      </c>
      <c r="Q67">
        <v>4.2000000000000003E-2</v>
      </c>
      <c r="R67">
        <v>1</v>
      </c>
      <c r="S67">
        <v>0</v>
      </c>
      <c r="T67">
        <v>0</v>
      </c>
      <c r="V67">
        <v>0</v>
      </c>
      <c r="Y67" s="1">
        <v>44364</v>
      </c>
      <c r="Z67" s="2">
        <v>0.86119212962962965</v>
      </c>
      <c r="AB67">
        <v>1</v>
      </c>
      <c r="AD67" s="4">
        <f t="shared" si="1"/>
        <v>3.1960986873797808</v>
      </c>
      <c r="AE67" s="4">
        <f t="shared" si="0"/>
        <v>4.3350714456220105</v>
      </c>
      <c r="AF67" s="4">
        <f t="shared" si="2"/>
        <v>1.1389727582422298</v>
      </c>
      <c r="AG67" s="4">
        <f t="shared" si="3"/>
        <v>0.1574297965371616</v>
      </c>
      <c r="BC67" s="4"/>
      <c r="BD67" s="4"/>
      <c r="BE67" s="4"/>
      <c r="BF67" s="4"/>
    </row>
    <row r="68" spans="1:58" x14ac:dyDescent="0.3">
      <c r="A68">
        <v>45</v>
      </c>
      <c r="B68">
        <v>15</v>
      </c>
      <c r="C68" t="s">
        <v>97</v>
      </c>
      <c r="D68" t="s">
        <v>27</v>
      </c>
      <c r="G68">
        <v>0.5</v>
      </c>
      <c r="H68">
        <v>0.5</v>
      </c>
      <c r="I68">
        <v>2696</v>
      </c>
      <c r="J68">
        <v>4197</v>
      </c>
      <c r="L68">
        <v>1267</v>
      </c>
      <c r="M68">
        <v>2.4830000000000001</v>
      </c>
      <c r="N68">
        <v>3.8340000000000001</v>
      </c>
      <c r="O68">
        <v>1.351</v>
      </c>
      <c r="Q68">
        <v>1.6E-2</v>
      </c>
      <c r="R68">
        <v>1</v>
      </c>
      <c r="S68">
        <v>0</v>
      </c>
      <c r="T68">
        <v>0</v>
      </c>
      <c r="V68">
        <v>0</v>
      </c>
      <c r="Y68" s="1">
        <v>44364</v>
      </c>
      <c r="Z68" s="2">
        <v>0.87152777777777779</v>
      </c>
      <c r="AB68">
        <v>1</v>
      </c>
      <c r="AD68" s="4">
        <f t="shared" si="1"/>
        <v>2.7778743764790668</v>
      </c>
      <c r="AE68" s="4">
        <f t="shared" si="0"/>
        <v>4.0967979115925868</v>
      </c>
      <c r="AF68" s="4">
        <f t="shared" si="2"/>
        <v>1.31892353511352</v>
      </c>
      <c r="AG68" s="4">
        <f t="shared" si="3"/>
        <v>0.13066294299633335</v>
      </c>
      <c r="BC68" s="4"/>
      <c r="BD68" s="4"/>
      <c r="BE68" s="4"/>
      <c r="BF68" s="4"/>
    </row>
    <row r="69" spans="1:58" x14ac:dyDescent="0.3">
      <c r="A69">
        <v>46</v>
      </c>
      <c r="B69">
        <v>15</v>
      </c>
      <c r="C69" t="s">
        <v>97</v>
      </c>
      <c r="D69" t="s">
        <v>27</v>
      </c>
      <c r="G69">
        <v>0.5</v>
      </c>
      <c r="H69">
        <v>0.5</v>
      </c>
      <c r="I69">
        <v>2504</v>
      </c>
      <c r="J69">
        <v>4156</v>
      </c>
      <c r="L69">
        <v>1175</v>
      </c>
      <c r="M69">
        <v>2.3359999999999999</v>
      </c>
      <c r="N69">
        <v>3.7989999999999999</v>
      </c>
      <c r="O69">
        <v>1.4630000000000001</v>
      </c>
      <c r="Q69">
        <v>7.0000000000000001E-3</v>
      </c>
      <c r="R69">
        <v>1</v>
      </c>
      <c r="S69">
        <v>0</v>
      </c>
      <c r="T69">
        <v>0</v>
      </c>
      <c r="V69">
        <v>0</v>
      </c>
      <c r="Y69" s="1">
        <v>44364</v>
      </c>
      <c r="Z69" s="2">
        <v>0.87715277777777778</v>
      </c>
      <c r="AB69">
        <v>1</v>
      </c>
      <c r="AD69" s="4">
        <f t="shared" si="1"/>
        <v>2.5880420651482461</v>
      </c>
      <c r="AE69" s="4">
        <f t="shared" si="0"/>
        <v>4.0562617502016884</v>
      </c>
      <c r="AF69" s="4">
        <f t="shared" si="2"/>
        <v>1.4682196850534424</v>
      </c>
      <c r="AG69" s="4">
        <f t="shared" si="3"/>
        <v>0.12061171636059374</v>
      </c>
      <c r="AJ69">
        <f>ABS(100*(AD69-AD70)/(AVERAGE(AD69:AD70)))</f>
        <v>0.19119765542096354</v>
      </c>
      <c r="AO69">
        <f>ABS(100*(AE69-AE70)/(AVERAGE(AE69:AE70)))</f>
        <v>15.222907901781214</v>
      </c>
      <c r="AT69">
        <f>ABS(100*(AF69-AF70)/(AVERAGE(AF69:AF70)))</f>
        <v>37.304446151263775</v>
      </c>
      <c r="AY69">
        <f>ABS(100*(AG69-AG70)/(AVERAGE(AG69:AG70)))</f>
        <v>17.218934880468385</v>
      </c>
      <c r="BC69" s="4">
        <f>AVERAGE(AD69:AD70)</f>
        <v>2.5855702902611259</v>
      </c>
      <c r="BD69" s="4">
        <f>AVERAGE(AE69:AE70)</f>
        <v>4.3904379099607986</v>
      </c>
      <c r="BE69" s="4">
        <f>AVERAGE(AF69:AF70)</f>
        <v>1.8048676196996727</v>
      </c>
      <c r="BF69" s="4">
        <f>AVERAGE(AG69:AG70)</f>
        <v>0.13197397255751675</v>
      </c>
    </row>
    <row r="70" spans="1:58" x14ac:dyDescent="0.3">
      <c r="A70">
        <v>47</v>
      </c>
      <c r="B70">
        <v>15</v>
      </c>
      <c r="C70" t="s">
        <v>97</v>
      </c>
      <c r="D70" t="s">
        <v>27</v>
      </c>
      <c r="G70">
        <v>0.5</v>
      </c>
      <c r="H70">
        <v>0.5</v>
      </c>
      <c r="I70">
        <v>2499</v>
      </c>
      <c r="J70">
        <v>4832</v>
      </c>
      <c r="L70">
        <v>1383</v>
      </c>
      <c r="M70">
        <v>2.3319999999999999</v>
      </c>
      <c r="N70">
        <v>4.3719999999999999</v>
      </c>
      <c r="O70">
        <v>2.04</v>
      </c>
      <c r="Q70">
        <v>2.9000000000000001E-2</v>
      </c>
      <c r="R70">
        <v>1</v>
      </c>
      <c r="S70">
        <v>0</v>
      </c>
      <c r="T70">
        <v>0</v>
      </c>
      <c r="V70">
        <v>0</v>
      </c>
      <c r="Y70" s="1">
        <v>44364</v>
      </c>
      <c r="Z70" s="2">
        <v>0.88326388888888896</v>
      </c>
      <c r="AB70">
        <v>1</v>
      </c>
      <c r="AD70" s="4">
        <f t="shared" si="1"/>
        <v>2.5830985153740058</v>
      </c>
      <c r="AE70" s="4">
        <f t="shared" si="0"/>
        <v>4.7246140697199088</v>
      </c>
      <c r="AF70" s="4">
        <f t="shared" si="2"/>
        <v>2.141515554345903</v>
      </c>
      <c r="AG70" s="4">
        <f t="shared" si="3"/>
        <v>0.14333622875443977</v>
      </c>
      <c r="BC70" s="4"/>
      <c r="BD70" s="4"/>
      <c r="BE70" s="4"/>
      <c r="BF70" s="4"/>
    </row>
    <row r="71" spans="1:58" x14ac:dyDescent="0.3">
      <c r="A71">
        <v>48</v>
      </c>
      <c r="B71">
        <v>16</v>
      </c>
      <c r="C71" t="s">
        <v>98</v>
      </c>
      <c r="D71" t="s">
        <v>27</v>
      </c>
      <c r="G71">
        <v>0.5</v>
      </c>
      <c r="H71">
        <v>0.5</v>
      </c>
      <c r="I71">
        <v>2332</v>
      </c>
      <c r="J71">
        <v>4041</v>
      </c>
      <c r="L71">
        <v>1318</v>
      </c>
      <c r="M71">
        <v>2.2040000000000002</v>
      </c>
      <c r="N71">
        <v>3.702</v>
      </c>
      <c r="O71">
        <v>1.4990000000000001</v>
      </c>
      <c r="Q71">
        <v>2.1999999999999999E-2</v>
      </c>
      <c r="R71">
        <v>1</v>
      </c>
      <c r="S71">
        <v>0</v>
      </c>
      <c r="T71">
        <v>0</v>
      </c>
      <c r="V71">
        <v>0</v>
      </c>
      <c r="Y71" s="1">
        <v>44364</v>
      </c>
      <c r="Z71" s="2">
        <v>0.89350694444444445</v>
      </c>
      <c r="AB71">
        <v>1</v>
      </c>
      <c r="AD71" s="4">
        <f t="shared" si="1"/>
        <v>2.4179839529143861</v>
      </c>
      <c r="AE71" s="4">
        <f t="shared" si="0"/>
        <v>3.9425627609345359</v>
      </c>
      <c r="AF71" s="4">
        <f t="shared" si="2"/>
        <v>1.5245788080201499</v>
      </c>
      <c r="AG71" s="4">
        <f t="shared" si="3"/>
        <v>0.13623481863136289</v>
      </c>
      <c r="BC71" s="4"/>
      <c r="BD71" s="4"/>
      <c r="BE71" s="4"/>
      <c r="BF71" s="4"/>
    </row>
    <row r="72" spans="1:58" x14ac:dyDescent="0.3">
      <c r="A72">
        <v>49</v>
      </c>
      <c r="B72">
        <v>16</v>
      </c>
      <c r="C72" t="s">
        <v>98</v>
      </c>
      <c r="D72" t="s">
        <v>27</v>
      </c>
      <c r="G72">
        <v>0.5</v>
      </c>
      <c r="H72">
        <v>0.5</v>
      </c>
      <c r="I72">
        <v>2317</v>
      </c>
      <c r="J72">
        <v>4073</v>
      </c>
      <c r="L72">
        <v>1293</v>
      </c>
      <c r="M72">
        <v>2.1930000000000001</v>
      </c>
      <c r="N72">
        <v>3.7290000000000001</v>
      </c>
      <c r="O72">
        <v>1.536</v>
      </c>
      <c r="Q72">
        <v>1.9E-2</v>
      </c>
      <c r="R72">
        <v>1</v>
      </c>
      <c r="S72">
        <v>0</v>
      </c>
      <c r="T72">
        <v>0</v>
      </c>
      <c r="V72">
        <v>0</v>
      </c>
      <c r="Y72" s="1">
        <v>44364</v>
      </c>
      <c r="Z72" s="2">
        <v>0.89921296296296294</v>
      </c>
      <c r="AB72">
        <v>1</v>
      </c>
      <c r="AD72" s="4">
        <f t="shared" si="1"/>
        <v>2.4031533035916657</v>
      </c>
      <c r="AE72" s="4">
        <f t="shared" si="0"/>
        <v>3.9742007405567001</v>
      </c>
      <c r="AF72" s="4">
        <f t="shared" si="2"/>
        <v>1.5710474369650345</v>
      </c>
      <c r="AG72" s="4">
        <f t="shared" si="3"/>
        <v>0.1335035070455641</v>
      </c>
      <c r="AJ72">
        <f>ABS(100*(AD72-AD73)/(AVERAGE(AD72:AD73)))</f>
        <v>0.70187177631365871</v>
      </c>
      <c r="AO72">
        <f>ABS(100*(AE72-AE73)/(AVERAGE(AE72:AE73)))</f>
        <v>20.597272321911806</v>
      </c>
      <c r="AT72">
        <f>ABS(100*(AF72-AF73)/(AVERAGE(AF72:AF73)))</f>
        <v>45.65270612697006</v>
      </c>
      <c r="AY72">
        <f>ABS(100*(AG72-AG73)/(AVERAGE(AG72:AG73)))</f>
        <v>52.282524755149041</v>
      </c>
      <c r="BC72" s="4">
        <f>AVERAGE(AD72:AD73)</f>
        <v>2.3947492689754575</v>
      </c>
      <c r="BD72" s="4">
        <f>AVERAGE(AE72:AE73)</f>
        <v>4.4304797279201003</v>
      </c>
      <c r="BE72" s="4">
        <f>AVERAGE(AF72:AF73)</f>
        <v>2.0357304589446428</v>
      </c>
      <c r="BF72" s="4">
        <f>AVERAGE(AG72:AG73)</f>
        <v>0.18075519747988339</v>
      </c>
    </row>
    <row r="73" spans="1:58" x14ac:dyDescent="0.3">
      <c r="A73">
        <v>50</v>
      </c>
      <c r="B73">
        <v>16</v>
      </c>
      <c r="C73" t="s">
        <v>98</v>
      </c>
      <c r="D73" t="s">
        <v>27</v>
      </c>
      <c r="G73">
        <v>0.5</v>
      </c>
      <c r="H73">
        <v>0.5</v>
      </c>
      <c r="I73">
        <v>2300</v>
      </c>
      <c r="J73">
        <v>4996</v>
      </c>
      <c r="L73">
        <v>2158</v>
      </c>
      <c r="M73">
        <v>2.1800000000000002</v>
      </c>
      <c r="N73">
        <v>4.5110000000000001</v>
      </c>
      <c r="O73">
        <v>2.331</v>
      </c>
      <c r="Q73">
        <v>0.11</v>
      </c>
      <c r="R73">
        <v>1</v>
      </c>
      <c r="S73">
        <v>0</v>
      </c>
      <c r="T73">
        <v>0</v>
      </c>
      <c r="V73">
        <v>0</v>
      </c>
      <c r="Y73" s="1">
        <v>44364</v>
      </c>
      <c r="Z73" s="2">
        <v>0.90533564814814815</v>
      </c>
      <c r="AB73">
        <v>1</v>
      </c>
      <c r="AD73" s="4">
        <f t="shared" si="1"/>
        <v>2.3863452343592493</v>
      </c>
      <c r="AE73" s="4">
        <f t="shared" si="0"/>
        <v>4.8867587152835004</v>
      </c>
      <c r="AF73" s="4">
        <f t="shared" si="2"/>
        <v>2.5004134809242511</v>
      </c>
      <c r="AG73" s="4">
        <f t="shared" si="3"/>
        <v>0.22800688791420268</v>
      </c>
      <c r="BC73" s="4"/>
      <c r="BD73" s="4"/>
      <c r="BE73" s="4"/>
      <c r="BF73" s="4"/>
    </row>
    <row r="74" spans="1:58" x14ac:dyDescent="0.3">
      <c r="A74">
        <v>51</v>
      </c>
      <c r="B74">
        <v>17</v>
      </c>
      <c r="C74" t="s">
        <v>99</v>
      </c>
      <c r="D74" t="s">
        <v>27</v>
      </c>
      <c r="G74">
        <v>0.5</v>
      </c>
      <c r="H74">
        <v>0.5</v>
      </c>
      <c r="I74">
        <v>2820</v>
      </c>
      <c r="J74">
        <v>4376</v>
      </c>
      <c r="L74">
        <v>1229</v>
      </c>
      <c r="M74">
        <v>2.5779999999999998</v>
      </c>
      <c r="N74">
        <v>3.9860000000000002</v>
      </c>
      <c r="O74">
        <v>1.4079999999999999</v>
      </c>
      <c r="Q74">
        <v>1.2999999999999999E-2</v>
      </c>
      <c r="R74">
        <v>1</v>
      </c>
      <c r="S74">
        <v>0</v>
      </c>
      <c r="T74">
        <v>0</v>
      </c>
      <c r="V74">
        <v>0</v>
      </c>
      <c r="Y74" s="1">
        <v>44364</v>
      </c>
      <c r="Z74" s="2">
        <v>0.91554398148148142</v>
      </c>
      <c r="AB74">
        <v>1</v>
      </c>
      <c r="AD74" s="4">
        <f t="shared" si="1"/>
        <v>2.9004744108802214</v>
      </c>
      <c r="AE74" s="4">
        <f t="shared" si="0"/>
        <v>4.2737728601040681</v>
      </c>
      <c r="AF74" s="4">
        <f t="shared" si="2"/>
        <v>1.3732984492238467</v>
      </c>
      <c r="AG74" s="4">
        <f t="shared" si="3"/>
        <v>0.12651134938591918</v>
      </c>
      <c r="BC74" s="4"/>
      <c r="BD74" s="4"/>
      <c r="BE74" s="4"/>
      <c r="BF74" s="4"/>
    </row>
    <row r="75" spans="1:58" x14ac:dyDescent="0.3">
      <c r="A75">
        <v>52</v>
      </c>
      <c r="B75">
        <v>17</v>
      </c>
      <c r="C75" t="s">
        <v>99</v>
      </c>
      <c r="D75" t="s">
        <v>27</v>
      </c>
      <c r="G75">
        <v>0.5</v>
      </c>
      <c r="H75">
        <v>0.5</v>
      </c>
      <c r="I75">
        <v>3058</v>
      </c>
      <c r="J75">
        <v>4322</v>
      </c>
      <c r="L75">
        <v>1234</v>
      </c>
      <c r="M75">
        <v>2.7610000000000001</v>
      </c>
      <c r="N75">
        <v>3.94</v>
      </c>
      <c r="O75">
        <v>1.179</v>
      </c>
      <c r="Q75">
        <v>1.2999999999999999E-2</v>
      </c>
      <c r="R75">
        <v>1</v>
      </c>
      <c r="S75">
        <v>0</v>
      </c>
      <c r="T75">
        <v>0</v>
      </c>
      <c r="V75">
        <v>0</v>
      </c>
      <c r="Y75" s="1">
        <v>44364</v>
      </c>
      <c r="Z75" s="2">
        <v>0.92123842592592586</v>
      </c>
      <c r="AB75">
        <v>1</v>
      </c>
      <c r="AD75" s="4">
        <f t="shared" si="1"/>
        <v>3.135787380134051</v>
      </c>
      <c r="AE75" s="4">
        <f t="shared" si="0"/>
        <v>4.2203837694916659</v>
      </c>
      <c r="AF75" s="4">
        <f t="shared" si="2"/>
        <v>1.0845963893576149</v>
      </c>
      <c r="AG75" s="4">
        <f t="shared" si="3"/>
        <v>0.12705761170307892</v>
      </c>
      <c r="AJ75">
        <f>ABS(100*(AD75-AD76)/(AVERAGE(AD75:AD76)))</f>
        <v>1.5331209686289049</v>
      </c>
      <c r="AO75">
        <f>ABS(100*(AE75-AE76)/(AVERAGE(AE75:AE76)))</f>
        <v>13.927103410813784</v>
      </c>
      <c r="AT75">
        <f>ABS(100*(AF75-AF76)/(AVERAGE(AF75:AF76)))</f>
        <v>42.384780164846674</v>
      </c>
      <c r="AY75">
        <f>ABS(100*(AG75-AG76)/(AVERAGE(AG75:AG76)))</f>
        <v>11.12489306940067</v>
      </c>
      <c r="BC75" s="4">
        <f>AVERAGE(AD75:AD76)</f>
        <v>3.1600107740278274</v>
      </c>
      <c r="BD75" s="4">
        <f>AVERAGE(AE75:AE76)</f>
        <v>4.536269222281712</v>
      </c>
      <c r="BE75" s="4">
        <f>AVERAGE(AF75:AF76)</f>
        <v>1.3762584482538844</v>
      </c>
      <c r="BF75" s="4">
        <f>AVERAGE(AG75:AG76)</f>
        <v>0.13454140544816764</v>
      </c>
    </row>
    <row r="76" spans="1:58" x14ac:dyDescent="0.3">
      <c r="A76">
        <v>53</v>
      </c>
      <c r="B76">
        <v>17</v>
      </c>
      <c r="C76" t="s">
        <v>99</v>
      </c>
      <c r="D76" t="s">
        <v>27</v>
      </c>
      <c r="G76">
        <v>0.5</v>
      </c>
      <c r="H76">
        <v>0.5</v>
      </c>
      <c r="I76">
        <v>3107</v>
      </c>
      <c r="J76">
        <v>4961</v>
      </c>
      <c r="L76">
        <v>1371</v>
      </c>
      <c r="M76">
        <v>2.798</v>
      </c>
      <c r="N76">
        <v>4.4809999999999999</v>
      </c>
      <c r="O76">
        <v>1.6830000000000001</v>
      </c>
      <c r="Q76">
        <v>2.7E-2</v>
      </c>
      <c r="R76">
        <v>1</v>
      </c>
      <c r="S76">
        <v>0</v>
      </c>
      <c r="T76">
        <v>0</v>
      </c>
      <c r="V76">
        <v>0</v>
      </c>
      <c r="Y76" s="1">
        <v>44364</v>
      </c>
      <c r="Z76" s="2">
        <v>0.92743055555555554</v>
      </c>
      <c r="AB76">
        <v>1</v>
      </c>
      <c r="AD76" s="4">
        <f t="shared" si="1"/>
        <v>3.1842341679216042</v>
      </c>
      <c r="AE76" s="4">
        <f t="shared" si="0"/>
        <v>4.8521546750717581</v>
      </c>
      <c r="AF76" s="4">
        <f t="shared" si="2"/>
        <v>1.6679205071501539</v>
      </c>
      <c r="AG76" s="4">
        <f t="shared" si="3"/>
        <v>0.14202519919325637</v>
      </c>
      <c r="BC76" s="4"/>
      <c r="BD76" s="4"/>
      <c r="BE76" s="4"/>
      <c r="BF76" s="4"/>
    </row>
    <row r="77" spans="1:58" x14ac:dyDescent="0.3">
      <c r="A77">
        <v>54</v>
      </c>
      <c r="B77">
        <v>18</v>
      </c>
      <c r="C77" t="s">
        <v>100</v>
      </c>
      <c r="D77" t="s">
        <v>27</v>
      </c>
      <c r="G77">
        <v>0.5</v>
      </c>
      <c r="H77">
        <v>0.5</v>
      </c>
      <c r="I77">
        <v>3212</v>
      </c>
      <c r="J77">
        <v>6250</v>
      </c>
      <c r="L77">
        <v>3242</v>
      </c>
      <c r="M77">
        <v>2.879</v>
      </c>
      <c r="N77">
        <v>5.5730000000000004</v>
      </c>
      <c r="O77">
        <v>2.694</v>
      </c>
      <c r="Q77">
        <v>0.223</v>
      </c>
      <c r="R77">
        <v>1</v>
      </c>
      <c r="S77">
        <v>0</v>
      </c>
      <c r="T77">
        <v>0</v>
      </c>
      <c r="V77">
        <v>0</v>
      </c>
      <c r="Y77" s="1">
        <v>44364</v>
      </c>
      <c r="Z77" s="2">
        <v>0.9380208333333333</v>
      </c>
      <c r="AB77">
        <v>1</v>
      </c>
      <c r="AD77" s="4">
        <f t="shared" si="1"/>
        <v>3.2880487131806468</v>
      </c>
      <c r="AE77" s="4">
        <f t="shared" si="0"/>
        <v>6.1265720417270622</v>
      </c>
      <c r="AF77" s="4">
        <f t="shared" si="2"/>
        <v>2.8385233285464153</v>
      </c>
      <c r="AG77" s="4">
        <f t="shared" si="3"/>
        <v>0.34643655827443876</v>
      </c>
      <c r="BC77" s="4"/>
      <c r="BD77" s="4"/>
      <c r="BE77" s="4"/>
      <c r="BF77" s="4"/>
    </row>
    <row r="78" spans="1:58" x14ac:dyDescent="0.3">
      <c r="A78">
        <v>55</v>
      </c>
      <c r="B78">
        <v>18</v>
      </c>
      <c r="C78" t="s">
        <v>100</v>
      </c>
      <c r="D78" t="s">
        <v>27</v>
      </c>
      <c r="G78">
        <v>0.5</v>
      </c>
      <c r="H78">
        <v>0.5</v>
      </c>
      <c r="I78">
        <v>3297</v>
      </c>
      <c r="J78">
        <v>6365</v>
      </c>
      <c r="L78">
        <v>3266</v>
      </c>
      <c r="M78">
        <v>2.9449999999999998</v>
      </c>
      <c r="N78">
        <v>5.6710000000000003</v>
      </c>
      <c r="O78">
        <v>2.726</v>
      </c>
      <c r="Q78">
        <v>0.22600000000000001</v>
      </c>
      <c r="R78">
        <v>1</v>
      </c>
      <c r="S78">
        <v>0</v>
      </c>
      <c r="T78">
        <v>0</v>
      </c>
      <c r="V78">
        <v>0</v>
      </c>
      <c r="Y78" s="1">
        <v>44364</v>
      </c>
      <c r="Z78" s="2">
        <v>0.9439467592592593</v>
      </c>
      <c r="AB78">
        <v>1</v>
      </c>
      <c r="AD78" s="4">
        <f t="shared" si="1"/>
        <v>3.3720890593427293</v>
      </c>
      <c r="AE78" s="4">
        <f t="shared" si="0"/>
        <v>6.2402710309942151</v>
      </c>
      <c r="AF78" s="4">
        <f t="shared" si="2"/>
        <v>2.8681819716514858</v>
      </c>
      <c r="AG78" s="4">
        <f t="shared" si="3"/>
        <v>0.34905861739680555</v>
      </c>
      <c r="AJ78">
        <f>ABS(100*(AD78-AD79)/(AVERAGE(AD78:AD79)))</f>
        <v>0.9130820068883454</v>
      </c>
      <c r="AO78">
        <f>ABS(100*(AE78-AE79)/(AVERAGE(AE78:AE79)))</f>
        <v>12.45045838595637</v>
      </c>
      <c r="AT78">
        <f>ABS(100*(AF78-AF79)/(AVERAGE(AF78:AF79)))</f>
        <v>26.05307347224019</v>
      </c>
      <c r="AY78">
        <f>ABS(100*(AG78-AG79)/(AVERAGE(AG78:AG79)))</f>
        <v>10.834901670610092</v>
      </c>
      <c r="BC78" s="4">
        <f>AVERAGE(AD78:AD79)</f>
        <v>3.3567640550425848</v>
      </c>
      <c r="BD78" s="4">
        <f>AVERAGE(AE78:AE79)</f>
        <v>6.6545308266719285</v>
      </c>
      <c r="BE78" s="4">
        <f>AVERAGE(AF78:AF79)</f>
        <v>3.2977667716293437</v>
      </c>
      <c r="BF78" s="4">
        <f>AVERAGE(AG78:AG79)</f>
        <v>0.36905181820485278</v>
      </c>
    </row>
    <row r="79" spans="1:58" x14ac:dyDescent="0.3">
      <c r="A79">
        <v>56</v>
      </c>
      <c r="B79">
        <v>18</v>
      </c>
      <c r="C79" t="s">
        <v>100</v>
      </c>
      <c r="D79" t="s">
        <v>27</v>
      </c>
      <c r="G79">
        <v>0.5</v>
      </c>
      <c r="H79">
        <v>0.5</v>
      </c>
      <c r="I79">
        <v>3266</v>
      </c>
      <c r="J79">
        <v>7203</v>
      </c>
      <c r="L79">
        <v>3632</v>
      </c>
      <c r="M79">
        <v>2.92</v>
      </c>
      <c r="N79">
        <v>6.3810000000000002</v>
      </c>
      <c r="O79">
        <v>3.46</v>
      </c>
      <c r="Q79">
        <v>0.26400000000000001</v>
      </c>
      <c r="R79">
        <v>1</v>
      </c>
      <c r="S79">
        <v>0</v>
      </c>
      <c r="T79">
        <v>0</v>
      </c>
      <c r="V79">
        <v>0</v>
      </c>
      <c r="Y79" s="1">
        <v>44364</v>
      </c>
      <c r="Z79" s="2">
        <v>0.95027777777777767</v>
      </c>
      <c r="AB79">
        <v>1</v>
      </c>
      <c r="AD79" s="4">
        <f t="shared" si="1"/>
        <v>3.3414390507424399</v>
      </c>
      <c r="AE79" s="4">
        <f t="shared" si="0"/>
        <v>7.0687906223496419</v>
      </c>
      <c r="AF79" s="4">
        <f t="shared" si="2"/>
        <v>3.7273515716072021</v>
      </c>
      <c r="AG79" s="4">
        <f t="shared" si="3"/>
        <v>0.38904501901290006</v>
      </c>
      <c r="BC79" s="4"/>
      <c r="BD79" s="4"/>
      <c r="BE79" s="4"/>
      <c r="BF79" s="4"/>
    </row>
    <row r="80" spans="1:58" x14ac:dyDescent="0.3">
      <c r="A80">
        <v>57</v>
      </c>
      <c r="B80">
        <v>19</v>
      </c>
      <c r="C80" t="s">
        <v>66</v>
      </c>
      <c r="D80" t="s">
        <v>27</v>
      </c>
      <c r="G80">
        <v>0.5</v>
      </c>
      <c r="H80">
        <v>0.5</v>
      </c>
      <c r="I80">
        <v>5161</v>
      </c>
      <c r="J80">
        <v>10513</v>
      </c>
      <c r="L80">
        <v>4754</v>
      </c>
      <c r="M80">
        <v>4.375</v>
      </c>
      <c r="N80">
        <v>9.1850000000000005</v>
      </c>
      <c r="O80">
        <v>4.8109999999999999</v>
      </c>
      <c r="Q80">
        <v>0.38100000000000001</v>
      </c>
      <c r="R80">
        <v>1</v>
      </c>
      <c r="S80">
        <v>0</v>
      </c>
      <c r="T80">
        <v>0</v>
      </c>
      <c r="V80">
        <v>0</v>
      </c>
      <c r="Y80" s="1">
        <v>44364</v>
      </c>
      <c r="Z80" s="2">
        <v>0.96111111111111114</v>
      </c>
      <c r="AB80">
        <v>1</v>
      </c>
      <c r="AD80" s="4">
        <f t="shared" si="1"/>
        <v>5.2150444151794453</v>
      </c>
      <c r="AE80" s="4">
        <f t="shared" si="0"/>
        <v>10.341344139517258</v>
      </c>
      <c r="AF80" s="4">
        <f t="shared" si="2"/>
        <v>5.1262997243378123</v>
      </c>
      <c r="AG80" s="4">
        <f t="shared" si="3"/>
        <v>0.5116262829835504</v>
      </c>
      <c r="BC80" s="4"/>
      <c r="BD80" s="4"/>
      <c r="BE80" s="4"/>
      <c r="BF80" s="4"/>
    </row>
    <row r="81" spans="1:58" x14ac:dyDescent="0.3">
      <c r="A81">
        <v>58</v>
      </c>
      <c r="B81">
        <v>19</v>
      </c>
      <c r="C81" t="s">
        <v>66</v>
      </c>
      <c r="D81" t="s">
        <v>27</v>
      </c>
      <c r="G81">
        <v>0.5</v>
      </c>
      <c r="H81">
        <v>0.5</v>
      </c>
      <c r="I81">
        <v>5932</v>
      </c>
      <c r="J81">
        <v>10572</v>
      </c>
      <c r="L81">
        <v>4866</v>
      </c>
      <c r="M81">
        <v>4.9660000000000002</v>
      </c>
      <c r="N81">
        <v>9.2349999999999994</v>
      </c>
      <c r="O81">
        <v>4.2690000000000001</v>
      </c>
      <c r="Q81">
        <v>0.39300000000000002</v>
      </c>
      <c r="R81">
        <v>1</v>
      </c>
      <c r="S81">
        <v>0</v>
      </c>
      <c r="T81">
        <v>0</v>
      </c>
      <c r="V81">
        <v>0</v>
      </c>
      <c r="Y81" s="1">
        <v>44364</v>
      </c>
      <c r="Z81" s="2">
        <v>0.96719907407407402</v>
      </c>
      <c r="AB81">
        <v>2</v>
      </c>
      <c r="AC81" t="s">
        <v>111</v>
      </c>
      <c r="AD81" s="4">
        <f t="shared" si="1"/>
        <v>5.9773397903672709</v>
      </c>
      <c r="AE81" s="4">
        <f t="shared" si="0"/>
        <v>10.399676664445623</v>
      </c>
      <c r="AF81" s="4">
        <f t="shared" si="2"/>
        <v>4.4223368740783524</v>
      </c>
      <c r="AG81" s="4">
        <f t="shared" si="3"/>
        <v>0.52386255888792888</v>
      </c>
      <c r="AJ81">
        <f>ABS(100*(AD81-AD82)/(AVERAGE(AD81:AD82)))</f>
        <v>0</v>
      </c>
      <c r="AL81">
        <f>100*((AVERAGE(AD81:AD82)*25)-(AVERAGE(AD63:AD64)*25))/(1000*0.075)</f>
        <v>103.94637325302222</v>
      </c>
      <c r="AO81">
        <f>ABS(100*(AE81-AE82)/(AVERAGE(AE81:AE82)))</f>
        <v>13.20348763284237</v>
      </c>
      <c r="AQ81">
        <f>100*((AVERAGE(AE81:AE82)*25)-(AVERAGE(AE63:AE64)*25))/(2000*0.075)</f>
        <v>104.71841692648638</v>
      </c>
      <c r="AT81">
        <f>ABS(100*(AF81-AF82)/(AVERAGE(AF81:AF82)))</f>
        <v>28.506031727619202</v>
      </c>
      <c r="AV81">
        <f>100*((AVERAGE(AF81:AF82)*25)-(AVERAGE(AF63:AF64)*25))/(1000*0.075)</f>
        <v>105.49046059995055</v>
      </c>
      <c r="AY81">
        <f>ABS(100*(AG81-AG82)/(AVERAGE(AG81:AG82)))</f>
        <v>16.12509697379393</v>
      </c>
      <c r="BA81">
        <f>100*((AVERAGE(AG81:AG82)*25)-(AVERAGE(AG63:AG64)*25))/(100*0.075)</f>
        <v>138.58674986343121</v>
      </c>
      <c r="BC81" s="4">
        <f>AVERAGE(AD81:AD82)</f>
        <v>5.9773397903672709</v>
      </c>
      <c r="BD81" s="4">
        <f>AVERAGE(AE81:AE82)</f>
        <v>11.134765347229346</v>
      </c>
      <c r="BE81" s="4">
        <f>AVERAGE(AF81:AF82)</f>
        <v>5.1574255568620746</v>
      </c>
      <c r="BF81" s="4">
        <f>AVERAGE(AG81:AG82)</f>
        <v>0.56980321976106474</v>
      </c>
    </row>
    <row r="82" spans="1:58" x14ac:dyDescent="0.3">
      <c r="A82">
        <v>59</v>
      </c>
      <c r="B82">
        <v>19</v>
      </c>
      <c r="C82" t="s">
        <v>66</v>
      </c>
      <c r="D82" t="s">
        <v>27</v>
      </c>
      <c r="G82">
        <v>0.5</v>
      </c>
      <c r="H82">
        <v>0.5</v>
      </c>
      <c r="I82">
        <v>5932</v>
      </c>
      <c r="J82">
        <v>12059</v>
      </c>
      <c r="L82">
        <v>5707</v>
      </c>
      <c r="M82">
        <v>4.9660000000000002</v>
      </c>
      <c r="N82">
        <v>10.494999999999999</v>
      </c>
      <c r="O82">
        <v>5.5289999999999999</v>
      </c>
      <c r="Q82">
        <v>0.48099999999999998</v>
      </c>
      <c r="R82">
        <v>1</v>
      </c>
      <c r="S82">
        <v>0</v>
      </c>
      <c r="T82">
        <v>0</v>
      </c>
      <c r="V82">
        <v>0</v>
      </c>
      <c r="Y82" s="1">
        <v>44364</v>
      </c>
      <c r="Z82" s="2">
        <v>0.97371527777777767</v>
      </c>
      <c r="AB82">
        <v>1</v>
      </c>
      <c r="AD82" s="4">
        <f t="shared" si="1"/>
        <v>5.9773397903672709</v>
      </c>
      <c r="AE82" s="4">
        <f t="shared" si="0"/>
        <v>11.869854030013068</v>
      </c>
      <c r="AF82" s="4">
        <f t="shared" si="2"/>
        <v>5.8925142396457968</v>
      </c>
      <c r="AG82" s="4">
        <f t="shared" si="3"/>
        <v>0.61574388063420071</v>
      </c>
    </row>
    <row r="83" spans="1:58" x14ac:dyDescent="0.3">
      <c r="A83">
        <v>60</v>
      </c>
      <c r="B83">
        <v>20</v>
      </c>
      <c r="C83" t="s">
        <v>67</v>
      </c>
      <c r="D83" t="s">
        <v>27</v>
      </c>
      <c r="G83">
        <v>0.5</v>
      </c>
      <c r="H83">
        <v>0.5</v>
      </c>
      <c r="I83">
        <v>4076</v>
      </c>
      <c r="J83">
        <v>6584</v>
      </c>
      <c r="L83">
        <v>3325</v>
      </c>
      <c r="M83">
        <v>3.5419999999999998</v>
      </c>
      <c r="N83">
        <v>5.8559999999999999</v>
      </c>
      <c r="O83">
        <v>2.3140000000000001</v>
      </c>
      <c r="Q83">
        <v>0.23200000000000001</v>
      </c>
      <c r="R83">
        <v>1</v>
      </c>
      <c r="S83">
        <v>0</v>
      </c>
      <c r="T83">
        <v>0</v>
      </c>
      <c r="V83">
        <v>0</v>
      </c>
      <c r="Y83" s="1">
        <v>44364</v>
      </c>
      <c r="Z83" s="2">
        <v>0.98454861111111114</v>
      </c>
      <c r="AB83">
        <v>1</v>
      </c>
      <c r="AD83" s="4">
        <f t="shared" si="1"/>
        <v>4.1422941141693395</v>
      </c>
      <c r="AE83" s="4">
        <f t="shared" si="0"/>
        <v>6.4567934540334013</v>
      </c>
      <c r="AF83" s="4">
        <f t="shared" si="2"/>
        <v>2.3144993398640619</v>
      </c>
      <c r="AG83" s="4">
        <f t="shared" si="3"/>
        <v>0.35550451273929079</v>
      </c>
      <c r="BC83" s="4"/>
      <c r="BD83" s="4"/>
      <c r="BE83" s="4"/>
      <c r="BF83" s="4"/>
    </row>
    <row r="84" spans="1:58" x14ac:dyDescent="0.3">
      <c r="A84">
        <v>61</v>
      </c>
      <c r="B84">
        <v>20</v>
      </c>
      <c r="C84" t="s">
        <v>67</v>
      </c>
      <c r="D84" t="s">
        <v>27</v>
      </c>
      <c r="G84">
        <v>0.5</v>
      </c>
      <c r="H84">
        <v>0.5</v>
      </c>
      <c r="I84">
        <v>3348</v>
      </c>
      <c r="J84">
        <v>6532</v>
      </c>
      <c r="L84">
        <v>3289</v>
      </c>
      <c r="M84">
        <v>2.9830000000000001</v>
      </c>
      <c r="N84">
        <v>5.8120000000000003</v>
      </c>
      <c r="O84">
        <v>2.8290000000000002</v>
      </c>
      <c r="Q84">
        <v>0.22800000000000001</v>
      </c>
      <c r="R84">
        <v>1</v>
      </c>
      <c r="S84">
        <v>0</v>
      </c>
      <c r="T84">
        <v>0</v>
      </c>
      <c r="V84">
        <v>0</v>
      </c>
      <c r="Y84" s="1">
        <v>44364</v>
      </c>
      <c r="Z84" s="2">
        <v>0.9903587962962962</v>
      </c>
      <c r="AB84">
        <v>1</v>
      </c>
      <c r="AD84" s="4">
        <f t="shared" si="1"/>
        <v>3.422513267039978</v>
      </c>
      <c r="AE84" s="4">
        <f t="shared" si="0"/>
        <v>6.4053817371473851</v>
      </c>
      <c r="AF84" s="4">
        <f t="shared" si="2"/>
        <v>2.9828684701074071</v>
      </c>
      <c r="AG84" s="4">
        <f t="shared" si="3"/>
        <v>0.35157142405574049</v>
      </c>
      <c r="AJ84">
        <f>ABS(100*(AD84-AD85)/(AVERAGE(AD84:AD85)))</f>
        <v>1.0346032158805538</v>
      </c>
      <c r="AK84">
        <f>ABS(100*((AVERAGE(AD84:AD85)-AVERAGE(AD78:AD79))/(AVERAGE(AD78:AD79,AD84:AD85))))</f>
        <v>2.4582927871582227</v>
      </c>
      <c r="AO84">
        <f>ABS(100*(AE84-AE85)/(AVERAGE(AE84:AE85)))</f>
        <v>12.46168883940152</v>
      </c>
      <c r="AP84">
        <f>ABS(100*((AVERAGE(AE84:AE85)-AVERAGE(AE78:AE79))/(AVERAGE(AE78:AE79,AE84:AE85))))</f>
        <v>2.6173304965864004</v>
      </c>
      <c r="AT84">
        <f>ABS(100*(AF84-AF85)/(AVERAGE(AF84:AF85)))</f>
        <v>24.055961823017874</v>
      </c>
      <c r="AU84">
        <f>ABS(100*((AVERAGE(AF84:AF85)-AVERAGE(AF78:AF79))/(AVERAGE(AF78:AF79,AF84:AF85))))</f>
        <v>2.7789506270079416</v>
      </c>
      <c r="AY84">
        <f>ABS(100*(AG84-AG85)/(AVERAGE(AG84:AG85)))</f>
        <v>13.178624751962435</v>
      </c>
      <c r="AZ84">
        <f>ABS(100*((AVERAGE(AG84:AG85)-AVERAGE(AG78:AG79))/(AVERAGE(AG78:AG79,AG84:AG85))))</f>
        <v>1.9639613037735106</v>
      </c>
      <c r="BC84" s="4">
        <f>AVERAGE(AD84:AD85)</f>
        <v>3.4403100462272427</v>
      </c>
      <c r="BD84" s="4">
        <f>AVERAGE(AE84:AE85)</f>
        <v>6.831011431751814</v>
      </c>
      <c r="BE84" s="4">
        <f>AVERAGE(AF84:AF85)</f>
        <v>3.3907013855245713</v>
      </c>
      <c r="BF84" s="4">
        <f>AVERAGE(AG84:AG85)</f>
        <v>0.37637173325479362</v>
      </c>
    </row>
    <row r="85" spans="1:58" x14ac:dyDescent="0.3">
      <c r="A85">
        <v>62</v>
      </c>
      <c r="B85">
        <v>20</v>
      </c>
      <c r="C85" t="s">
        <v>67</v>
      </c>
      <c r="D85" t="s">
        <v>27</v>
      </c>
      <c r="G85">
        <v>0.5</v>
      </c>
      <c r="H85">
        <v>0.5</v>
      </c>
      <c r="I85">
        <v>3384</v>
      </c>
      <c r="J85">
        <v>7393</v>
      </c>
      <c r="L85">
        <v>3743</v>
      </c>
      <c r="M85">
        <v>3.0110000000000001</v>
      </c>
      <c r="N85">
        <v>6.5419999999999998</v>
      </c>
      <c r="O85">
        <v>3.53</v>
      </c>
      <c r="Q85">
        <v>0.27500000000000002</v>
      </c>
      <c r="R85">
        <v>1</v>
      </c>
      <c r="S85">
        <v>0</v>
      </c>
      <c r="T85">
        <v>0</v>
      </c>
      <c r="V85">
        <v>0</v>
      </c>
      <c r="Y85" s="1">
        <v>44364</v>
      </c>
      <c r="Z85" s="2">
        <v>0.99668981481481478</v>
      </c>
      <c r="AB85">
        <v>1</v>
      </c>
      <c r="AD85" s="4">
        <f t="shared" si="1"/>
        <v>3.4581068254145069</v>
      </c>
      <c r="AE85" s="4">
        <f t="shared" si="0"/>
        <v>7.2566411263562429</v>
      </c>
      <c r="AF85" s="4">
        <f t="shared" si="2"/>
        <v>3.7985343009417361</v>
      </c>
      <c r="AG85" s="4">
        <f t="shared" si="3"/>
        <v>0.40117204245384674</v>
      </c>
    </row>
    <row r="86" spans="1:58" x14ac:dyDescent="0.3">
      <c r="A86">
        <v>63</v>
      </c>
      <c r="B86">
        <v>2</v>
      </c>
      <c r="D86" t="s">
        <v>28</v>
      </c>
      <c r="Y86" s="1">
        <v>44365</v>
      </c>
      <c r="Z86" s="2">
        <v>7.175925925925927E-4</v>
      </c>
      <c r="AB86">
        <v>1</v>
      </c>
      <c r="AD86" s="4" t="e">
        <f t="shared" si="1"/>
        <v>#DIV/0!</v>
      </c>
      <c r="AE86" s="4" t="e">
        <f t="shared" si="0"/>
        <v>#DIV/0!</v>
      </c>
      <c r="AF86" s="4" t="e">
        <f t="shared" si="2"/>
        <v>#DIV/0!</v>
      </c>
      <c r="AG86" s="4" t="e">
        <f t="shared" si="3"/>
        <v>#DIV/0!</v>
      </c>
      <c r="BC86" s="4"/>
      <c r="BD86" s="4"/>
      <c r="BE86" s="4"/>
      <c r="BF86" s="4"/>
    </row>
    <row r="87" spans="1:58" x14ac:dyDescent="0.3">
      <c r="A87">
        <v>64</v>
      </c>
      <c r="B87">
        <v>3</v>
      </c>
      <c r="C87" t="s">
        <v>29</v>
      </c>
      <c r="D87" t="s">
        <v>27</v>
      </c>
      <c r="G87">
        <v>0.5</v>
      </c>
      <c r="H87">
        <v>0.5</v>
      </c>
      <c r="I87">
        <v>201</v>
      </c>
      <c r="J87">
        <v>180</v>
      </c>
      <c r="L87">
        <v>120</v>
      </c>
      <c r="M87">
        <v>0.56899999999999995</v>
      </c>
      <c r="N87">
        <v>0.43099999999999999</v>
      </c>
      <c r="O87">
        <v>0</v>
      </c>
      <c r="Q87">
        <v>0</v>
      </c>
      <c r="R87">
        <v>1</v>
      </c>
      <c r="S87">
        <v>0</v>
      </c>
      <c r="T87">
        <v>0</v>
      </c>
      <c r="V87">
        <v>0</v>
      </c>
      <c r="Y87" s="1">
        <v>44365</v>
      </c>
      <c r="Z87" s="2">
        <v>1.0347222222222223E-2</v>
      </c>
      <c r="AB87">
        <v>1</v>
      </c>
      <c r="AD87" s="4">
        <f t="shared" si="1"/>
        <v>0.31104303913324777</v>
      </c>
      <c r="AE87" s="4">
        <f t="shared" si="0"/>
        <v>0.12524278214777942</v>
      </c>
      <c r="AF87" s="4">
        <f t="shared" si="2"/>
        <v>-0.18580025698546834</v>
      </c>
      <c r="AG87" s="4">
        <f t="shared" si="3"/>
        <v>5.3503674398842774E-3</v>
      </c>
    </row>
    <row r="88" spans="1:58" x14ac:dyDescent="0.3">
      <c r="A88">
        <v>65</v>
      </c>
      <c r="B88">
        <v>3</v>
      </c>
      <c r="C88" t="s">
        <v>29</v>
      </c>
      <c r="D88" t="s">
        <v>27</v>
      </c>
      <c r="G88">
        <v>0.5</v>
      </c>
      <c r="H88">
        <v>0.5</v>
      </c>
      <c r="I88">
        <v>35</v>
      </c>
      <c r="J88">
        <v>183</v>
      </c>
      <c r="L88">
        <v>102</v>
      </c>
      <c r="M88">
        <v>0.442</v>
      </c>
      <c r="N88">
        <v>0.434</v>
      </c>
      <c r="O88">
        <v>0</v>
      </c>
      <c r="Q88">
        <v>0</v>
      </c>
      <c r="R88">
        <v>1</v>
      </c>
      <c r="S88">
        <v>0</v>
      </c>
      <c r="T88">
        <v>0</v>
      </c>
      <c r="V88">
        <v>0</v>
      </c>
      <c r="Y88" s="1">
        <v>44365</v>
      </c>
      <c r="Z88" s="2">
        <v>1.5324074074074073E-2</v>
      </c>
      <c r="AB88">
        <v>1</v>
      </c>
      <c r="AD88" s="4">
        <f t="shared" si="1"/>
        <v>0.14691718662847583</v>
      </c>
      <c r="AE88" s="4">
        <f t="shared" si="0"/>
        <v>0.12820884273735733</v>
      </c>
      <c r="AF88" s="4">
        <f t="shared" si="2"/>
        <v>-1.8708343891118501E-2</v>
      </c>
      <c r="AG88" s="4">
        <f t="shared" si="3"/>
        <v>3.3838230981091386E-3</v>
      </c>
      <c r="AJ88">
        <f>ABS(100*(AD88-AD89)/(AVERAGE(AD88:AD89)))</f>
        <v>7.1384614749710646</v>
      </c>
      <c r="AO88">
        <f>ABS(100*(AE88-AE89)/(AVERAGE(AE88:AE89)))</f>
        <v>12.303159957097661</v>
      </c>
      <c r="AT88">
        <f>ABS(100*(AF88-AF89)/(AVERAGE(AF88:AF89)))</f>
        <v>37.680806533287608</v>
      </c>
      <c r="AY88">
        <f>ABS(100*(AG88-AG89)/(AVERAGE(AG88:AG89)))</f>
        <v>33.99753081601088</v>
      </c>
      <c r="BC88" s="4">
        <f>AVERAGE(AD88:AD89)</f>
        <v>0.15235509138013997</v>
      </c>
      <c r="BD88" s="4">
        <f>AVERAGE(AE88:AE89)</f>
        <v>0.1366126810744947</v>
      </c>
      <c r="BE88" s="4">
        <f>AVERAGE(AF88:AF89)</f>
        <v>-1.5742410305645244E-2</v>
      </c>
      <c r="BF88" s="4">
        <f>AVERAGE(AG88:AG89)</f>
        <v>2.8921870126653545E-3</v>
      </c>
    </row>
    <row r="89" spans="1:58" x14ac:dyDescent="0.3">
      <c r="A89">
        <v>66</v>
      </c>
      <c r="B89">
        <v>3</v>
      </c>
      <c r="C89" t="s">
        <v>29</v>
      </c>
      <c r="D89" t="s">
        <v>27</v>
      </c>
      <c r="G89">
        <v>0.5</v>
      </c>
      <c r="H89">
        <v>0.5</v>
      </c>
      <c r="I89">
        <v>46</v>
      </c>
      <c r="J89">
        <v>200</v>
      </c>
      <c r="L89">
        <v>93</v>
      </c>
      <c r="M89">
        <v>0.45</v>
      </c>
      <c r="N89">
        <v>0.44800000000000001</v>
      </c>
      <c r="O89">
        <v>0</v>
      </c>
      <c r="Q89">
        <v>0</v>
      </c>
      <c r="R89">
        <v>1</v>
      </c>
      <c r="S89">
        <v>0</v>
      </c>
      <c r="T89">
        <v>0</v>
      </c>
      <c r="V89">
        <v>0</v>
      </c>
      <c r="Y89" s="1">
        <v>44365</v>
      </c>
      <c r="Z89" s="2">
        <v>2.0682870370370372E-2</v>
      </c>
      <c r="AB89">
        <v>1</v>
      </c>
      <c r="AD89" s="4">
        <f t="shared" ref="AD89:AD143" si="12">((I89*$E$20)+$E$21)*1000/G89</f>
        <v>0.15779299613180409</v>
      </c>
      <c r="AE89" s="4">
        <f t="shared" ref="AE89:AE143" si="13">((J89*$G$20)+$G$21)*1000/H89</f>
        <v>0.1450165194116321</v>
      </c>
      <c r="AF89" s="4">
        <f t="shared" ref="AF89:AF143" si="14">AE89-AD89</f>
        <v>-1.2776476720171986E-2</v>
      </c>
      <c r="AG89" s="4">
        <f t="shared" ref="AG89:AG143" si="15">((L89*$I$20)+$I$21)*1000/H89</f>
        <v>2.4005509272215703E-3</v>
      </c>
      <c r="BC89" s="4"/>
      <c r="BD89" s="4"/>
      <c r="BE89" s="4"/>
      <c r="BF89" s="4"/>
    </row>
    <row r="90" spans="1:58" x14ac:dyDescent="0.3">
      <c r="A90">
        <v>67</v>
      </c>
      <c r="B90">
        <v>1</v>
      </c>
      <c r="C90" t="s">
        <v>30</v>
      </c>
      <c r="D90" t="s">
        <v>27</v>
      </c>
      <c r="G90">
        <v>0.5</v>
      </c>
      <c r="H90">
        <v>0.5</v>
      </c>
      <c r="I90">
        <v>7741</v>
      </c>
      <c r="J90">
        <v>9807</v>
      </c>
      <c r="L90">
        <v>11899</v>
      </c>
      <c r="M90">
        <v>6.3540000000000001</v>
      </c>
      <c r="N90">
        <v>8.5869999999999997</v>
      </c>
      <c r="O90">
        <v>2.2330000000000001</v>
      </c>
      <c r="Q90">
        <v>1.129</v>
      </c>
      <c r="R90">
        <v>1</v>
      </c>
      <c r="S90">
        <v>0</v>
      </c>
      <c r="T90">
        <v>0</v>
      </c>
      <c r="V90">
        <v>0</v>
      </c>
      <c r="Y90" s="1">
        <v>44365</v>
      </c>
      <c r="Z90" s="2">
        <v>3.1527777777777773E-2</v>
      </c>
      <c r="AB90">
        <v>1</v>
      </c>
      <c r="AD90" s="4">
        <f t="shared" si="12"/>
        <v>7.7659160986873461</v>
      </c>
      <c r="AE90" s="4">
        <f t="shared" si="13"/>
        <v>9.6433312141032594</v>
      </c>
      <c r="AF90" s="4">
        <f t="shared" si="14"/>
        <v>1.8774151154159133</v>
      </c>
      <c r="AG90" s="4">
        <f t="shared" si="15"/>
        <v>1.2922351342048484</v>
      </c>
    </row>
    <row r="91" spans="1:58" x14ac:dyDescent="0.3">
      <c r="A91">
        <v>68</v>
      </c>
      <c r="B91">
        <v>1</v>
      </c>
      <c r="C91" t="s">
        <v>30</v>
      </c>
      <c r="D91" t="s">
        <v>27</v>
      </c>
      <c r="G91">
        <v>0.5</v>
      </c>
      <c r="H91">
        <v>0.5</v>
      </c>
      <c r="I91">
        <v>10657</v>
      </c>
      <c r="J91">
        <v>9910</v>
      </c>
      <c r="L91">
        <v>12253</v>
      </c>
      <c r="M91">
        <v>8.5909999999999993</v>
      </c>
      <c r="N91">
        <v>8.6739999999999995</v>
      </c>
      <c r="O91">
        <v>8.4000000000000005E-2</v>
      </c>
      <c r="Q91">
        <v>1.1659999999999999</v>
      </c>
      <c r="R91">
        <v>1</v>
      </c>
      <c r="S91">
        <v>0</v>
      </c>
      <c r="T91">
        <v>0</v>
      </c>
      <c r="V91">
        <v>0</v>
      </c>
      <c r="Y91" s="1">
        <v>44365</v>
      </c>
      <c r="Z91" s="2">
        <v>3.7650462962962962E-2</v>
      </c>
      <c r="AB91">
        <v>1</v>
      </c>
      <c r="AD91" s="4">
        <f t="shared" si="12"/>
        <v>10.648994327024184</v>
      </c>
      <c r="AE91" s="4">
        <f t="shared" si="13"/>
        <v>9.7451659610121002</v>
      </c>
      <c r="AF91" s="4">
        <f t="shared" si="14"/>
        <v>-0.90382836601208361</v>
      </c>
      <c r="AG91" s="4">
        <f t="shared" si="15"/>
        <v>1.3309105062597593</v>
      </c>
      <c r="AJ91">
        <f>ABS(100*(AD91-AD92)/(AVERAGE(AD91:AD92)))</f>
        <v>1.9582434772284314</v>
      </c>
      <c r="AO91">
        <f>ABS(100*(AE91-AE92)/(AVERAGE(AE91:AE92)))</f>
        <v>15.040097081188986</v>
      </c>
      <c r="AT91">
        <f>ABS(100*(AF91-AF92)/(AVERAGE(AF91:AF92)))</f>
        <v>634.19996652271755</v>
      </c>
      <c r="AY91">
        <f>ABS(100*(AG91-AG92)/(AVERAGE(AG91:AG92)))</f>
        <v>15.0950870832636</v>
      </c>
      <c r="BC91" s="4">
        <f>AVERAGE(AD91:AD92)</f>
        <v>10.754291937215497</v>
      </c>
      <c r="BD91" s="4">
        <f>AVERAGE(AE91:AE92)</f>
        <v>10.537598481860996</v>
      </c>
      <c r="BE91" s="4">
        <f>AVERAGE(AF91:AF92)</f>
        <v>-0.21669345535450102</v>
      </c>
      <c r="BF91" s="4">
        <f>AVERAGE(AG91:AG92)</f>
        <v>1.4395620811428356</v>
      </c>
    </row>
    <row r="92" spans="1:58" x14ac:dyDescent="0.3">
      <c r="A92">
        <v>69</v>
      </c>
      <c r="B92">
        <v>1</v>
      </c>
      <c r="C92" t="s">
        <v>30</v>
      </c>
      <c r="D92" t="s">
        <v>27</v>
      </c>
      <c r="G92">
        <v>0.5</v>
      </c>
      <c r="H92">
        <v>0.5</v>
      </c>
      <c r="I92">
        <v>10870</v>
      </c>
      <c r="J92">
        <v>11513</v>
      </c>
      <c r="L92">
        <v>14242</v>
      </c>
      <c r="M92">
        <v>8.7539999999999996</v>
      </c>
      <c r="N92">
        <v>10.032</v>
      </c>
      <c r="O92">
        <v>1.278</v>
      </c>
      <c r="Q92">
        <v>1.3740000000000001</v>
      </c>
      <c r="R92">
        <v>1</v>
      </c>
      <c r="S92">
        <v>0</v>
      </c>
      <c r="T92">
        <v>0</v>
      </c>
      <c r="V92">
        <v>0</v>
      </c>
      <c r="Y92" s="1">
        <v>44365</v>
      </c>
      <c r="Z92" s="2">
        <v>4.4212962962962961E-2</v>
      </c>
      <c r="AB92">
        <v>1</v>
      </c>
      <c r="AD92" s="4">
        <f t="shared" si="12"/>
        <v>10.859589547406809</v>
      </c>
      <c r="AE92" s="4">
        <f t="shared" si="13"/>
        <v>11.330031002709891</v>
      </c>
      <c r="AF92" s="4">
        <f t="shared" si="14"/>
        <v>0.47044145530308157</v>
      </c>
      <c r="AG92" s="4">
        <f t="shared" si="15"/>
        <v>1.5482136560259121</v>
      </c>
      <c r="BC92" s="4"/>
      <c r="BD92" s="4"/>
      <c r="BE92" s="4"/>
      <c r="BF92" s="4"/>
    </row>
    <row r="93" spans="1:58" x14ac:dyDescent="0.3">
      <c r="A93">
        <v>70</v>
      </c>
      <c r="B93">
        <v>4</v>
      </c>
      <c r="C93" t="s">
        <v>65</v>
      </c>
      <c r="D93" t="s">
        <v>27</v>
      </c>
      <c r="G93">
        <v>0.5</v>
      </c>
      <c r="H93">
        <v>0.5</v>
      </c>
      <c r="I93">
        <v>5204</v>
      </c>
      <c r="J93">
        <v>5551</v>
      </c>
      <c r="L93">
        <v>2516</v>
      </c>
      <c r="M93">
        <v>4.407</v>
      </c>
      <c r="N93">
        <v>4.9809999999999999</v>
      </c>
      <c r="O93">
        <v>0.57399999999999995</v>
      </c>
      <c r="Q93">
        <v>0.14699999999999999</v>
      </c>
      <c r="R93">
        <v>1</v>
      </c>
      <c r="S93">
        <v>0</v>
      </c>
      <c r="T93">
        <v>0</v>
      </c>
      <c r="V93">
        <v>0</v>
      </c>
      <c r="Y93" s="1">
        <v>44365</v>
      </c>
      <c r="Z93" s="2">
        <v>5.5046296296296295E-2</v>
      </c>
      <c r="AB93">
        <v>1</v>
      </c>
      <c r="AD93" s="4">
        <f t="shared" si="12"/>
        <v>5.2575589432379095</v>
      </c>
      <c r="AE93" s="4">
        <f t="shared" si="13"/>
        <v>5.4354799243554117</v>
      </c>
      <c r="AF93" s="4">
        <f t="shared" si="14"/>
        <v>0.17792098111750221</v>
      </c>
      <c r="AG93" s="4">
        <f t="shared" si="15"/>
        <v>0.26711926982284151</v>
      </c>
    </row>
    <row r="94" spans="1:58" x14ac:dyDescent="0.3">
      <c r="A94">
        <v>71</v>
      </c>
      <c r="B94">
        <v>4</v>
      </c>
      <c r="C94" t="s">
        <v>65</v>
      </c>
      <c r="D94" t="s">
        <v>27</v>
      </c>
      <c r="G94">
        <v>0.5</v>
      </c>
      <c r="H94">
        <v>0.5</v>
      </c>
      <c r="I94">
        <v>3048</v>
      </c>
      <c r="J94">
        <v>5548</v>
      </c>
      <c r="L94">
        <v>2479</v>
      </c>
      <c r="M94">
        <v>2.7530000000000001</v>
      </c>
      <c r="N94">
        <v>4.9779999999999998</v>
      </c>
      <c r="O94">
        <v>2.2250000000000001</v>
      </c>
      <c r="Q94">
        <v>0.14299999999999999</v>
      </c>
      <c r="R94">
        <v>1</v>
      </c>
      <c r="S94">
        <v>0</v>
      </c>
      <c r="T94">
        <v>0</v>
      </c>
      <c r="V94">
        <v>0</v>
      </c>
      <c r="Y94" s="1">
        <v>44365</v>
      </c>
      <c r="Z94" s="2">
        <v>6.0902777777777778E-2</v>
      </c>
      <c r="AB94">
        <v>1</v>
      </c>
      <c r="AD94" s="4">
        <f t="shared" si="12"/>
        <v>3.1259002805855709</v>
      </c>
      <c r="AE94" s="4">
        <f t="shared" si="13"/>
        <v>5.4325138637658341</v>
      </c>
      <c r="AF94" s="4">
        <f t="shared" si="14"/>
        <v>2.3066135831802632</v>
      </c>
      <c r="AG94" s="4">
        <f t="shared" si="15"/>
        <v>0.2630769286758593</v>
      </c>
      <c r="AI94">
        <f>ABS(100*(AD94-3)/3)</f>
        <v>4.19667601951903</v>
      </c>
      <c r="AJ94">
        <f>ABS(100*(AD94-AD95)/(AVERAGE(AD94:AD95)))</f>
        <v>2.9854628865711224</v>
      </c>
      <c r="AN94">
        <f t="shared" ref="AN94" si="16">ABS(100*(AE94-6)/6)</f>
        <v>9.458102270569432</v>
      </c>
      <c r="AO94">
        <f>ABS(100*(AE94-AE95)/(AVERAGE(AE94:AE95)))</f>
        <v>13.175396576305896</v>
      </c>
      <c r="AS94">
        <f>ABS(100*(AF94-3)/3)</f>
        <v>23.112880560657896</v>
      </c>
      <c r="AT94">
        <f>ABS(100*(AF94-AF95)/(AVERAGE(AF94:AF95)))</f>
        <v>31.369698905868479</v>
      </c>
      <c r="AX94">
        <f t="shared" ref="AX94" si="17">ABS(100*(AG94-0.3)/0.3)</f>
        <v>12.307690441380229</v>
      </c>
      <c r="AY94">
        <f>ABS(100*(AG94-AG95)/(AVERAGE(AG94:AG95)))</f>
        <v>14.662460288642128</v>
      </c>
      <c r="BC94" s="4">
        <f>AVERAGE(AD94:AD95)</f>
        <v>3.0799252676851379</v>
      </c>
      <c r="BD94" s="4">
        <f>AVERAGE(AE94:AE95)</f>
        <v>5.8156300232529796</v>
      </c>
      <c r="BE94" s="4">
        <f>AVERAGE(AF94:AF95)</f>
        <v>2.7357047555678418</v>
      </c>
      <c r="BF94" s="4">
        <f>AVERAGE(AG94:AG95)</f>
        <v>0.28388952295964615</v>
      </c>
    </row>
    <row r="95" spans="1:58" x14ac:dyDescent="0.3">
      <c r="A95">
        <v>72</v>
      </c>
      <c r="B95">
        <v>4</v>
      </c>
      <c r="C95" t="s">
        <v>65</v>
      </c>
      <c r="D95" t="s">
        <v>27</v>
      </c>
      <c r="G95">
        <v>0.5</v>
      </c>
      <c r="H95">
        <v>0.5</v>
      </c>
      <c r="I95">
        <v>2955</v>
      </c>
      <c r="J95">
        <v>6323</v>
      </c>
      <c r="L95">
        <v>2860</v>
      </c>
      <c r="M95">
        <v>2.6819999999999999</v>
      </c>
      <c r="N95">
        <v>5.6349999999999998</v>
      </c>
      <c r="O95">
        <v>2.9529999999999998</v>
      </c>
      <c r="Q95">
        <v>0.183</v>
      </c>
      <c r="R95">
        <v>1</v>
      </c>
      <c r="S95">
        <v>0</v>
      </c>
      <c r="T95">
        <v>0</v>
      </c>
      <c r="V95">
        <v>0</v>
      </c>
      <c r="Y95" s="1">
        <v>44365</v>
      </c>
      <c r="Z95" s="2">
        <v>6.7164351851851864E-2</v>
      </c>
      <c r="AB95">
        <v>1</v>
      </c>
      <c r="AD95" s="4">
        <f t="shared" si="12"/>
        <v>3.0339502547847048</v>
      </c>
      <c r="AE95" s="4">
        <f t="shared" si="13"/>
        <v>6.1987461827401251</v>
      </c>
      <c r="AF95" s="4">
        <f t="shared" si="14"/>
        <v>3.1647959279554203</v>
      </c>
      <c r="AG95" s="4">
        <f t="shared" si="15"/>
        <v>0.30470211724343299</v>
      </c>
    </row>
    <row r="96" spans="1:58" x14ac:dyDescent="0.3">
      <c r="A96">
        <v>73</v>
      </c>
      <c r="B96">
        <v>2</v>
      </c>
      <c r="D96" t="s">
        <v>28</v>
      </c>
      <c r="Y96" s="1">
        <v>44365</v>
      </c>
      <c r="Z96" s="2">
        <v>7.1331018518518516E-2</v>
      </c>
      <c r="AB96">
        <v>1</v>
      </c>
      <c r="AD96" s="4" t="e">
        <f t="shared" si="12"/>
        <v>#DIV/0!</v>
      </c>
      <c r="AE96" s="4" t="e">
        <f t="shared" si="13"/>
        <v>#DIV/0!</v>
      </c>
      <c r="AF96" s="4" t="e">
        <f t="shared" si="14"/>
        <v>#DIV/0!</v>
      </c>
      <c r="AG96" s="4" t="e">
        <f t="shared" si="15"/>
        <v>#DIV/0!</v>
      </c>
      <c r="BC96" s="4"/>
      <c r="BD96" s="4"/>
      <c r="BE96" s="4"/>
      <c r="BF96" s="4"/>
    </row>
    <row r="97" spans="1:58" x14ac:dyDescent="0.3">
      <c r="A97">
        <v>74</v>
      </c>
      <c r="B97">
        <v>21</v>
      </c>
      <c r="C97" t="s">
        <v>101</v>
      </c>
      <c r="D97" t="s">
        <v>27</v>
      </c>
      <c r="G97">
        <v>0.5</v>
      </c>
      <c r="H97">
        <v>0.5</v>
      </c>
      <c r="I97">
        <v>2302</v>
      </c>
      <c r="J97">
        <v>4630</v>
      </c>
      <c r="L97">
        <v>1223</v>
      </c>
      <c r="M97">
        <v>2.181</v>
      </c>
      <c r="N97">
        <v>4.2009999999999996</v>
      </c>
      <c r="O97">
        <v>2.02</v>
      </c>
      <c r="Q97">
        <v>1.2E-2</v>
      </c>
      <c r="R97">
        <v>1</v>
      </c>
      <c r="S97">
        <v>0</v>
      </c>
      <c r="T97">
        <v>0</v>
      </c>
      <c r="V97">
        <v>0</v>
      </c>
      <c r="Y97" s="1">
        <v>44365</v>
      </c>
      <c r="Z97" s="2">
        <v>8.1689814814814812E-2</v>
      </c>
      <c r="AB97">
        <v>1</v>
      </c>
      <c r="AD97" s="4">
        <f t="shared" si="12"/>
        <v>2.3883226542689453</v>
      </c>
      <c r="AE97" s="4">
        <f t="shared" si="13"/>
        <v>4.5248993233549974</v>
      </c>
      <c r="AF97" s="4">
        <f t="shared" si="14"/>
        <v>2.1365766690860521</v>
      </c>
      <c r="AG97" s="4">
        <f t="shared" si="15"/>
        <v>0.12585583460532745</v>
      </c>
      <c r="BC97" s="4"/>
      <c r="BD97" s="4"/>
      <c r="BE97" s="4"/>
      <c r="BF97" s="4"/>
    </row>
    <row r="98" spans="1:58" x14ac:dyDescent="0.3">
      <c r="A98">
        <v>75</v>
      </c>
      <c r="B98">
        <v>21</v>
      </c>
      <c r="C98" t="s">
        <v>101</v>
      </c>
      <c r="D98" t="s">
        <v>27</v>
      </c>
      <c r="G98">
        <v>0.5</v>
      </c>
      <c r="H98">
        <v>0.5</v>
      </c>
      <c r="I98">
        <v>2983</v>
      </c>
      <c r="J98">
        <v>4643</v>
      </c>
      <c r="L98">
        <v>1172</v>
      </c>
      <c r="M98">
        <v>2.7040000000000002</v>
      </c>
      <c r="N98">
        <v>4.2119999999999997</v>
      </c>
      <c r="O98">
        <v>1.508</v>
      </c>
      <c r="Q98">
        <v>7.0000000000000001E-3</v>
      </c>
      <c r="R98">
        <v>1</v>
      </c>
      <c r="S98">
        <v>0</v>
      </c>
      <c r="T98">
        <v>0</v>
      </c>
      <c r="V98">
        <v>0</v>
      </c>
      <c r="Y98" s="1">
        <v>44365</v>
      </c>
      <c r="Z98" s="2">
        <v>8.7430555555555553E-2</v>
      </c>
      <c r="AB98">
        <v>1</v>
      </c>
      <c r="AD98" s="4">
        <f t="shared" si="12"/>
        <v>3.0616341335204496</v>
      </c>
      <c r="AE98" s="4">
        <f t="shared" si="13"/>
        <v>4.5377522525765013</v>
      </c>
      <c r="AF98" s="4">
        <f t="shared" si="14"/>
        <v>1.4761181190560517</v>
      </c>
      <c r="AG98" s="4">
        <f t="shared" si="15"/>
        <v>0.12028395897029789</v>
      </c>
      <c r="AJ98">
        <f>ABS(100*(AD98-AD99)/(AVERAGE(AD98:AD99)))</f>
        <v>0.77205301174790253</v>
      </c>
      <c r="AO98">
        <f>ABS(100*(AE98-AE99)/(AVERAGE(AE98:AE99)))</f>
        <v>15.292747812486951</v>
      </c>
      <c r="AT98">
        <f>ABS(100*(AF98-AF99)/(AVERAGE(AF98:AF99)))</f>
        <v>39.548420058842076</v>
      </c>
      <c r="AY98">
        <f>ABS(100*(AG98-AG99)/(AVERAGE(AG98:AG99)))</f>
        <v>14.958328733813675</v>
      </c>
      <c r="BC98" s="4">
        <f>AVERAGE(AD98:AD99)</f>
        <v>3.0734986529786257</v>
      </c>
      <c r="BD98" s="4">
        <f>AVERAGE(AE98:AE99)</f>
        <v>4.9134532605897014</v>
      </c>
      <c r="BE98" s="4">
        <f>AVERAGE(AF98:AF99)</f>
        <v>1.8399546076110755</v>
      </c>
      <c r="BF98" s="4">
        <f>AVERAGE(AG98:AG99)</f>
        <v>0.13000742821574163</v>
      </c>
    </row>
    <row r="99" spans="1:58" x14ac:dyDescent="0.3">
      <c r="A99">
        <v>76</v>
      </c>
      <c r="B99">
        <v>21</v>
      </c>
      <c r="C99" t="s">
        <v>101</v>
      </c>
      <c r="D99" t="s">
        <v>27</v>
      </c>
      <c r="G99">
        <v>0.5</v>
      </c>
      <c r="H99">
        <v>0.5</v>
      </c>
      <c r="I99">
        <v>3007</v>
      </c>
      <c r="J99">
        <v>5403</v>
      </c>
      <c r="L99">
        <v>1350</v>
      </c>
      <c r="M99">
        <v>2.722</v>
      </c>
      <c r="N99">
        <v>4.8559999999999999</v>
      </c>
      <c r="O99">
        <v>2.1339999999999999</v>
      </c>
      <c r="Q99">
        <v>2.5000000000000001E-2</v>
      </c>
      <c r="R99">
        <v>1</v>
      </c>
      <c r="S99">
        <v>0</v>
      </c>
      <c r="T99">
        <v>0</v>
      </c>
      <c r="V99">
        <v>0</v>
      </c>
      <c r="Y99" s="1">
        <v>44365</v>
      </c>
      <c r="Z99" s="2">
        <v>9.3645833333333331E-2</v>
      </c>
      <c r="AB99">
        <v>1</v>
      </c>
      <c r="AD99" s="4">
        <f t="shared" si="12"/>
        <v>3.0853631724368022</v>
      </c>
      <c r="AE99" s="4">
        <f t="shared" si="13"/>
        <v>5.2891542686029016</v>
      </c>
      <c r="AF99" s="4">
        <f t="shared" si="14"/>
        <v>2.2037910961660994</v>
      </c>
      <c r="AG99" s="4">
        <f t="shared" si="15"/>
        <v>0.13973089746118536</v>
      </c>
      <c r="BC99" s="4"/>
      <c r="BD99" s="4"/>
      <c r="BE99" s="4"/>
      <c r="BF99" s="4"/>
    </row>
    <row r="100" spans="1:58" x14ac:dyDescent="0.3">
      <c r="A100">
        <v>77</v>
      </c>
      <c r="B100">
        <v>22</v>
      </c>
      <c r="C100" t="s">
        <v>102</v>
      </c>
      <c r="D100" t="s">
        <v>27</v>
      </c>
      <c r="G100">
        <v>0.5</v>
      </c>
      <c r="H100">
        <v>0.5</v>
      </c>
      <c r="I100">
        <v>17825</v>
      </c>
      <c r="J100">
        <v>21127</v>
      </c>
      <c r="L100">
        <v>1868</v>
      </c>
      <c r="M100">
        <v>14.09</v>
      </c>
      <c r="N100">
        <v>18.177</v>
      </c>
      <c r="O100">
        <v>4.0880000000000001</v>
      </c>
      <c r="Q100">
        <v>7.9000000000000001E-2</v>
      </c>
      <c r="R100">
        <v>1</v>
      </c>
      <c r="S100">
        <v>0</v>
      </c>
      <c r="T100">
        <v>0</v>
      </c>
      <c r="V100">
        <v>0</v>
      </c>
      <c r="Y100" s="1">
        <v>44365</v>
      </c>
      <c r="Z100" s="2">
        <v>0.10444444444444445</v>
      </c>
      <c r="AB100">
        <v>2</v>
      </c>
      <c r="AC100" t="s">
        <v>163</v>
      </c>
      <c r="AD100" s="4">
        <f t="shared" si="12"/>
        <v>17.736067283374815</v>
      </c>
      <c r="AE100" s="4">
        <f t="shared" si="13"/>
        <v>20.835266505443865</v>
      </c>
      <c r="AF100" s="4">
        <f t="shared" si="14"/>
        <v>3.0991992220690499</v>
      </c>
      <c r="AG100" s="4">
        <f t="shared" si="15"/>
        <v>0.19632367351893654</v>
      </c>
      <c r="BC100" s="4"/>
      <c r="BD100" s="4"/>
      <c r="BE100" s="4"/>
      <c r="BF100" s="4"/>
    </row>
    <row r="101" spans="1:58" x14ac:dyDescent="0.3">
      <c r="A101">
        <v>78</v>
      </c>
      <c r="B101">
        <v>22</v>
      </c>
      <c r="C101" t="s">
        <v>102</v>
      </c>
      <c r="D101" t="s">
        <v>27</v>
      </c>
      <c r="G101">
        <v>0.5</v>
      </c>
      <c r="H101">
        <v>0.5</v>
      </c>
      <c r="I101">
        <v>23520</v>
      </c>
      <c r="J101">
        <v>21687</v>
      </c>
      <c r="L101">
        <v>1869</v>
      </c>
      <c r="M101">
        <v>18.459</v>
      </c>
      <c r="N101">
        <v>18.652000000000001</v>
      </c>
      <c r="O101">
        <v>0.193</v>
      </c>
      <c r="Q101">
        <v>7.9000000000000001E-2</v>
      </c>
      <c r="R101">
        <v>1</v>
      </c>
      <c r="S101">
        <v>0</v>
      </c>
      <c r="T101">
        <v>0</v>
      </c>
      <c r="V101">
        <v>0</v>
      </c>
      <c r="Y101" s="1">
        <v>44365</v>
      </c>
      <c r="Z101" s="2">
        <v>0.1102662037037037</v>
      </c>
      <c r="AB101">
        <v>2</v>
      </c>
      <c r="AC101" t="s">
        <v>163</v>
      </c>
      <c r="AD101" s="4">
        <f t="shared" si="12"/>
        <v>23.366770476234311</v>
      </c>
      <c r="AE101" s="4">
        <f t="shared" si="13"/>
        <v>21.388931148831738</v>
      </c>
      <c r="AF101" s="4">
        <f t="shared" si="14"/>
        <v>-1.9778393274025738</v>
      </c>
      <c r="AG101" s="4">
        <f t="shared" si="15"/>
        <v>0.19643292598236853</v>
      </c>
      <c r="AJ101">
        <f>ABS(100*(AD101-AD102)/(AVERAGE(AD101:AD102)))</f>
        <v>1.2279435461382548</v>
      </c>
      <c r="AO101">
        <f>ABS(100*(AE101-AE102)/(AVERAGE(AE101:AE102)))</f>
        <v>0.65882903122226555</v>
      </c>
      <c r="AT101">
        <f>ABS(100*(AF101-AF102)/(AVERAGE(AF101:AF102)))</f>
        <v>7.181140370847694</v>
      </c>
      <c r="AY101">
        <f>ABS(100*(AG101-AG102)/(AVERAGE(AG101:AG102)))</f>
        <v>0.27770487858862125</v>
      </c>
      <c r="BC101" s="4">
        <f>AVERAGE(AD101:AD102)</f>
        <v>23.511122129642125</v>
      </c>
      <c r="BD101" s="4">
        <f>AVERAGE(AE101:AE102)</f>
        <v>21.459622259550013</v>
      </c>
      <c r="BE101" s="4">
        <f>AVERAGE(AF101:AF102)</f>
        <v>-2.0514998700921101</v>
      </c>
      <c r="BF101" s="4">
        <f>AVERAGE(AG101:AG102)</f>
        <v>0.19670605714094841</v>
      </c>
    </row>
    <row r="102" spans="1:58" x14ac:dyDescent="0.3">
      <c r="A102">
        <v>79</v>
      </c>
      <c r="B102">
        <v>22</v>
      </c>
      <c r="C102" t="s">
        <v>102</v>
      </c>
      <c r="D102" t="s">
        <v>27</v>
      </c>
      <c r="G102">
        <v>0.5</v>
      </c>
      <c r="H102">
        <v>0.5</v>
      </c>
      <c r="I102">
        <v>23812</v>
      </c>
      <c r="J102">
        <v>21830</v>
      </c>
      <c r="L102">
        <v>1874</v>
      </c>
      <c r="M102">
        <v>18.683</v>
      </c>
      <c r="N102">
        <v>18.773</v>
      </c>
      <c r="O102">
        <v>0.09</v>
      </c>
      <c r="Q102">
        <v>0.08</v>
      </c>
      <c r="R102">
        <v>1</v>
      </c>
      <c r="S102">
        <v>0</v>
      </c>
      <c r="T102">
        <v>0</v>
      </c>
      <c r="V102">
        <v>0</v>
      </c>
      <c r="Y102" s="1">
        <v>44365</v>
      </c>
      <c r="Z102" s="2">
        <v>0.11659722222222223</v>
      </c>
      <c r="AB102">
        <v>2</v>
      </c>
      <c r="AC102" t="s">
        <v>163</v>
      </c>
      <c r="AD102" s="4">
        <f t="shared" si="12"/>
        <v>23.655473783049935</v>
      </c>
      <c r="AE102" s="4">
        <f t="shared" si="13"/>
        <v>21.530313370268289</v>
      </c>
      <c r="AF102" s="4">
        <f t="shared" si="14"/>
        <v>-2.1251604127816464</v>
      </c>
      <c r="AG102" s="4">
        <f t="shared" si="15"/>
        <v>0.19697918829952826</v>
      </c>
      <c r="BC102" s="4"/>
      <c r="BD102" s="4"/>
      <c r="BE102" s="4"/>
      <c r="BF102" s="4"/>
    </row>
    <row r="103" spans="1:58" x14ac:dyDescent="0.3">
      <c r="A103">
        <v>80</v>
      </c>
      <c r="B103">
        <v>23</v>
      </c>
      <c r="C103" t="s">
        <v>103</v>
      </c>
      <c r="D103" t="s">
        <v>27</v>
      </c>
      <c r="G103">
        <v>0.5</v>
      </c>
      <c r="H103">
        <v>0.5</v>
      </c>
      <c r="I103">
        <v>9647</v>
      </c>
      <c r="J103">
        <v>4982</v>
      </c>
      <c r="L103">
        <v>1586</v>
      </c>
      <c r="M103">
        <v>7.8159999999999998</v>
      </c>
      <c r="N103">
        <v>4.4989999999999997</v>
      </c>
      <c r="O103">
        <v>0</v>
      </c>
      <c r="Q103">
        <v>0.05</v>
      </c>
      <c r="R103">
        <v>1</v>
      </c>
      <c r="S103">
        <v>0</v>
      </c>
      <c r="T103">
        <v>0</v>
      </c>
      <c r="V103">
        <v>0</v>
      </c>
      <c r="Y103" s="1">
        <v>44365</v>
      </c>
      <c r="Z103" s="2">
        <v>0.12741898148148148</v>
      </c>
      <c r="AB103">
        <v>1</v>
      </c>
      <c r="AD103" s="4">
        <f t="shared" si="12"/>
        <v>9.6503972726276785</v>
      </c>
      <c r="AE103" s="4">
        <f t="shared" si="13"/>
        <v>4.872917099198804</v>
      </c>
      <c r="AF103" s="4">
        <f t="shared" si="14"/>
        <v>-4.7774801734288745</v>
      </c>
      <c r="AG103" s="4">
        <f t="shared" si="15"/>
        <v>0.16551447883112605</v>
      </c>
      <c r="BC103" s="4"/>
      <c r="BD103" s="4"/>
      <c r="BE103" s="4"/>
      <c r="BF103" s="4"/>
    </row>
    <row r="104" spans="1:58" x14ac:dyDescent="0.3">
      <c r="A104">
        <v>81</v>
      </c>
      <c r="B104">
        <v>23</v>
      </c>
      <c r="C104" t="s">
        <v>103</v>
      </c>
      <c r="D104" t="s">
        <v>27</v>
      </c>
      <c r="G104">
        <v>0.5</v>
      </c>
      <c r="H104">
        <v>0.5</v>
      </c>
      <c r="I104">
        <v>4223</v>
      </c>
      <c r="J104">
        <v>5750</v>
      </c>
      <c r="L104">
        <v>1833</v>
      </c>
      <c r="M104">
        <v>3.6539999999999999</v>
      </c>
      <c r="N104">
        <v>5.15</v>
      </c>
      <c r="O104">
        <v>1.4950000000000001</v>
      </c>
      <c r="Q104">
        <v>7.5999999999999998E-2</v>
      </c>
      <c r="R104">
        <v>1</v>
      </c>
      <c r="S104">
        <v>0</v>
      </c>
      <c r="T104">
        <v>0</v>
      </c>
      <c r="V104">
        <v>0</v>
      </c>
      <c r="Y104" s="1">
        <v>44365</v>
      </c>
      <c r="Z104" s="2">
        <v>0.13325231481481481</v>
      </c>
      <c r="AB104">
        <v>1</v>
      </c>
      <c r="AD104" s="4">
        <f t="shared" si="12"/>
        <v>4.2876344775319986</v>
      </c>
      <c r="AE104" s="4">
        <f t="shared" si="13"/>
        <v>5.6322286101307455</v>
      </c>
      <c r="AF104" s="4">
        <f t="shared" si="14"/>
        <v>1.3445941325987469</v>
      </c>
      <c r="AG104" s="4">
        <f t="shared" si="15"/>
        <v>0.19249983729881823</v>
      </c>
      <c r="AJ104">
        <f>ABS(100*(AD104-AD105)/(AVERAGE(AD104:AD105)))</f>
        <v>2.0735795350922523</v>
      </c>
      <c r="AO104">
        <f>ABS(100*(AE104-AE105)/(AVERAGE(AE104:AE105)))</f>
        <v>1.6538490798782262</v>
      </c>
      <c r="AT104">
        <f>ABS(100*(AF104-AF105)/(AVERAGE(AF104:AF105)))</f>
        <v>12.672486958305567</v>
      </c>
      <c r="AY104">
        <f>ABS(100*(AG104-AG105)/(AVERAGE(AG104:AG105)))</f>
        <v>1.6324485644732427</v>
      </c>
      <c r="BC104" s="4">
        <f>AVERAGE(AD104:AD105)</f>
        <v>4.243636884541262</v>
      </c>
      <c r="BD104" s="4">
        <f>AVERAGE(AE104:AE105)</f>
        <v>5.6791912361323957</v>
      </c>
      <c r="BE104" s="4">
        <f>AVERAGE(AF104:AF105)</f>
        <v>1.4355543515911342</v>
      </c>
      <c r="BF104" s="4">
        <f>AVERAGE(AG104:AG105)</f>
        <v>0.19408399801858153</v>
      </c>
    </row>
    <row r="105" spans="1:58" x14ac:dyDescent="0.3">
      <c r="A105">
        <v>82</v>
      </c>
      <c r="B105">
        <v>23</v>
      </c>
      <c r="C105" t="s">
        <v>103</v>
      </c>
      <c r="D105" t="s">
        <v>27</v>
      </c>
      <c r="G105">
        <v>0.5</v>
      </c>
      <c r="H105">
        <v>0.5</v>
      </c>
      <c r="I105">
        <v>4134</v>
      </c>
      <c r="J105">
        <v>5845</v>
      </c>
      <c r="L105">
        <v>1862</v>
      </c>
      <c r="M105">
        <v>3.5870000000000002</v>
      </c>
      <c r="N105">
        <v>5.23</v>
      </c>
      <c r="O105">
        <v>1.643</v>
      </c>
      <c r="Q105">
        <v>7.9000000000000001E-2</v>
      </c>
      <c r="R105">
        <v>1</v>
      </c>
      <c r="S105">
        <v>0</v>
      </c>
      <c r="T105">
        <v>0</v>
      </c>
      <c r="V105">
        <v>0</v>
      </c>
      <c r="Y105" s="1">
        <v>44365</v>
      </c>
      <c r="Z105" s="2">
        <v>0.13951388888888888</v>
      </c>
      <c r="AB105">
        <v>1</v>
      </c>
      <c r="AD105" s="4">
        <f t="shared" si="12"/>
        <v>4.1996392915505245</v>
      </c>
      <c r="AE105" s="4">
        <f t="shared" si="13"/>
        <v>5.726153862134046</v>
      </c>
      <c r="AF105" s="4">
        <f t="shared" si="14"/>
        <v>1.5265145705835215</v>
      </c>
      <c r="AG105" s="4">
        <f t="shared" si="15"/>
        <v>0.19566815873834484</v>
      </c>
      <c r="BC105" s="4"/>
      <c r="BD105" s="4"/>
      <c r="BE105" s="4"/>
      <c r="BF105" s="4"/>
    </row>
    <row r="106" spans="1:58" x14ac:dyDescent="0.3">
      <c r="A106">
        <v>83</v>
      </c>
      <c r="B106">
        <v>24</v>
      </c>
      <c r="C106" t="s">
        <v>104</v>
      </c>
      <c r="D106" t="s">
        <v>27</v>
      </c>
      <c r="G106">
        <v>0.5</v>
      </c>
      <c r="H106">
        <v>0.5</v>
      </c>
      <c r="I106">
        <v>3365</v>
      </c>
      <c r="J106">
        <v>4659</v>
      </c>
      <c r="L106">
        <v>1551</v>
      </c>
      <c r="M106">
        <v>2.996</v>
      </c>
      <c r="N106">
        <v>4.2249999999999996</v>
      </c>
      <c r="O106">
        <v>1.2290000000000001</v>
      </c>
      <c r="Q106">
        <v>4.5999999999999999E-2</v>
      </c>
      <c r="R106">
        <v>1</v>
      </c>
      <c r="S106">
        <v>0</v>
      </c>
      <c r="T106">
        <v>0</v>
      </c>
      <c r="V106">
        <v>0</v>
      </c>
      <c r="Y106" s="1">
        <v>44365</v>
      </c>
      <c r="Z106" s="2">
        <v>0.14984953703703704</v>
      </c>
      <c r="AB106">
        <v>1</v>
      </c>
      <c r="AD106" s="4">
        <f t="shared" si="12"/>
        <v>3.4393213362723944</v>
      </c>
      <c r="AE106" s="4">
        <f t="shared" si="13"/>
        <v>4.5535712423875836</v>
      </c>
      <c r="AF106" s="4">
        <f t="shared" si="14"/>
        <v>1.1142499061151891</v>
      </c>
      <c r="AG106" s="4">
        <f t="shared" si="15"/>
        <v>0.16169064261100774</v>
      </c>
      <c r="BC106" s="4"/>
      <c r="BD106" s="4"/>
      <c r="BE106" s="4"/>
      <c r="BF106" s="4"/>
    </row>
    <row r="107" spans="1:58" x14ac:dyDescent="0.3">
      <c r="A107">
        <v>84</v>
      </c>
      <c r="B107">
        <v>24</v>
      </c>
      <c r="C107" t="s">
        <v>104</v>
      </c>
      <c r="D107" t="s">
        <v>27</v>
      </c>
      <c r="G107">
        <v>0.5</v>
      </c>
      <c r="H107">
        <v>0.5</v>
      </c>
      <c r="I107">
        <v>3045</v>
      </c>
      <c r="J107">
        <v>4665</v>
      </c>
      <c r="L107">
        <v>1576</v>
      </c>
      <c r="M107">
        <v>2.7509999999999999</v>
      </c>
      <c r="N107">
        <v>4.2309999999999999</v>
      </c>
      <c r="O107">
        <v>1.4790000000000001</v>
      </c>
      <c r="Q107">
        <v>4.9000000000000002E-2</v>
      </c>
      <c r="R107">
        <v>1</v>
      </c>
      <c r="S107">
        <v>0</v>
      </c>
      <c r="T107">
        <v>0</v>
      </c>
      <c r="V107">
        <v>0</v>
      </c>
      <c r="Y107" s="1">
        <v>44365</v>
      </c>
      <c r="Z107" s="2">
        <v>0.15559027777777779</v>
      </c>
      <c r="AB107">
        <v>1</v>
      </c>
      <c r="AD107" s="4">
        <f t="shared" si="12"/>
        <v>3.1229341507210266</v>
      </c>
      <c r="AE107" s="4">
        <f t="shared" si="13"/>
        <v>4.5595033635667388</v>
      </c>
      <c r="AF107" s="4">
        <f t="shared" si="14"/>
        <v>1.4365692128457122</v>
      </c>
      <c r="AG107" s="4">
        <f t="shared" si="15"/>
        <v>0.16442195419680655</v>
      </c>
      <c r="AJ107">
        <f>ABS(100*(AD107-AD108)/(AVERAGE(AD107:AD108)))</f>
        <v>0.22186337905774697</v>
      </c>
      <c r="AO107">
        <f>ABS(100*(AE107-AE108)/(AVERAGE(AE107:AE108)))</f>
        <v>0.58376158396173217</v>
      </c>
      <c r="AT107">
        <f>ABS(100*(AF107-AF108)/(AVERAGE(AF107:AF108)))</f>
        <v>2.3129247040604293</v>
      </c>
      <c r="AY107">
        <f>ABS(100*(AG107-AG108)/(AVERAGE(AG107:AG108)))</f>
        <v>1.3378172411990747</v>
      </c>
      <c r="BC107" s="4">
        <f>AVERAGE(AD107:AD108)</f>
        <v>3.1194736658790587</v>
      </c>
      <c r="BD107" s="4">
        <f>AVERAGE(AE107:AE108)</f>
        <v>4.5728506362198393</v>
      </c>
      <c r="BE107" s="4">
        <f>AVERAGE(AF107:AF108)</f>
        <v>1.4533769703407806</v>
      </c>
      <c r="BF107" s="4">
        <f>AVERAGE(AG107:AG108)</f>
        <v>0.16332942956248703</v>
      </c>
    </row>
    <row r="108" spans="1:58" x14ac:dyDescent="0.3">
      <c r="A108">
        <v>85</v>
      </c>
      <c r="B108">
        <v>24</v>
      </c>
      <c r="C108" t="s">
        <v>104</v>
      </c>
      <c r="D108" t="s">
        <v>27</v>
      </c>
      <c r="G108">
        <v>0.5</v>
      </c>
      <c r="H108">
        <v>0.5</v>
      </c>
      <c r="I108">
        <v>3038</v>
      </c>
      <c r="J108">
        <v>4692</v>
      </c>
      <c r="L108">
        <v>1556</v>
      </c>
      <c r="M108">
        <v>2.746</v>
      </c>
      <c r="N108">
        <v>4.2539999999999996</v>
      </c>
      <c r="O108">
        <v>1.508</v>
      </c>
      <c r="Q108">
        <v>4.7E-2</v>
      </c>
      <c r="R108">
        <v>1</v>
      </c>
      <c r="S108">
        <v>0</v>
      </c>
      <c r="T108">
        <v>0</v>
      </c>
      <c r="V108">
        <v>0</v>
      </c>
      <c r="Y108" s="1">
        <v>44365</v>
      </c>
      <c r="Z108" s="2">
        <v>0.16177083333333334</v>
      </c>
      <c r="AB108">
        <v>1</v>
      </c>
      <c r="AD108" s="4">
        <f t="shared" si="12"/>
        <v>3.1160131810370908</v>
      </c>
      <c r="AE108" s="4">
        <f t="shared" si="13"/>
        <v>4.5861979088729399</v>
      </c>
      <c r="AF108" s="4">
        <f t="shared" si="14"/>
        <v>1.4701847278358491</v>
      </c>
      <c r="AG108" s="4">
        <f t="shared" si="15"/>
        <v>0.1622369049281675</v>
      </c>
      <c r="BC108" s="4"/>
      <c r="BD108" s="4"/>
      <c r="BE108" s="4"/>
      <c r="BF108" s="4"/>
    </row>
    <row r="109" spans="1:58" x14ac:dyDescent="0.3">
      <c r="A109">
        <v>86</v>
      </c>
      <c r="B109">
        <v>25</v>
      </c>
      <c r="C109" t="s">
        <v>105</v>
      </c>
      <c r="D109" t="s">
        <v>27</v>
      </c>
      <c r="G109">
        <v>0.5</v>
      </c>
      <c r="H109">
        <v>0.5</v>
      </c>
      <c r="I109">
        <v>2930</v>
      </c>
      <c r="J109">
        <v>4404</v>
      </c>
      <c r="L109">
        <v>1215</v>
      </c>
      <c r="M109">
        <v>2.6619999999999999</v>
      </c>
      <c r="N109">
        <v>4.01</v>
      </c>
      <c r="O109">
        <v>1.347</v>
      </c>
      <c r="Q109">
        <v>1.0999999999999999E-2</v>
      </c>
      <c r="R109">
        <v>1</v>
      </c>
      <c r="S109">
        <v>0</v>
      </c>
      <c r="T109">
        <v>0</v>
      </c>
      <c r="V109">
        <v>0</v>
      </c>
      <c r="Y109" s="1">
        <v>44365</v>
      </c>
      <c r="Z109" s="2">
        <v>0.17211805555555557</v>
      </c>
      <c r="AB109">
        <v>1</v>
      </c>
      <c r="AD109" s="4">
        <f t="shared" si="12"/>
        <v>3.0092325059135043</v>
      </c>
      <c r="AE109" s="4">
        <f t="shared" si="13"/>
        <v>4.3014560922734617</v>
      </c>
      <c r="AF109" s="4">
        <f t="shared" si="14"/>
        <v>1.2922235863599574</v>
      </c>
      <c r="AG109" s="4">
        <f t="shared" si="15"/>
        <v>0.12498181489787184</v>
      </c>
      <c r="BC109" s="4"/>
      <c r="BD109" s="4"/>
      <c r="BE109" s="4"/>
      <c r="BF109" s="4"/>
    </row>
    <row r="110" spans="1:58" x14ac:dyDescent="0.3">
      <c r="A110">
        <v>87</v>
      </c>
      <c r="B110">
        <v>25</v>
      </c>
      <c r="C110" t="s">
        <v>105</v>
      </c>
      <c r="D110" t="s">
        <v>27</v>
      </c>
      <c r="G110">
        <v>0.5</v>
      </c>
      <c r="H110">
        <v>0.5</v>
      </c>
      <c r="I110">
        <v>2927</v>
      </c>
      <c r="J110">
        <v>4438</v>
      </c>
      <c r="L110">
        <v>1182</v>
      </c>
      <c r="M110">
        <v>2.66</v>
      </c>
      <c r="N110">
        <v>4.0389999999999997</v>
      </c>
      <c r="O110">
        <v>1.3779999999999999</v>
      </c>
      <c r="Q110">
        <v>8.0000000000000002E-3</v>
      </c>
      <c r="R110">
        <v>1</v>
      </c>
      <c r="S110">
        <v>0</v>
      </c>
      <c r="T110">
        <v>0</v>
      </c>
      <c r="V110">
        <v>0</v>
      </c>
      <c r="Y110" s="1">
        <v>44365</v>
      </c>
      <c r="Z110" s="2">
        <v>0.17782407407407408</v>
      </c>
      <c r="AB110">
        <v>1</v>
      </c>
      <c r="AD110" s="4">
        <f t="shared" si="12"/>
        <v>3.0062663760489601</v>
      </c>
      <c r="AE110" s="4">
        <f t="shared" si="13"/>
        <v>4.3350714456220105</v>
      </c>
      <c r="AF110" s="4">
        <f t="shared" si="14"/>
        <v>1.3288050695730504</v>
      </c>
      <c r="AG110" s="4">
        <f t="shared" si="15"/>
        <v>0.12137648360461742</v>
      </c>
      <c r="AJ110">
        <f>ABS(100*(AD110-AD111)/(AVERAGE(AD110:AD111)))</f>
        <v>0.79244670731566125</v>
      </c>
      <c r="AO110">
        <f>ABS(100*(AE110-AE111)/(AVERAGE(AE110:AE111)))</f>
        <v>0.40967974143405472</v>
      </c>
      <c r="AT110">
        <f>ABS(100*(AF110-AF111)/(AVERAGE(AF110:AF111)))</f>
        <v>3.0769408807982015</v>
      </c>
      <c r="AY110">
        <f>ABS(100*(AG110-AG111)/(AVERAGE(AG110:AG111)))</f>
        <v>0.4510711769132778</v>
      </c>
      <c r="BC110" s="4">
        <f>AVERAGE(AD110:AD111)</f>
        <v>2.994401856590784</v>
      </c>
      <c r="BD110" s="4">
        <f>AVERAGE(AE110:AE111)</f>
        <v>4.3439696273907451</v>
      </c>
      <c r="BE110" s="4">
        <f>AVERAGE(AF110:AF111)</f>
        <v>1.3495677707999609</v>
      </c>
      <c r="BF110" s="4">
        <f>AVERAGE(AG110:AG111)</f>
        <v>0.12110335244603754</v>
      </c>
    </row>
    <row r="111" spans="1:58" x14ac:dyDescent="0.3">
      <c r="A111">
        <v>88</v>
      </c>
      <c r="B111">
        <v>25</v>
      </c>
      <c r="C111" t="s">
        <v>105</v>
      </c>
      <c r="D111" t="s">
        <v>27</v>
      </c>
      <c r="G111">
        <v>0.5</v>
      </c>
      <c r="H111">
        <v>0.5</v>
      </c>
      <c r="I111">
        <v>2903</v>
      </c>
      <c r="J111">
        <v>4456</v>
      </c>
      <c r="L111">
        <v>1177</v>
      </c>
      <c r="M111">
        <v>2.6419999999999999</v>
      </c>
      <c r="N111">
        <v>4.0540000000000003</v>
      </c>
      <c r="O111">
        <v>1.4119999999999999</v>
      </c>
      <c r="Q111">
        <v>7.0000000000000001E-3</v>
      </c>
      <c r="R111">
        <v>1</v>
      </c>
      <c r="S111">
        <v>0</v>
      </c>
      <c r="T111">
        <v>0</v>
      </c>
      <c r="V111">
        <v>0</v>
      </c>
      <c r="Y111" s="1">
        <v>44365</v>
      </c>
      <c r="Z111" s="2">
        <v>0.1839814814814815</v>
      </c>
      <c r="AB111">
        <v>1</v>
      </c>
      <c r="AD111" s="4">
        <f t="shared" si="12"/>
        <v>2.9825373371326074</v>
      </c>
      <c r="AE111" s="4">
        <f t="shared" si="13"/>
        <v>4.3528678091594788</v>
      </c>
      <c r="AF111" s="4">
        <f t="shared" si="14"/>
        <v>1.3703304720268714</v>
      </c>
      <c r="AG111" s="4">
        <f t="shared" si="15"/>
        <v>0.12083022128745764</v>
      </c>
      <c r="BC111" s="4"/>
      <c r="BD111" s="4"/>
      <c r="BE111" s="4"/>
      <c r="BF111" s="4"/>
    </row>
    <row r="112" spans="1:58" x14ac:dyDescent="0.3">
      <c r="A112">
        <v>89</v>
      </c>
      <c r="B112">
        <v>26</v>
      </c>
      <c r="C112" t="s">
        <v>106</v>
      </c>
      <c r="D112" t="s">
        <v>27</v>
      </c>
      <c r="G112">
        <v>0.5</v>
      </c>
      <c r="H112">
        <v>0.5</v>
      </c>
      <c r="I112">
        <v>3259</v>
      </c>
      <c r="J112">
        <v>4505</v>
      </c>
      <c r="L112">
        <v>1287</v>
      </c>
      <c r="M112">
        <v>2.915</v>
      </c>
      <c r="N112">
        <v>4.0949999999999998</v>
      </c>
      <c r="O112">
        <v>1.18</v>
      </c>
      <c r="Q112">
        <v>1.9E-2</v>
      </c>
      <c r="R112">
        <v>1</v>
      </c>
      <c r="S112">
        <v>0</v>
      </c>
      <c r="T112">
        <v>0</v>
      </c>
      <c r="V112">
        <v>0</v>
      </c>
      <c r="Y112" s="1">
        <v>44365</v>
      </c>
      <c r="Z112" s="2">
        <v>0.19425925925925927</v>
      </c>
      <c r="AB112">
        <v>1</v>
      </c>
      <c r="AD112" s="4">
        <f t="shared" si="12"/>
        <v>3.334518081058504</v>
      </c>
      <c r="AE112" s="4">
        <f t="shared" si="13"/>
        <v>4.4013134654559174</v>
      </c>
      <c r="AF112" s="4">
        <f t="shared" si="14"/>
        <v>1.0667953843974134</v>
      </c>
      <c r="AG112" s="4">
        <f t="shared" si="15"/>
        <v>0.13284799226497238</v>
      </c>
      <c r="BC112" s="4"/>
      <c r="BD112" s="4"/>
      <c r="BE112" s="4"/>
      <c r="BF112" s="4"/>
    </row>
    <row r="113" spans="1:58" x14ac:dyDescent="0.3">
      <c r="A113">
        <v>90</v>
      </c>
      <c r="B113">
        <v>26</v>
      </c>
      <c r="C113" t="s">
        <v>106</v>
      </c>
      <c r="D113" t="s">
        <v>27</v>
      </c>
      <c r="G113">
        <v>0.5</v>
      </c>
      <c r="H113">
        <v>0.5</v>
      </c>
      <c r="I113">
        <v>3343</v>
      </c>
      <c r="J113">
        <v>4520</v>
      </c>
      <c r="L113">
        <v>1267</v>
      </c>
      <c r="M113">
        <v>2.98</v>
      </c>
      <c r="N113">
        <v>4.1079999999999997</v>
      </c>
      <c r="O113">
        <v>1.1279999999999999</v>
      </c>
      <c r="Q113">
        <v>1.7000000000000001E-2</v>
      </c>
      <c r="R113">
        <v>1</v>
      </c>
      <c r="S113">
        <v>0</v>
      </c>
      <c r="T113">
        <v>0</v>
      </c>
      <c r="V113">
        <v>0</v>
      </c>
      <c r="Y113" s="1">
        <v>44365</v>
      </c>
      <c r="Z113" s="2">
        <v>0.19994212962962962</v>
      </c>
      <c r="AB113">
        <v>1</v>
      </c>
      <c r="AD113" s="4">
        <f t="shared" si="12"/>
        <v>3.4175697172657378</v>
      </c>
      <c r="AE113" s="4">
        <f t="shared" si="13"/>
        <v>4.4161437684038072</v>
      </c>
      <c r="AF113" s="4">
        <f t="shared" si="14"/>
        <v>0.99857405113806941</v>
      </c>
      <c r="AG113" s="4">
        <f t="shared" si="15"/>
        <v>0.13066294299633335</v>
      </c>
      <c r="AJ113">
        <f>ABS(100*(AD113-AD114)/(AVERAGE(AD113:AD114)))</f>
        <v>0.95016121428254718</v>
      </c>
      <c r="AO113">
        <f>ABS(100*(AE113-AE114)/(AVERAGE(AE113:AE114)))</f>
        <v>14.069627511945097</v>
      </c>
      <c r="AT113">
        <f>ABS(100*(AF113-AF114)/(AVERAGE(AF113:AF114)))</f>
        <v>48.291345053845646</v>
      </c>
      <c r="AY113">
        <f>ABS(100*(AG113-AG114)/(AVERAGE(AG113:AG114)))</f>
        <v>9.5543492371774246</v>
      </c>
      <c r="BC113" s="4">
        <f>AVERAGE(AD113:AD114)</f>
        <v>3.4338834315207301</v>
      </c>
      <c r="BD113" s="4">
        <f>AVERAGE(AE113:AE114)</f>
        <v>4.7503199281629174</v>
      </c>
      <c r="BE113" s="4">
        <f>AVERAGE(AF113:AF114)</f>
        <v>1.3164364966421873</v>
      </c>
      <c r="BF113" s="4">
        <f>AVERAGE(AG113:AG114)</f>
        <v>0.13721809080225048</v>
      </c>
    </row>
    <row r="114" spans="1:58" x14ac:dyDescent="0.3">
      <c r="A114">
        <v>91</v>
      </c>
      <c r="B114">
        <v>26</v>
      </c>
      <c r="C114" t="s">
        <v>106</v>
      </c>
      <c r="D114" t="s">
        <v>27</v>
      </c>
      <c r="G114">
        <v>0.5</v>
      </c>
      <c r="H114">
        <v>0.5</v>
      </c>
      <c r="I114">
        <v>3376</v>
      </c>
      <c r="J114">
        <v>5196</v>
      </c>
      <c r="L114">
        <v>1387</v>
      </c>
      <c r="M114">
        <v>3.0049999999999999</v>
      </c>
      <c r="N114">
        <v>4.681</v>
      </c>
      <c r="O114">
        <v>1.6759999999999999</v>
      </c>
      <c r="Q114">
        <v>2.9000000000000001E-2</v>
      </c>
      <c r="R114">
        <v>1</v>
      </c>
      <c r="S114">
        <v>0</v>
      </c>
      <c r="T114">
        <v>0</v>
      </c>
      <c r="V114">
        <v>0</v>
      </c>
      <c r="Y114" s="1">
        <v>44365</v>
      </c>
      <c r="Z114" s="2">
        <v>0.20616898148148147</v>
      </c>
      <c r="AB114">
        <v>1</v>
      </c>
      <c r="AD114" s="4">
        <f t="shared" si="12"/>
        <v>3.4501971457757223</v>
      </c>
      <c r="AE114" s="4">
        <f t="shared" si="13"/>
        <v>5.0844960879220276</v>
      </c>
      <c r="AF114" s="4">
        <f t="shared" si="14"/>
        <v>1.6342989421463052</v>
      </c>
      <c r="AG114" s="4">
        <f t="shared" si="15"/>
        <v>0.1437732386081676</v>
      </c>
      <c r="BC114" s="4"/>
      <c r="BD114" s="4"/>
      <c r="BE114" s="4"/>
      <c r="BF114" s="4"/>
    </row>
    <row r="115" spans="1:58" x14ac:dyDescent="0.3">
      <c r="A115">
        <v>92</v>
      </c>
      <c r="B115">
        <v>27</v>
      </c>
      <c r="C115" t="s">
        <v>107</v>
      </c>
      <c r="D115" t="s">
        <v>27</v>
      </c>
      <c r="G115">
        <v>0.5</v>
      </c>
      <c r="H115">
        <v>0.5</v>
      </c>
      <c r="I115">
        <v>2926</v>
      </c>
      <c r="J115">
        <v>4083</v>
      </c>
      <c r="L115">
        <v>1147</v>
      </c>
      <c r="M115">
        <v>2.66</v>
      </c>
      <c r="N115">
        <v>3.7370000000000001</v>
      </c>
      <c r="O115">
        <v>1.077</v>
      </c>
      <c r="Q115">
        <v>4.0000000000000001E-3</v>
      </c>
      <c r="R115">
        <v>1</v>
      </c>
      <c r="S115">
        <v>0</v>
      </c>
      <c r="T115">
        <v>0</v>
      </c>
      <c r="V115">
        <v>0</v>
      </c>
      <c r="Y115" s="1">
        <v>44365</v>
      </c>
      <c r="Z115" s="2">
        <v>0.21650462962962966</v>
      </c>
      <c r="AB115">
        <v>1</v>
      </c>
      <c r="AD115" s="4">
        <f t="shared" si="12"/>
        <v>3.0052776660941118</v>
      </c>
      <c r="AE115" s="4">
        <f t="shared" si="13"/>
        <v>3.9840876091886264</v>
      </c>
      <c r="AF115" s="4">
        <f t="shared" si="14"/>
        <v>0.97880994309451452</v>
      </c>
      <c r="AG115" s="4">
        <f t="shared" si="15"/>
        <v>0.11755264738449908</v>
      </c>
      <c r="BC115" s="4"/>
      <c r="BD115" s="4"/>
      <c r="BE115" s="4"/>
      <c r="BF115" s="4"/>
    </row>
    <row r="116" spans="1:58" x14ac:dyDescent="0.3">
      <c r="A116">
        <v>93</v>
      </c>
      <c r="B116">
        <v>27</v>
      </c>
      <c r="C116" t="s">
        <v>107</v>
      </c>
      <c r="D116" t="s">
        <v>27</v>
      </c>
      <c r="G116">
        <v>0.5</v>
      </c>
      <c r="H116">
        <v>0.5</v>
      </c>
      <c r="I116">
        <v>2792</v>
      </c>
      <c r="J116">
        <v>4155</v>
      </c>
      <c r="L116">
        <v>1128</v>
      </c>
      <c r="M116">
        <v>2.556</v>
      </c>
      <c r="N116">
        <v>3.798</v>
      </c>
      <c r="O116">
        <v>1.242</v>
      </c>
      <c r="Q116">
        <v>2E-3</v>
      </c>
      <c r="R116">
        <v>1</v>
      </c>
      <c r="S116">
        <v>0</v>
      </c>
      <c r="T116">
        <v>0</v>
      </c>
      <c r="V116">
        <v>0</v>
      </c>
      <c r="Y116" s="1">
        <v>44365</v>
      </c>
      <c r="Z116" s="2">
        <v>0.22222222222222221</v>
      </c>
      <c r="AB116">
        <v>1</v>
      </c>
      <c r="AD116" s="4">
        <f t="shared" si="12"/>
        <v>2.8727905321444771</v>
      </c>
      <c r="AE116" s="4">
        <f t="shared" si="13"/>
        <v>4.0552730633384959</v>
      </c>
      <c r="AF116" s="4">
        <f t="shared" si="14"/>
        <v>1.1824825311940188</v>
      </c>
      <c r="AG116" s="4">
        <f t="shared" si="15"/>
        <v>0.115476850579292</v>
      </c>
      <c r="AJ116">
        <f>ABS(100*(AD116-AD117)/(AVERAGE(AD116:AD117)))</f>
        <v>0</v>
      </c>
      <c r="AO116">
        <f>ABS(100*(AE116-AE117)/(AVERAGE(AE116:AE117)))</f>
        <v>13.228067713532374</v>
      </c>
      <c r="AT116">
        <f>ABS(100*(AF116-AF117)/(AVERAGE(AF116:AF117)))</f>
        <v>39.084752365713456</v>
      </c>
      <c r="AY116">
        <f>ABS(100*(AG116-AG117)/(AVERAGE(AG116:AG117)))</f>
        <v>11.67066442566786</v>
      </c>
      <c r="BC116" s="4">
        <f>AVERAGE(AD116:AD117)</f>
        <v>2.8727905321444771</v>
      </c>
      <c r="BD116" s="4">
        <f>AVERAGE(AE116:AE117)</f>
        <v>4.3424865970959559</v>
      </c>
      <c r="BE116" s="4">
        <f>AVERAGE(AF116:AF117)</f>
        <v>1.4696960649514792</v>
      </c>
      <c r="BF116" s="4">
        <f>AVERAGE(AG116:AG117)</f>
        <v>0.12263288693408486</v>
      </c>
    </row>
    <row r="117" spans="1:58" x14ac:dyDescent="0.3">
      <c r="A117">
        <v>94</v>
      </c>
      <c r="B117">
        <v>27</v>
      </c>
      <c r="C117" t="s">
        <v>107</v>
      </c>
      <c r="D117" t="s">
        <v>27</v>
      </c>
      <c r="G117">
        <v>0.5</v>
      </c>
      <c r="H117">
        <v>0.5</v>
      </c>
      <c r="I117">
        <v>2792</v>
      </c>
      <c r="J117">
        <v>4736</v>
      </c>
      <c r="L117">
        <v>1259</v>
      </c>
      <c r="M117">
        <v>2.5569999999999999</v>
      </c>
      <c r="N117">
        <v>4.2910000000000004</v>
      </c>
      <c r="O117">
        <v>1.734</v>
      </c>
      <c r="Q117">
        <v>1.6E-2</v>
      </c>
      <c r="R117">
        <v>1</v>
      </c>
      <c r="S117">
        <v>0</v>
      </c>
      <c r="T117">
        <v>0</v>
      </c>
      <c r="V117">
        <v>0</v>
      </c>
      <c r="Y117" s="1">
        <v>44365</v>
      </c>
      <c r="Z117" s="2">
        <v>0.22842592592592592</v>
      </c>
      <c r="AB117">
        <v>1</v>
      </c>
      <c r="AD117" s="4">
        <f t="shared" si="12"/>
        <v>2.8727905321444771</v>
      </c>
      <c r="AE117" s="4">
        <f t="shared" si="13"/>
        <v>4.6297001308534167</v>
      </c>
      <c r="AF117" s="4">
        <f t="shared" si="14"/>
        <v>1.7569095987089396</v>
      </c>
      <c r="AG117" s="4">
        <f t="shared" si="15"/>
        <v>0.12978892328887773</v>
      </c>
      <c r="BC117" s="4"/>
      <c r="BD117" s="4"/>
      <c r="BE117" s="4"/>
      <c r="BF117" s="4"/>
    </row>
    <row r="118" spans="1:58" x14ac:dyDescent="0.3">
      <c r="A118">
        <v>95</v>
      </c>
      <c r="B118">
        <v>28</v>
      </c>
      <c r="C118" t="s">
        <v>108</v>
      </c>
      <c r="D118" t="s">
        <v>27</v>
      </c>
      <c r="G118">
        <v>0.5</v>
      </c>
      <c r="H118">
        <v>0.5</v>
      </c>
      <c r="I118">
        <v>2857</v>
      </c>
      <c r="J118">
        <v>4403</v>
      </c>
      <c r="L118">
        <v>1276</v>
      </c>
      <c r="M118">
        <v>2.6070000000000002</v>
      </c>
      <c r="N118">
        <v>4.0090000000000003</v>
      </c>
      <c r="O118">
        <v>1.4019999999999999</v>
      </c>
      <c r="Q118">
        <v>1.7000000000000001E-2</v>
      </c>
      <c r="R118">
        <v>1</v>
      </c>
      <c r="S118">
        <v>0</v>
      </c>
      <c r="T118">
        <v>0</v>
      </c>
      <c r="V118">
        <v>0</v>
      </c>
      <c r="Y118" s="1">
        <v>44365</v>
      </c>
      <c r="Z118" s="2">
        <v>0.23864583333333333</v>
      </c>
      <c r="AB118">
        <v>1</v>
      </c>
      <c r="AD118" s="4">
        <f t="shared" si="12"/>
        <v>2.9370566792095989</v>
      </c>
      <c r="AE118" s="4">
        <f t="shared" si="13"/>
        <v>4.3004674054102692</v>
      </c>
      <c r="AF118" s="4">
        <f t="shared" si="14"/>
        <v>1.3634107262006703</v>
      </c>
      <c r="AG118" s="4">
        <f t="shared" si="15"/>
        <v>0.13164621516722091</v>
      </c>
      <c r="BC118" s="4"/>
      <c r="BD118" s="4"/>
      <c r="BE118" s="4"/>
      <c r="BF118" s="4"/>
    </row>
    <row r="119" spans="1:58" x14ac:dyDescent="0.3">
      <c r="A119">
        <v>96</v>
      </c>
      <c r="B119">
        <v>28</v>
      </c>
      <c r="C119" t="s">
        <v>108</v>
      </c>
      <c r="D119" t="s">
        <v>27</v>
      </c>
      <c r="G119">
        <v>0.5</v>
      </c>
      <c r="H119">
        <v>0.5</v>
      </c>
      <c r="I119">
        <v>2912</v>
      </c>
      <c r="J119">
        <v>4435</v>
      </c>
      <c r="L119">
        <v>1328</v>
      </c>
      <c r="M119">
        <v>2.649</v>
      </c>
      <c r="N119">
        <v>4.0359999999999996</v>
      </c>
      <c r="O119">
        <v>1.387</v>
      </c>
      <c r="Q119">
        <v>2.3E-2</v>
      </c>
      <c r="R119">
        <v>1</v>
      </c>
      <c r="S119">
        <v>0</v>
      </c>
      <c r="T119">
        <v>0</v>
      </c>
      <c r="V119">
        <v>0</v>
      </c>
      <c r="Y119" s="1">
        <v>44365</v>
      </c>
      <c r="Z119" s="2">
        <v>0.24438657407407408</v>
      </c>
      <c r="AB119">
        <v>1</v>
      </c>
      <c r="AD119" s="4">
        <f t="shared" si="12"/>
        <v>2.9914357267262397</v>
      </c>
      <c r="AE119" s="4">
        <f t="shared" si="13"/>
        <v>4.3321053850324329</v>
      </c>
      <c r="AF119" s="4">
        <f t="shared" si="14"/>
        <v>1.3406696583061932</v>
      </c>
      <c r="AG119" s="4">
        <f t="shared" si="15"/>
        <v>0.13732734326568241</v>
      </c>
      <c r="AJ119">
        <f>ABS(100*(AD119-AD120)/(AVERAGE(AD119:AD120)))</f>
        <v>1.6663362716446417</v>
      </c>
      <c r="AO119">
        <f>ABS(100*(AE119-AE120)/(AVERAGE(AE119:AE120)))</f>
        <v>13.095381622088423</v>
      </c>
      <c r="AT119">
        <f>ABS(100*(AF119-AF120)/(AVERAGE(AF119:AF120)))</f>
        <v>39.336306357988732</v>
      </c>
      <c r="AY119">
        <f>ABS(100*(AG119-AG120)/(AVERAGE(AG119:AG120)))</f>
        <v>7.7983290292173875</v>
      </c>
      <c r="BC119" s="4">
        <f>AVERAGE(AD119:AD120)</f>
        <v>2.9667179778550392</v>
      </c>
      <c r="BD119" s="4">
        <f>AVERAGE(AE119:AE120)</f>
        <v>4.6356322520325719</v>
      </c>
      <c r="BE119" s="4">
        <f>AVERAGE(AF119:AF120)</f>
        <v>1.6689142741775322</v>
      </c>
      <c r="BF119" s="4">
        <f>AVERAGE(AG119:AG120)</f>
        <v>0.14289921890071197</v>
      </c>
    </row>
    <row r="120" spans="1:58" x14ac:dyDescent="0.3">
      <c r="A120">
        <v>97</v>
      </c>
      <c r="B120">
        <v>28</v>
      </c>
      <c r="C120" t="s">
        <v>108</v>
      </c>
      <c r="D120" t="s">
        <v>27</v>
      </c>
      <c r="G120">
        <v>0.5</v>
      </c>
      <c r="H120">
        <v>0.5</v>
      </c>
      <c r="I120">
        <v>2862</v>
      </c>
      <c r="J120">
        <v>5049</v>
      </c>
      <c r="L120">
        <v>1430</v>
      </c>
      <c r="M120">
        <v>2.6110000000000002</v>
      </c>
      <c r="N120">
        <v>4.556</v>
      </c>
      <c r="O120">
        <v>1.9450000000000001</v>
      </c>
      <c r="Q120">
        <v>3.4000000000000002E-2</v>
      </c>
      <c r="R120">
        <v>1</v>
      </c>
      <c r="S120">
        <v>0</v>
      </c>
      <c r="T120">
        <v>0</v>
      </c>
      <c r="V120">
        <v>0</v>
      </c>
      <c r="Y120" s="1">
        <v>44365</v>
      </c>
      <c r="Z120" s="2">
        <v>0.25063657407407408</v>
      </c>
      <c r="AB120">
        <v>1</v>
      </c>
      <c r="AD120" s="4">
        <f t="shared" si="12"/>
        <v>2.9420002289838387</v>
      </c>
      <c r="AE120" s="4">
        <f t="shared" si="13"/>
        <v>4.93915911903271</v>
      </c>
      <c r="AF120" s="4">
        <f t="shared" si="14"/>
        <v>1.9971588900488713</v>
      </c>
      <c r="AG120" s="4">
        <f t="shared" si="15"/>
        <v>0.14847109453574153</v>
      </c>
      <c r="BC120" s="4"/>
      <c r="BD120" s="4"/>
      <c r="BE120" s="4"/>
      <c r="BF120" s="4"/>
    </row>
    <row r="121" spans="1:58" x14ac:dyDescent="0.3">
      <c r="A121">
        <v>98</v>
      </c>
      <c r="B121">
        <v>29</v>
      </c>
      <c r="C121" t="s">
        <v>109</v>
      </c>
      <c r="D121" t="s">
        <v>27</v>
      </c>
      <c r="G121">
        <v>0.5</v>
      </c>
      <c r="H121">
        <v>0.5</v>
      </c>
      <c r="I121">
        <v>1608</v>
      </c>
      <c r="J121">
        <v>2455</v>
      </c>
      <c r="L121">
        <v>826</v>
      </c>
      <c r="M121">
        <v>1.649</v>
      </c>
      <c r="N121">
        <v>2.3580000000000001</v>
      </c>
      <c r="O121">
        <v>0.71</v>
      </c>
      <c r="Q121">
        <v>0</v>
      </c>
      <c r="R121">
        <v>1</v>
      </c>
      <c r="S121">
        <v>0</v>
      </c>
      <c r="T121">
        <v>0</v>
      </c>
      <c r="V121">
        <v>0</v>
      </c>
      <c r="Y121" s="1">
        <v>44365</v>
      </c>
      <c r="Z121" s="2">
        <v>0.26082175925925927</v>
      </c>
      <c r="AB121">
        <v>1</v>
      </c>
      <c r="AD121" s="4">
        <f t="shared" si="12"/>
        <v>1.7021579456044169</v>
      </c>
      <c r="AE121" s="4">
        <f t="shared" si="13"/>
        <v>2.3745053959110201</v>
      </c>
      <c r="AF121" s="4">
        <f t="shared" si="14"/>
        <v>0.67234745030660314</v>
      </c>
      <c r="AG121" s="4">
        <f t="shared" si="15"/>
        <v>8.2482606622842472E-2</v>
      </c>
      <c r="BC121" s="4"/>
      <c r="BD121" s="4"/>
      <c r="BE121" s="4"/>
      <c r="BF121" s="4"/>
    </row>
    <row r="122" spans="1:58" x14ac:dyDescent="0.3">
      <c r="A122">
        <v>99</v>
      </c>
      <c r="B122">
        <v>29</v>
      </c>
      <c r="C122" t="s">
        <v>109</v>
      </c>
      <c r="D122" t="s">
        <v>27</v>
      </c>
      <c r="G122">
        <v>0.5</v>
      </c>
      <c r="H122">
        <v>0.5</v>
      </c>
      <c r="I122">
        <v>1135</v>
      </c>
      <c r="J122">
        <v>2800</v>
      </c>
      <c r="L122">
        <v>920</v>
      </c>
      <c r="M122">
        <v>1.286</v>
      </c>
      <c r="N122">
        <v>2.65</v>
      </c>
      <c r="O122">
        <v>1.3640000000000001</v>
      </c>
      <c r="Q122">
        <v>0</v>
      </c>
      <c r="R122">
        <v>1</v>
      </c>
      <c r="S122">
        <v>0</v>
      </c>
      <c r="T122">
        <v>0</v>
      </c>
      <c r="V122">
        <v>0</v>
      </c>
      <c r="Y122" s="1">
        <v>44365</v>
      </c>
      <c r="Z122" s="2">
        <v>0.26633101851851854</v>
      </c>
      <c r="AB122">
        <v>1</v>
      </c>
      <c r="AD122" s="4">
        <f t="shared" si="12"/>
        <v>1.2344981369613017</v>
      </c>
      <c r="AE122" s="4">
        <f t="shared" si="13"/>
        <v>2.7156023637124784</v>
      </c>
      <c r="AF122" s="4">
        <f t="shared" si="14"/>
        <v>1.4811042267511767</v>
      </c>
      <c r="AG122" s="4">
        <f t="shared" si="15"/>
        <v>9.2752338185445968E-2</v>
      </c>
      <c r="AJ122">
        <f>ABS(100*(AD122-AD123)/(AVERAGE(AD122:AD123)))</f>
        <v>1.1941773546236401</v>
      </c>
      <c r="AO122">
        <f>ABS(100*(AE122-AE123)/(AVERAGE(AE122:AE123)))</f>
        <v>0.54760996141146945</v>
      </c>
      <c r="AT122">
        <f>ABS(100*(AF122-AF123)/(AVERAGE(AF122:AF123)))</f>
        <v>2.0228795788066058</v>
      </c>
      <c r="AY122">
        <f>ABS(100*(AG122-AG123)/(AVERAGE(AG122:AG123)))</f>
        <v>0.94677636233388718</v>
      </c>
      <c r="BC122" s="4">
        <f>AVERAGE(AD122:AD123)</f>
        <v>1.2419134616226619</v>
      </c>
      <c r="BD122" s="4">
        <f>AVERAGE(AE122:AE123)</f>
        <v>2.7081872122385335</v>
      </c>
      <c r="BE122" s="4">
        <f>AVERAGE(AF122:AF123)</f>
        <v>1.4662737506158716</v>
      </c>
      <c r="BF122" s="4">
        <f>AVERAGE(AG122:AG123)</f>
        <v>9.2315328331718155E-2</v>
      </c>
    </row>
    <row r="123" spans="1:58" x14ac:dyDescent="0.3">
      <c r="A123">
        <v>100</v>
      </c>
      <c r="B123">
        <v>29</v>
      </c>
      <c r="C123" t="s">
        <v>109</v>
      </c>
      <c r="D123" t="s">
        <v>27</v>
      </c>
      <c r="G123">
        <v>0.5</v>
      </c>
      <c r="H123">
        <v>0.5</v>
      </c>
      <c r="I123">
        <v>1150</v>
      </c>
      <c r="J123">
        <v>2785</v>
      </c>
      <c r="L123">
        <v>912</v>
      </c>
      <c r="M123">
        <v>1.2969999999999999</v>
      </c>
      <c r="N123">
        <v>2.6379999999999999</v>
      </c>
      <c r="O123">
        <v>1.341</v>
      </c>
      <c r="Q123">
        <v>0</v>
      </c>
      <c r="R123">
        <v>1</v>
      </c>
      <c r="S123">
        <v>0</v>
      </c>
      <c r="T123">
        <v>0</v>
      </c>
      <c r="V123">
        <v>0</v>
      </c>
      <c r="Y123" s="1">
        <v>44365</v>
      </c>
      <c r="Z123" s="2">
        <v>0.27226851851851852</v>
      </c>
      <c r="AB123">
        <v>1</v>
      </c>
      <c r="AD123" s="4">
        <f t="shared" si="12"/>
        <v>1.2493287862840221</v>
      </c>
      <c r="AE123" s="4">
        <f t="shared" si="13"/>
        <v>2.7007720607645886</v>
      </c>
      <c r="AF123" s="4">
        <f t="shared" si="14"/>
        <v>1.4514432744805665</v>
      </c>
      <c r="AG123" s="4">
        <f t="shared" si="15"/>
        <v>9.1878318477990342E-2</v>
      </c>
      <c r="BC123" s="4"/>
      <c r="BD123" s="4"/>
      <c r="BE123" s="4"/>
      <c r="BF123" s="4"/>
    </row>
    <row r="124" spans="1:58" x14ac:dyDescent="0.3">
      <c r="A124">
        <v>101</v>
      </c>
      <c r="B124">
        <v>30</v>
      </c>
      <c r="C124" t="s">
        <v>110</v>
      </c>
      <c r="D124" t="s">
        <v>27</v>
      </c>
      <c r="G124">
        <v>0.5</v>
      </c>
      <c r="H124">
        <v>0.5</v>
      </c>
      <c r="I124">
        <v>2357</v>
      </c>
      <c r="J124">
        <v>4802</v>
      </c>
      <c r="L124">
        <v>1222</v>
      </c>
      <c r="M124">
        <v>2.2229999999999999</v>
      </c>
      <c r="N124">
        <v>4.3460000000000001</v>
      </c>
      <c r="O124">
        <v>2.1230000000000002</v>
      </c>
      <c r="Q124">
        <v>1.2E-2</v>
      </c>
      <c r="R124">
        <v>1</v>
      </c>
      <c r="S124">
        <v>0</v>
      </c>
      <c r="T124">
        <v>0</v>
      </c>
      <c r="V124">
        <v>0</v>
      </c>
      <c r="Y124" s="1">
        <v>44365</v>
      </c>
      <c r="Z124" s="2">
        <v>0.28256944444444443</v>
      </c>
      <c r="AB124">
        <v>1</v>
      </c>
      <c r="AD124" s="4">
        <f t="shared" si="12"/>
        <v>2.4427017017855865</v>
      </c>
      <c r="AE124" s="4">
        <f t="shared" si="13"/>
        <v>4.6949534638241301</v>
      </c>
      <c r="AF124" s="4">
        <f t="shared" si="14"/>
        <v>2.2522517620385436</v>
      </c>
      <c r="AG124" s="4">
        <f t="shared" si="15"/>
        <v>0.12574658214189549</v>
      </c>
      <c r="BC124" s="4"/>
      <c r="BD124" s="4"/>
      <c r="BE124" s="4"/>
      <c r="BF124" s="4"/>
    </row>
    <row r="125" spans="1:58" x14ac:dyDescent="0.3">
      <c r="A125">
        <v>102</v>
      </c>
      <c r="B125">
        <v>30</v>
      </c>
      <c r="C125" t="s">
        <v>110</v>
      </c>
      <c r="D125" t="s">
        <v>27</v>
      </c>
      <c r="G125">
        <v>0.5</v>
      </c>
      <c r="H125">
        <v>0.5</v>
      </c>
      <c r="I125">
        <v>2802</v>
      </c>
      <c r="J125">
        <v>4774</v>
      </c>
      <c r="L125">
        <v>1206</v>
      </c>
      <c r="M125">
        <v>2.5649999999999999</v>
      </c>
      <c r="N125">
        <v>4.3230000000000004</v>
      </c>
      <c r="O125">
        <v>1.7589999999999999</v>
      </c>
      <c r="Q125">
        <v>0.01</v>
      </c>
      <c r="R125">
        <v>1</v>
      </c>
      <c r="S125">
        <v>0</v>
      </c>
      <c r="T125">
        <v>0</v>
      </c>
      <c r="V125">
        <v>0</v>
      </c>
      <c r="Y125" s="1">
        <v>44365</v>
      </c>
      <c r="Z125" s="2">
        <v>0.28828703703703701</v>
      </c>
      <c r="AB125">
        <v>1</v>
      </c>
      <c r="AD125" s="4">
        <f t="shared" si="12"/>
        <v>2.8826776316929572</v>
      </c>
      <c r="AE125" s="4">
        <f t="shared" si="13"/>
        <v>4.6672702316547356</v>
      </c>
      <c r="AF125" s="4">
        <f t="shared" si="14"/>
        <v>1.7845925999617784</v>
      </c>
      <c r="AG125" s="4">
        <f t="shared" si="15"/>
        <v>0.12399854272698425</v>
      </c>
      <c r="AJ125">
        <f>ABS(100*(AD125-AD126)/(AVERAGE(AD125:AD126)))</f>
        <v>3.4292437614503742E-2</v>
      </c>
      <c r="AO125">
        <f>ABS(100*(AE125-AE126)/(AVERAGE(AE125:AE126)))</f>
        <v>0.27576400033797865</v>
      </c>
      <c r="AT125">
        <f>ABS(100*(AF125-AF126)/(AVERAGE(AF125:AF126)))</f>
        <v>0.77863862886109392</v>
      </c>
      <c r="AY125">
        <f>ABS(100*(AG125-AG126)/(AVERAGE(AG125:AG126)))</f>
        <v>2.9514593171901486</v>
      </c>
      <c r="BC125" s="4">
        <f>AVERAGE(AD125:AD126)</f>
        <v>2.8831719866703809</v>
      </c>
      <c r="BD125" s="4">
        <f>AVERAGE(AE125:AE126)</f>
        <v>4.6608437670439837</v>
      </c>
      <c r="BE125" s="4">
        <f>AVERAGE(AF125:AF126)</f>
        <v>1.7776717803736026</v>
      </c>
      <c r="BF125" s="4">
        <f>AVERAGE(AG125:AG126)</f>
        <v>0.12585583460532743</v>
      </c>
    </row>
    <row r="126" spans="1:58" x14ac:dyDescent="0.3">
      <c r="A126">
        <v>103</v>
      </c>
      <c r="B126">
        <v>30</v>
      </c>
      <c r="C126" t="s">
        <v>110</v>
      </c>
      <c r="D126" t="s">
        <v>27</v>
      </c>
      <c r="G126">
        <v>0.5</v>
      </c>
      <c r="H126">
        <v>0.5</v>
      </c>
      <c r="I126">
        <v>2803</v>
      </c>
      <c r="J126">
        <v>4761</v>
      </c>
      <c r="L126">
        <v>1240</v>
      </c>
      <c r="M126">
        <v>2.5649999999999999</v>
      </c>
      <c r="N126">
        <v>4.3120000000000003</v>
      </c>
      <c r="O126">
        <v>1.7470000000000001</v>
      </c>
      <c r="Q126">
        <v>1.4E-2</v>
      </c>
      <c r="R126">
        <v>1</v>
      </c>
      <c r="S126">
        <v>0</v>
      </c>
      <c r="T126">
        <v>0</v>
      </c>
      <c r="V126">
        <v>0</v>
      </c>
      <c r="Y126" s="1">
        <v>44365</v>
      </c>
      <c r="Z126" s="2">
        <v>0.29447916666666668</v>
      </c>
      <c r="AB126">
        <v>1</v>
      </c>
      <c r="AD126" s="4">
        <f t="shared" si="12"/>
        <v>2.883666341647805</v>
      </c>
      <c r="AE126" s="4">
        <f t="shared" si="13"/>
        <v>4.6544173024332318</v>
      </c>
      <c r="AF126" s="4">
        <f t="shared" si="14"/>
        <v>1.7707509607854268</v>
      </c>
      <c r="AG126" s="4">
        <f t="shared" si="15"/>
        <v>0.12771312648367061</v>
      </c>
      <c r="BC126" s="4"/>
      <c r="BD126" s="4"/>
      <c r="BE126" s="4"/>
      <c r="BF126" s="4"/>
    </row>
    <row r="127" spans="1:58" x14ac:dyDescent="0.3">
      <c r="A127">
        <v>104</v>
      </c>
      <c r="B127">
        <v>31</v>
      </c>
      <c r="C127" t="s">
        <v>66</v>
      </c>
      <c r="D127" t="s">
        <v>27</v>
      </c>
      <c r="G127">
        <v>0.5</v>
      </c>
      <c r="H127">
        <v>0.5</v>
      </c>
      <c r="I127">
        <v>4775</v>
      </c>
      <c r="J127">
        <v>10679</v>
      </c>
      <c r="L127">
        <v>5371</v>
      </c>
      <c r="M127">
        <v>4.0780000000000003</v>
      </c>
      <c r="N127">
        <v>9.3249999999999993</v>
      </c>
      <c r="O127">
        <v>5.2469999999999999</v>
      </c>
      <c r="Q127">
        <v>0.44600000000000001</v>
      </c>
      <c r="R127">
        <v>1</v>
      </c>
      <c r="S127">
        <v>0</v>
      </c>
      <c r="T127">
        <v>0</v>
      </c>
      <c r="V127">
        <v>0</v>
      </c>
      <c r="Y127" s="1">
        <v>44365</v>
      </c>
      <c r="Z127" s="2">
        <v>0.30531249999999999</v>
      </c>
      <c r="AB127">
        <v>1</v>
      </c>
      <c r="AD127" s="4">
        <f t="shared" si="12"/>
        <v>4.8334023726081083</v>
      </c>
      <c r="AE127" s="4">
        <f t="shared" si="13"/>
        <v>10.505466158807234</v>
      </c>
      <c r="AF127" s="4">
        <f t="shared" si="14"/>
        <v>5.6720637861991259</v>
      </c>
      <c r="AG127" s="4">
        <f t="shared" si="15"/>
        <v>0.57903505292106472</v>
      </c>
      <c r="BC127" s="4"/>
      <c r="BD127" s="4"/>
      <c r="BE127" s="4"/>
      <c r="BF127" s="4"/>
    </row>
    <row r="128" spans="1:58" x14ac:dyDescent="0.3">
      <c r="A128">
        <v>105</v>
      </c>
      <c r="B128">
        <v>31</v>
      </c>
      <c r="C128" t="s">
        <v>66</v>
      </c>
      <c r="D128" t="s">
        <v>27</v>
      </c>
      <c r="G128">
        <v>0.5</v>
      </c>
      <c r="H128">
        <v>0.5</v>
      </c>
      <c r="I128">
        <v>5593</v>
      </c>
      <c r="J128">
        <v>10538</v>
      </c>
      <c r="L128">
        <v>5402</v>
      </c>
      <c r="M128">
        <v>4.7060000000000004</v>
      </c>
      <c r="N128">
        <v>9.2070000000000007</v>
      </c>
      <c r="O128">
        <v>4.5010000000000003</v>
      </c>
      <c r="Q128">
        <v>0.44900000000000001</v>
      </c>
      <c r="R128">
        <v>1</v>
      </c>
      <c r="S128">
        <v>0</v>
      </c>
      <c r="T128">
        <v>0</v>
      </c>
      <c r="V128">
        <v>0</v>
      </c>
      <c r="Y128" s="1">
        <v>44365</v>
      </c>
      <c r="Z128" s="2">
        <v>0.3112847222222222</v>
      </c>
      <c r="AB128">
        <v>1</v>
      </c>
      <c r="AD128" s="4">
        <f t="shared" si="12"/>
        <v>5.6421671156737911</v>
      </c>
      <c r="AE128" s="4">
        <f t="shared" si="13"/>
        <v>10.366061311097074</v>
      </c>
      <c r="AF128" s="4">
        <f t="shared" si="14"/>
        <v>4.7238941954232825</v>
      </c>
      <c r="AG128" s="4">
        <f t="shared" si="15"/>
        <v>0.58242187928745526</v>
      </c>
      <c r="AJ128">
        <f>ABS(100*(AD128-AD129)/(AVERAGE(AD128:AD129)))</f>
        <v>0.36867363747604848</v>
      </c>
      <c r="AL128">
        <f>100*((AVERAGE(AD128:AD129)*25)-(AVERAGE(AD110:AD111)*25))/(1000*0.075)</f>
        <v>87.91279348523679</v>
      </c>
      <c r="AO128">
        <f>ABS(100*(AE128-AE129)/(AVERAGE(AE128:AE129)))</f>
        <v>1.4581019309343524</v>
      </c>
      <c r="AQ128">
        <f>100*((AVERAGE(AE128:AE129)*25)-(AVERAGE(AE110:AE111)*25))/(2000*0.075)</f>
        <v>101.63700953620268</v>
      </c>
      <c r="AT128">
        <f>ABS(100*(AF128-AF129)/(AVERAGE(AF128:AF129)))</f>
        <v>3.5968011547004211</v>
      </c>
      <c r="AV128">
        <f>100*((AVERAGE(AF128:AF129)*25)-(AVERAGE(AF110:AF111)*25))/(1000*0.075)</f>
        <v>115.36122558716859</v>
      </c>
      <c r="AY128">
        <f>ABS(100*(AG128-AG129)/(AVERAGE(AG128:AG129)))</f>
        <v>0.13122197154251655</v>
      </c>
      <c r="BA128">
        <f>100*((AVERAGE(AG128:AG129)*25)-(AVERAGE(AG110:AG111)*25))/(100*0.075)</f>
        <v>153.90030348780982</v>
      </c>
      <c r="BC128" s="4">
        <f>AVERAGE(AD128:AD129)</f>
        <v>5.6317856611478874</v>
      </c>
      <c r="BD128" s="4">
        <f>AVERAGE(AE128:AE129)</f>
        <v>10.442190199562905</v>
      </c>
      <c r="BE128" s="4">
        <f>AVERAGE(AF128:AF129)</f>
        <v>4.8104045384150194</v>
      </c>
      <c r="BF128" s="4">
        <f>AVERAGE(AG128:AG129)</f>
        <v>0.58280426290946707</v>
      </c>
    </row>
    <row r="129" spans="1:58" x14ac:dyDescent="0.3">
      <c r="A129">
        <v>106</v>
      </c>
      <c r="B129">
        <v>31</v>
      </c>
      <c r="C129" t="s">
        <v>66</v>
      </c>
      <c r="D129" t="s">
        <v>27</v>
      </c>
      <c r="G129">
        <v>0.5</v>
      </c>
      <c r="H129">
        <v>0.5</v>
      </c>
      <c r="I129">
        <v>5572</v>
      </c>
      <c r="J129">
        <v>10692</v>
      </c>
      <c r="L129">
        <v>5409</v>
      </c>
      <c r="M129">
        <v>4.6900000000000004</v>
      </c>
      <c r="N129">
        <v>9.3369999999999997</v>
      </c>
      <c r="O129">
        <v>4.6470000000000002</v>
      </c>
      <c r="Q129">
        <v>0.45</v>
      </c>
      <c r="R129">
        <v>1</v>
      </c>
      <c r="S129">
        <v>0</v>
      </c>
      <c r="T129">
        <v>0</v>
      </c>
      <c r="V129">
        <v>0</v>
      </c>
      <c r="Y129" s="1">
        <v>44365</v>
      </c>
      <c r="Z129" s="2">
        <v>0.31767361111111109</v>
      </c>
      <c r="AB129">
        <v>1</v>
      </c>
      <c r="AD129" s="4">
        <f t="shared" si="12"/>
        <v>5.6214042066219827</v>
      </c>
      <c r="AE129" s="4">
        <f t="shared" si="13"/>
        <v>10.518319088028738</v>
      </c>
      <c r="AF129" s="4">
        <f t="shared" si="14"/>
        <v>4.8969148814067553</v>
      </c>
      <c r="AG129" s="4">
        <f t="shared" si="15"/>
        <v>0.58318664653147889</v>
      </c>
    </row>
    <row r="130" spans="1:58" x14ac:dyDescent="0.3">
      <c r="A130">
        <v>107</v>
      </c>
      <c r="B130">
        <v>32</v>
      </c>
      <c r="C130" t="s">
        <v>67</v>
      </c>
      <c r="D130" t="s">
        <v>27</v>
      </c>
      <c r="G130">
        <v>0.5</v>
      </c>
      <c r="H130">
        <v>0.5</v>
      </c>
      <c r="I130">
        <v>3641</v>
      </c>
      <c r="J130">
        <v>5135</v>
      </c>
      <c r="L130">
        <v>1596</v>
      </c>
      <c r="M130">
        <v>3.2080000000000002</v>
      </c>
      <c r="N130">
        <v>4.6280000000000001</v>
      </c>
      <c r="O130">
        <v>1.42</v>
      </c>
      <c r="Q130">
        <v>5.0999999999999997E-2</v>
      </c>
      <c r="R130">
        <v>1</v>
      </c>
      <c r="S130">
        <v>0</v>
      </c>
      <c r="T130">
        <v>0</v>
      </c>
      <c r="V130">
        <v>0</v>
      </c>
      <c r="Y130" s="1">
        <v>44365</v>
      </c>
      <c r="Z130" s="2">
        <v>0.32819444444444446</v>
      </c>
      <c r="AB130">
        <v>1</v>
      </c>
      <c r="AD130" s="4">
        <f t="shared" si="12"/>
        <v>3.7122052838104489</v>
      </c>
      <c r="AE130" s="4">
        <f t="shared" si="13"/>
        <v>5.0241861892672759</v>
      </c>
      <c r="AF130" s="4">
        <f t="shared" si="14"/>
        <v>1.311980905456827</v>
      </c>
      <c r="AG130" s="4">
        <f t="shared" si="15"/>
        <v>0.16660700346544557</v>
      </c>
      <c r="BC130" s="4"/>
      <c r="BD130" s="4"/>
      <c r="BE130" s="4"/>
      <c r="BF130" s="4"/>
    </row>
    <row r="131" spans="1:58" x14ac:dyDescent="0.3">
      <c r="A131">
        <v>108</v>
      </c>
      <c r="B131">
        <v>32</v>
      </c>
      <c r="C131" t="s">
        <v>67</v>
      </c>
      <c r="D131" t="s">
        <v>27</v>
      </c>
      <c r="G131">
        <v>0.5</v>
      </c>
      <c r="H131">
        <v>0.5</v>
      </c>
      <c r="I131">
        <v>2920</v>
      </c>
      <c r="J131">
        <v>5101</v>
      </c>
      <c r="L131">
        <v>1599</v>
      </c>
      <c r="M131">
        <v>2.6549999999999998</v>
      </c>
      <c r="N131">
        <v>4.5999999999999996</v>
      </c>
      <c r="O131">
        <v>1.9450000000000001</v>
      </c>
      <c r="Q131">
        <v>5.0999999999999997E-2</v>
      </c>
      <c r="R131">
        <v>1</v>
      </c>
      <c r="S131">
        <v>0</v>
      </c>
      <c r="T131">
        <v>0</v>
      </c>
      <c r="V131">
        <v>0</v>
      </c>
      <c r="Y131" s="1">
        <v>44365</v>
      </c>
      <c r="Z131" s="2">
        <v>0.33384259259259258</v>
      </c>
      <c r="AB131">
        <v>1</v>
      </c>
      <c r="AD131" s="4">
        <f t="shared" si="12"/>
        <v>2.9993454063650242</v>
      </c>
      <c r="AE131" s="4">
        <f t="shared" si="13"/>
        <v>4.9905708359187271</v>
      </c>
      <c r="AF131" s="4">
        <f t="shared" si="14"/>
        <v>1.9912254295537029</v>
      </c>
      <c r="AG131" s="4">
        <f t="shared" si="15"/>
        <v>0.16693476085574144</v>
      </c>
      <c r="AJ131">
        <f>ABS(100*(AD131-AD132)/(AVERAGE(AD131:AD132)))</f>
        <v>0.92727672373430192</v>
      </c>
      <c r="AK131">
        <f>ABS(100*((AVERAGE(AD131:AD132)-AVERAGE(AD125:AD126))/(AVERAGE(AD125:AD126,AD131:AD132))))</f>
        <v>3.4873790903813005</v>
      </c>
      <c r="AO131">
        <f>ABS(100*(AE131-AE132)/(AVERAGE(AE131:AE132)))</f>
        <v>0.47659937919046075</v>
      </c>
      <c r="AP131">
        <f>ABS(100*((AVERAGE(AE131:AE132)-AVERAGE(AE125:AE126))/(AVERAGE(AE125:AE126,AE131:AE132))))</f>
        <v>6.5949720604292192</v>
      </c>
      <c r="AT131">
        <f>ABS(100*(AF131-AF132)/(AVERAGE(AF131:AF132)))</f>
        <v>0.19844410067436055</v>
      </c>
      <c r="AU131">
        <f>ABS(100*((AVERAGE(AF131:AF132)-AVERAGE(AF125:AF126))/(AVERAGE(AF125:AF126,AF131:AF132))))</f>
        <v>11.431370783113044</v>
      </c>
      <c r="AY131">
        <f>ABS(100*(AG131-AG132)/(AVERAGE(AG131:AG132)))</f>
        <v>2.85435012541932</v>
      </c>
      <c r="AZ131">
        <f>ABS(100*((AVERAGE(AG131:AG132)-AVERAGE(AG125:AG126))/(AVERAGE(AG125:AG126,AG131:AG132))))</f>
        <v>26.669725883590377</v>
      </c>
      <c r="BC131" s="4">
        <f>AVERAGE(AD131:AD132)</f>
        <v>2.9855034669971516</v>
      </c>
      <c r="BD131" s="4">
        <f>AVERAGE(AE131:AE132)</f>
        <v>4.9787065935604158</v>
      </c>
      <c r="BE131" s="4">
        <f>AVERAGE(AF131:AF132)</f>
        <v>1.9932031265632637</v>
      </c>
      <c r="BF131" s="4">
        <f>AVERAGE(AG131:AG132)</f>
        <v>0.16458583289195447</v>
      </c>
    </row>
    <row r="132" spans="1:58" x14ac:dyDescent="0.3">
      <c r="A132">
        <v>109</v>
      </c>
      <c r="B132">
        <v>32</v>
      </c>
      <c r="C132" t="s">
        <v>67</v>
      </c>
      <c r="D132" t="s">
        <v>27</v>
      </c>
      <c r="G132">
        <v>0.5</v>
      </c>
      <c r="H132">
        <v>0.5</v>
      </c>
      <c r="I132">
        <v>2892</v>
      </c>
      <c r="J132">
        <v>5077</v>
      </c>
      <c r="L132">
        <v>1556</v>
      </c>
      <c r="M132">
        <v>2.633</v>
      </c>
      <c r="N132">
        <v>4.58</v>
      </c>
      <c r="O132">
        <v>1.946</v>
      </c>
      <c r="Q132">
        <v>4.7E-2</v>
      </c>
      <c r="R132">
        <v>1</v>
      </c>
      <c r="S132">
        <v>0</v>
      </c>
      <c r="T132">
        <v>0</v>
      </c>
      <c r="V132">
        <v>0</v>
      </c>
      <c r="Y132" s="1">
        <v>44365</v>
      </c>
      <c r="Z132" s="2">
        <v>0.33998842592592587</v>
      </c>
      <c r="AB132">
        <v>1</v>
      </c>
      <c r="AD132" s="4">
        <f t="shared" si="12"/>
        <v>2.971661527629279</v>
      </c>
      <c r="AE132" s="4">
        <f t="shared" si="13"/>
        <v>4.9668423512021036</v>
      </c>
      <c r="AF132" s="4">
        <f t="shared" si="14"/>
        <v>1.9951808235728246</v>
      </c>
      <c r="AG132" s="4">
        <f t="shared" si="15"/>
        <v>0.1622369049281675</v>
      </c>
    </row>
    <row r="133" spans="1:58" x14ac:dyDescent="0.3">
      <c r="A133">
        <v>110</v>
      </c>
      <c r="B133">
        <v>2</v>
      </c>
      <c r="D133" t="s">
        <v>28</v>
      </c>
      <c r="Y133" s="1">
        <v>44365</v>
      </c>
      <c r="Z133" s="2">
        <v>0.34393518518518523</v>
      </c>
      <c r="AB133">
        <v>1</v>
      </c>
      <c r="AD133" s="4" t="e">
        <f t="shared" si="12"/>
        <v>#DIV/0!</v>
      </c>
      <c r="AE133" s="4" t="e">
        <f t="shared" si="13"/>
        <v>#DIV/0!</v>
      </c>
      <c r="AF133" s="4" t="e">
        <f t="shared" si="14"/>
        <v>#DIV/0!</v>
      </c>
      <c r="AG133" s="4" t="e">
        <f t="shared" si="15"/>
        <v>#DIV/0!</v>
      </c>
    </row>
    <row r="134" spans="1:58" x14ac:dyDescent="0.3">
      <c r="A134">
        <v>111</v>
      </c>
      <c r="B134">
        <v>3</v>
      </c>
      <c r="C134" t="s">
        <v>29</v>
      </c>
      <c r="D134" t="s">
        <v>27</v>
      </c>
      <c r="G134">
        <v>0.5</v>
      </c>
      <c r="H134">
        <v>0.5</v>
      </c>
      <c r="I134">
        <v>188</v>
      </c>
      <c r="J134">
        <v>322</v>
      </c>
      <c r="L134">
        <v>319</v>
      </c>
      <c r="M134">
        <v>0.55900000000000005</v>
      </c>
      <c r="N134">
        <v>0.55100000000000005</v>
      </c>
      <c r="O134">
        <v>0</v>
      </c>
      <c r="Q134">
        <v>0</v>
      </c>
      <c r="R134">
        <v>1</v>
      </c>
      <c r="S134">
        <v>0</v>
      </c>
      <c r="T134">
        <v>0</v>
      </c>
      <c r="V134">
        <v>0</v>
      </c>
      <c r="Y134" s="1">
        <v>44365</v>
      </c>
      <c r="Z134" s="2">
        <v>0.35344907407407405</v>
      </c>
      <c r="AB134">
        <v>1</v>
      </c>
      <c r="AD134" s="4">
        <f t="shared" si="12"/>
        <v>0.29818980972022341</v>
      </c>
      <c r="AE134" s="4">
        <f t="shared" si="13"/>
        <v>0.26563631672113336</v>
      </c>
      <c r="AF134" s="4">
        <f t="shared" si="14"/>
        <v>-3.255349299909005E-2</v>
      </c>
      <c r="AG134" s="4">
        <f t="shared" si="15"/>
        <v>2.709160766284275E-2</v>
      </c>
    </row>
    <row r="135" spans="1:58" x14ac:dyDescent="0.3">
      <c r="A135">
        <v>112</v>
      </c>
      <c r="B135">
        <v>3</v>
      </c>
      <c r="C135" t="s">
        <v>29</v>
      </c>
      <c r="D135" t="s">
        <v>27</v>
      </c>
      <c r="G135">
        <v>0.5</v>
      </c>
      <c r="H135">
        <v>0.5</v>
      </c>
      <c r="I135">
        <v>55</v>
      </c>
      <c r="J135">
        <v>192</v>
      </c>
      <c r="L135">
        <v>147</v>
      </c>
      <c r="M135">
        <v>0.45700000000000002</v>
      </c>
      <c r="N135">
        <v>0.441</v>
      </c>
      <c r="O135">
        <v>0</v>
      </c>
      <c r="Q135">
        <v>0</v>
      </c>
      <c r="R135">
        <v>1</v>
      </c>
      <c r="S135">
        <v>0</v>
      </c>
      <c r="T135">
        <v>0</v>
      </c>
      <c r="V135">
        <v>0</v>
      </c>
      <c r="Y135" s="1">
        <v>44365</v>
      </c>
      <c r="Z135" s="2">
        <v>0.35839120370370375</v>
      </c>
      <c r="AB135">
        <v>1</v>
      </c>
      <c r="AD135" s="4">
        <f t="shared" si="12"/>
        <v>0.16669138572543629</v>
      </c>
      <c r="AE135" s="4">
        <f t="shared" si="13"/>
        <v>0.13710702450609102</v>
      </c>
      <c r="AF135" s="4">
        <f t="shared" si="14"/>
        <v>-2.9584361219345268E-2</v>
      </c>
      <c r="AG135" s="4">
        <f t="shared" si="15"/>
        <v>8.3001839525469832E-3</v>
      </c>
      <c r="AJ135">
        <f>ABS(100*(AD135-AD136)/(AVERAGE(AD135:AD136)))</f>
        <v>4.635133073427582</v>
      </c>
      <c r="AO135">
        <f>ABS(100*(AE135-AE136)/(AVERAGE(AE135:AE136)))</f>
        <v>24.25695219646618</v>
      </c>
      <c r="AT135">
        <f>ABS(100*(AF135-AF136)/(AVERAGE(AF135:AF136)))</f>
        <v>77.67349763386153</v>
      </c>
      <c r="AY135">
        <f>ABS(100*(AG135-AG136)/(AVERAGE(AG135:AG136)))</f>
        <v>5.1300130796422607</v>
      </c>
      <c r="BC135" s="4">
        <f>AVERAGE(AD135:AD136)</f>
        <v>0.17064622554482839</v>
      </c>
      <c r="BD135" s="4">
        <f>AVERAGE(AE135:AE136)</f>
        <v>0.12227672155820152</v>
      </c>
      <c r="BE135" s="4">
        <f>AVERAGE(AF135:AF136)</f>
        <v>-4.8369503986626851E-2</v>
      </c>
      <c r="BF135" s="4">
        <f>AVERAGE(AG135:AG136)</f>
        <v>8.5186888794108878E-3</v>
      </c>
    </row>
    <row r="136" spans="1:58" x14ac:dyDescent="0.3">
      <c r="A136">
        <v>113</v>
      </c>
      <c r="B136">
        <v>3</v>
      </c>
      <c r="C136" t="s">
        <v>29</v>
      </c>
      <c r="D136" t="s">
        <v>27</v>
      </c>
      <c r="G136">
        <v>0.5</v>
      </c>
      <c r="H136">
        <v>0.5</v>
      </c>
      <c r="I136">
        <v>63</v>
      </c>
      <c r="J136">
        <v>162</v>
      </c>
      <c r="L136">
        <v>151</v>
      </c>
      <c r="M136">
        <v>0.46300000000000002</v>
      </c>
      <c r="N136">
        <v>0.41599999999999998</v>
      </c>
      <c r="O136">
        <v>0</v>
      </c>
      <c r="Q136">
        <v>0</v>
      </c>
      <c r="R136">
        <v>1</v>
      </c>
      <c r="S136">
        <v>0</v>
      </c>
      <c r="T136">
        <v>0</v>
      </c>
      <c r="V136">
        <v>0</v>
      </c>
      <c r="Y136" s="1">
        <v>44365</v>
      </c>
      <c r="Z136" s="2">
        <v>0.36378472222222219</v>
      </c>
      <c r="AB136">
        <v>1</v>
      </c>
      <c r="AD136" s="4">
        <f t="shared" si="12"/>
        <v>0.17460106536422046</v>
      </c>
      <c r="AE136" s="4">
        <f t="shared" si="13"/>
        <v>0.10744641861031203</v>
      </c>
      <c r="AF136" s="4">
        <f t="shared" si="14"/>
        <v>-6.7154646753908434E-2</v>
      </c>
      <c r="AG136" s="4">
        <f t="shared" si="15"/>
        <v>8.7371938062747925E-3</v>
      </c>
      <c r="BC136" s="4"/>
      <c r="BD136" s="4"/>
      <c r="BE136" s="4"/>
      <c r="BF136" s="4"/>
    </row>
    <row r="137" spans="1:58" x14ac:dyDescent="0.3">
      <c r="A137">
        <v>114</v>
      </c>
      <c r="B137">
        <v>1</v>
      </c>
      <c r="C137" t="s">
        <v>30</v>
      </c>
      <c r="D137" t="s">
        <v>27</v>
      </c>
      <c r="G137">
        <v>0.5</v>
      </c>
      <c r="H137">
        <v>0.5</v>
      </c>
      <c r="I137">
        <v>7809</v>
      </c>
      <c r="J137">
        <v>11336</v>
      </c>
      <c r="L137">
        <v>13364</v>
      </c>
      <c r="M137">
        <v>6.4059999999999997</v>
      </c>
      <c r="N137">
        <v>9.8829999999999991</v>
      </c>
      <c r="O137">
        <v>3.4769999999999999</v>
      </c>
      <c r="Q137">
        <v>1.282</v>
      </c>
      <c r="R137">
        <v>1</v>
      </c>
      <c r="S137">
        <v>0</v>
      </c>
      <c r="T137">
        <v>0</v>
      </c>
      <c r="V137">
        <v>0</v>
      </c>
      <c r="Y137" s="1">
        <v>44365</v>
      </c>
      <c r="Z137" s="2">
        <v>0.37465277777777778</v>
      </c>
      <c r="AB137">
        <v>1</v>
      </c>
      <c r="AD137" s="4">
        <f t="shared" si="12"/>
        <v>7.8331483756170117</v>
      </c>
      <c r="AE137" s="4">
        <f t="shared" si="13"/>
        <v>11.155033427924794</v>
      </c>
      <c r="AF137" s="4">
        <f t="shared" si="14"/>
        <v>3.3218850523077821</v>
      </c>
      <c r="AG137" s="4">
        <f t="shared" si="15"/>
        <v>1.4522899931326581</v>
      </c>
    </row>
    <row r="138" spans="1:58" x14ac:dyDescent="0.3">
      <c r="A138">
        <v>115</v>
      </c>
      <c r="B138">
        <v>1</v>
      </c>
      <c r="C138" t="s">
        <v>30</v>
      </c>
      <c r="D138" t="s">
        <v>27</v>
      </c>
      <c r="G138">
        <v>0.5</v>
      </c>
      <c r="H138">
        <v>0.5</v>
      </c>
      <c r="I138">
        <v>10575</v>
      </c>
      <c r="J138">
        <v>11370</v>
      </c>
      <c r="L138">
        <v>13626</v>
      </c>
      <c r="M138">
        <v>8.5280000000000005</v>
      </c>
      <c r="N138">
        <v>9.9109999999999996</v>
      </c>
      <c r="O138">
        <v>1.383</v>
      </c>
      <c r="Q138">
        <v>1.3089999999999999</v>
      </c>
      <c r="R138">
        <v>1</v>
      </c>
      <c r="S138">
        <v>0</v>
      </c>
      <c r="T138">
        <v>0</v>
      </c>
      <c r="V138">
        <v>0</v>
      </c>
      <c r="Y138" s="1">
        <v>44365</v>
      </c>
      <c r="Z138" s="2">
        <v>0.38063657407407409</v>
      </c>
      <c r="AB138">
        <v>1</v>
      </c>
      <c r="AD138" s="4">
        <f t="shared" si="12"/>
        <v>10.567920110726645</v>
      </c>
      <c r="AE138" s="4">
        <f t="shared" si="13"/>
        <v>11.188648781273344</v>
      </c>
      <c r="AF138" s="4">
        <f t="shared" si="14"/>
        <v>0.62072867054669878</v>
      </c>
      <c r="AG138" s="4">
        <f t="shared" si="15"/>
        <v>1.4809141385518296</v>
      </c>
      <c r="AJ138">
        <f>ABS(100*(AD138-AD139)/(AVERAGE(AD138:AD139)))</f>
        <v>0.77352531662637325</v>
      </c>
      <c r="AO138">
        <f>ABS(100*(AE138-AE139)/(AVERAGE(AE138:AE139)))</f>
        <v>0.36164209164968636</v>
      </c>
      <c r="AT138">
        <f>ABS(100*(AF138-AF139)/(AVERAGE(AF138:AF139)))</f>
        <v>6.9215279090378807</v>
      </c>
      <c r="AY138">
        <f>ABS(100*(AG138-AG139)/(AVERAGE(AG138:AG139)))</f>
        <v>0.63244722646711382</v>
      </c>
      <c r="BC138" s="4">
        <f>AVERAGE(AD138:AD139)</f>
        <v>10.608951573852837</v>
      </c>
      <c r="BD138" s="4">
        <f>AVERAGE(AE138:AE139)</f>
        <v>11.208916861968792</v>
      </c>
      <c r="BE138" s="4">
        <f>AVERAGE(AF138:AF139)</f>
        <v>0.59996528811595606</v>
      </c>
      <c r="BF138" s="4">
        <f>AVERAGE(AG138:AG139)</f>
        <v>1.4856119944794035</v>
      </c>
    </row>
    <row r="139" spans="1:58" x14ac:dyDescent="0.3">
      <c r="A139">
        <v>116</v>
      </c>
      <c r="B139">
        <v>1</v>
      </c>
      <c r="C139" t="s">
        <v>30</v>
      </c>
      <c r="D139" t="s">
        <v>27</v>
      </c>
      <c r="G139">
        <v>0.5</v>
      </c>
      <c r="H139">
        <v>0.5</v>
      </c>
      <c r="I139">
        <v>10658</v>
      </c>
      <c r="J139">
        <v>11411</v>
      </c>
      <c r="L139">
        <v>13712</v>
      </c>
      <c r="M139">
        <v>8.5920000000000005</v>
      </c>
      <c r="N139">
        <v>9.9459999999999997</v>
      </c>
      <c r="O139">
        <v>1.3540000000000001</v>
      </c>
      <c r="Q139">
        <v>1.3180000000000001</v>
      </c>
      <c r="R139">
        <v>1</v>
      </c>
      <c r="S139">
        <v>0</v>
      </c>
      <c r="T139">
        <v>0</v>
      </c>
      <c r="V139">
        <v>0</v>
      </c>
      <c r="Y139" s="1">
        <v>44365</v>
      </c>
      <c r="Z139" s="2">
        <v>0.3870601851851852</v>
      </c>
      <c r="AB139">
        <v>1</v>
      </c>
      <c r="AD139" s="4">
        <f t="shared" si="12"/>
        <v>10.649983036979028</v>
      </c>
      <c r="AE139" s="4">
        <f t="shared" si="13"/>
        <v>11.229184942664242</v>
      </c>
      <c r="AF139" s="4">
        <f t="shared" si="14"/>
        <v>0.57920190568521335</v>
      </c>
      <c r="AG139" s="4">
        <f t="shared" si="15"/>
        <v>1.4903098504069774</v>
      </c>
      <c r="BC139" s="4"/>
      <c r="BD139" s="4"/>
      <c r="BE139" s="4"/>
      <c r="BF139" s="4"/>
    </row>
    <row r="140" spans="1:58" x14ac:dyDescent="0.3">
      <c r="A140">
        <v>117</v>
      </c>
      <c r="B140">
        <v>4</v>
      </c>
      <c r="C140" t="s">
        <v>65</v>
      </c>
      <c r="D140" t="s">
        <v>27</v>
      </c>
      <c r="G140">
        <v>0.5</v>
      </c>
      <c r="H140">
        <v>0.5</v>
      </c>
      <c r="I140">
        <v>5225</v>
      </c>
      <c r="J140">
        <v>5507</v>
      </c>
      <c r="L140">
        <v>2467</v>
      </c>
      <c r="M140">
        <v>4.4240000000000004</v>
      </c>
      <c r="N140">
        <v>4.944</v>
      </c>
      <c r="O140">
        <v>0.52</v>
      </c>
      <c r="Q140">
        <v>0.14199999999999999</v>
      </c>
      <c r="R140">
        <v>1</v>
      </c>
      <c r="S140">
        <v>0</v>
      </c>
      <c r="T140">
        <v>0</v>
      </c>
      <c r="V140">
        <v>0</v>
      </c>
      <c r="Y140" s="1">
        <v>44365</v>
      </c>
      <c r="Z140" s="2">
        <v>0.39788194444444441</v>
      </c>
      <c r="AB140">
        <v>1</v>
      </c>
      <c r="AD140" s="4">
        <f t="shared" si="12"/>
        <v>5.2783218522897188</v>
      </c>
      <c r="AE140" s="4">
        <f t="shared" si="13"/>
        <v>5.3919777023749358</v>
      </c>
      <c r="AF140" s="4">
        <f t="shared" si="14"/>
        <v>0.11365585008521695</v>
      </c>
      <c r="AG140" s="4">
        <f t="shared" si="15"/>
        <v>0.26176589911467585</v>
      </c>
    </row>
    <row r="141" spans="1:58" x14ac:dyDescent="0.3">
      <c r="A141">
        <v>118</v>
      </c>
      <c r="B141">
        <v>4</v>
      </c>
      <c r="C141" t="s">
        <v>65</v>
      </c>
      <c r="D141" t="s">
        <v>27</v>
      </c>
      <c r="G141">
        <v>0.5</v>
      </c>
      <c r="H141">
        <v>0.5</v>
      </c>
      <c r="I141">
        <v>3064</v>
      </c>
      <c r="J141">
        <v>5502</v>
      </c>
      <c r="L141">
        <v>2454</v>
      </c>
      <c r="M141">
        <v>2.7650000000000001</v>
      </c>
      <c r="N141">
        <v>4.9400000000000004</v>
      </c>
      <c r="O141">
        <v>2.1749999999999998</v>
      </c>
      <c r="Q141">
        <v>0.14099999999999999</v>
      </c>
      <c r="R141">
        <v>1</v>
      </c>
      <c r="S141">
        <v>0</v>
      </c>
      <c r="T141">
        <v>0</v>
      </c>
      <c r="V141">
        <v>0</v>
      </c>
      <c r="Y141" s="1">
        <v>44365</v>
      </c>
      <c r="Z141" s="2">
        <v>0.40365740740740735</v>
      </c>
      <c r="AB141">
        <v>1</v>
      </c>
      <c r="AD141" s="4">
        <f t="shared" si="12"/>
        <v>3.1417196398631395</v>
      </c>
      <c r="AE141" s="4">
        <f t="shared" si="13"/>
        <v>5.3870342680589731</v>
      </c>
      <c r="AF141" s="4">
        <f t="shared" si="14"/>
        <v>2.2453146281958336</v>
      </c>
      <c r="AG141" s="4">
        <f t="shared" si="15"/>
        <v>0.26034561709006049</v>
      </c>
      <c r="AI141">
        <f>ABS(100*(AD141-3)/3)</f>
        <v>4.7239879954379838</v>
      </c>
      <c r="AJ141">
        <f>ABS(100*(AD141-AD142)/(AVERAGE(AD141:AD142)))</f>
        <v>2.163128637750269</v>
      </c>
      <c r="AN141">
        <f t="shared" ref="AN141" si="18">ABS(100*(AE141-6)/6)</f>
        <v>10.216095532350449</v>
      </c>
      <c r="AO141">
        <f>ABS(100*(AE141-AE142)/(AVERAGE(AE141:AE142)))</f>
        <v>12.02309562408916</v>
      </c>
      <c r="AS141">
        <f>ABS(100*(AF141-3)/3)</f>
        <v>25.156179060138879</v>
      </c>
      <c r="AT141">
        <f>ABS(100*(AF141-AF142)/(AVERAGE(AF141:AF142)))</f>
        <v>28.82982428928355</v>
      </c>
      <c r="AX141">
        <f t="shared" ref="AX141" si="19">ABS(100*(AG141-0.3)/0.3)</f>
        <v>13.2181276366465</v>
      </c>
      <c r="AY141">
        <f>ABS(100*(AG141-AG142)/(AVERAGE(AG141:AG142)))</f>
        <v>14.335954064910563</v>
      </c>
      <c r="BC141" s="4">
        <f>AVERAGE(AD141:AD142)</f>
        <v>3.1081035013983067</v>
      </c>
      <c r="BD141" s="4">
        <f>AVERAGE(AE141:AE142)</f>
        <v>5.7315916398816054</v>
      </c>
      <c r="BE141" s="4">
        <f>AVERAGE(AF141:AF142)</f>
        <v>2.6234881384832991</v>
      </c>
      <c r="BF141" s="4">
        <f>AVERAGE(AG141:AG142)</f>
        <v>0.28044807036153968</v>
      </c>
    </row>
    <row r="142" spans="1:58" x14ac:dyDescent="0.3">
      <c r="A142">
        <v>119</v>
      </c>
      <c r="B142">
        <v>4</v>
      </c>
      <c r="C142" t="s">
        <v>65</v>
      </c>
      <c r="D142" t="s">
        <v>27</v>
      </c>
      <c r="G142">
        <v>0.5</v>
      </c>
      <c r="H142">
        <v>0.5</v>
      </c>
      <c r="I142">
        <v>2996</v>
      </c>
      <c r="J142">
        <v>6199</v>
      </c>
      <c r="L142">
        <v>2822</v>
      </c>
      <c r="M142">
        <v>2.7130000000000001</v>
      </c>
      <c r="N142">
        <v>5.53</v>
      </c>
      <c r="O142">
        <v>2.8170000000000002</v>
      </c>
      <c r="Q142">
        <v>0.17899999999999999</v>
      </c>
      <c r="R142">
        <v>1</v>
      </c>
      <c r="S142">
        <v>0</v>
      </c>
      <c r="T142">
        <v>0</v>
      </c>
      <c r="V142">
        <v>0</v>
      </c>
      <c r="Y142" s="1">
        <v>44365</v>
      </c>
      <c r="Z142" s="2">
        <v>0.40993055555555552</v>
      </c>
      <c r="AB142">
        <v>1</v>
      </c>
      <c r="AD142" s="4">
        <f t="shared" si="12"/>
        <v>3.0744873629334739</v>
      </c>
      <c r="AE142" s="4">
        <f t="shared" si="13"/>
        <v>6.0761490117042385</v>
      </c>
      <c r="AF142" s="4">
        <f t="shared" si="14"/>
        <v>3.0016616487707646</v>
      </c>
      <c r="AG142" s="4">
        <f t="shared" si="15"/>
        <v>0.30055052363301887</v>
      </c>
    </row>
    <row r="143" spans="1:58" x14ac:dyDescent="0.3">
      <c r="A143">
        <v>120</v>
      </c>
      <c r="B143">
        <v>2</v>
      </c>
      <c r="D143" t="s">
        <v>28</v>
      </c>
      <c r="Y143" s="1">
        <v>44365</v>
      </c>
      <c r="Z143" s="2">
        <v>0.4138425925925926</v>
      </c>
      <c r="AB143">
        <v>1</v>
      </c>
      <c r="AD143" s="4" t="e">
        <f t="shared" si="12"/>
        <v>#DIV/0!</v>
      </c>
      <c r="AE143" s="4" t="e">
        <f t="shared" si="13"/>
        <v>#DIV/0!</v>
      </c>
      <c r="AF143" s="4" t="e">
        <f t="shared" si="14"/>
        <v>#DIV/0!</v>
      </c>
      <c r="AG143" s="4" t="e">
        <f t="shared" si="15"/>
        <v>#DIV/0!</v>
      </c>
    </row>
    <row r="144" spans="1:58" x14ac:dyDescent="0.3">
      <c r="A144">
        <v>121</v>
      </c>
      <c r="B144">
        <v>8</v>
      </c>
      <c r="R144">
        <v>1</v>
      </c>
    </row>
  </sheetData>
  <conditionalFormatting sqref="AR36:AR37 AW32:AW37 AJ36:AK37 AT36:AU37 AY32:AZ37 AO36:AP37 AR43 AW43 AW48 AR48 AR39 AW39 AJ39:AK39 AT39:AU39 AO39:AP39">
    <cfRule type="cellIs" dxfId="529" priority="142" operator="greaterThan">
      <formula>20</formula>
    </cfRule>
  </conditionalFormatting>
  <conditionalFormatting sqref="AL36:AM37 BA32:BA37 AV36:AV37 AQ36:AQ37 AL43:AM43 BA43 AV43 AQ43 AQ48 AV48 BA48 AL48:AM48 AL39:AM39 AV39 AQ39">
    <cfRule type="cellIs" dxfId="528" priority="141" operator="between">
      <formula>80</formula>
      <formula>120</formula>
    </cfRule>
  </conditionalFormatting>
  <conditionalFormatting sqref="AY39">
    <cfRule type="cellIs" dxfId="527" priority="140" operator="greaterThan">
      <formula>20</formula>
    </cfRule>
  </conditionalFormatting>
  <conditionalFormatting sqref="AJ43:AK43 AT43:AU43 AY43:AZ43 AY48:AZ48 AT48:AU48 AJ48:AK48">
    <cfRule type="cellIs" dxfId="526" priority="139" operator="greaterThan">
      <formula>20</formula>
    </cfRule>
  </conditionalFormatting>
  <conditionalFormatting sqref="AJ48">
    <cfRule type="cellIs" dxfId="525" priority="136" operator="greaterThan">
      <formula>20</formula>
    </cfRule>
  </conditionalFormatting>
  <conditionalFormatting sqref="AY48">
    <cfRule type="cellIs" dxfId="524" priority="133" operator="greaterThan">
      <formula>20</formula>
    </cfRule>
  </conditionalFormatting>
  <conditionalFormatting sqref="AL31:AM35 AV31:AV35">
    <cfRule type="cellIs" dxfId="523" priority="131" operator="between">
      <formula>80</formula>
      <formula>120</formula>
    </cfRule>
  </conditionalFormatting>
  <conditionalFormatting sqref="AO43:AP43 AO48:AP48">
    <cfRule type="cellIs" dxfId="522" priority="138" operator="greaterThan">
      <formula>20</formula>
    </cfRule>
  </conditionalFormatting>
  <conditionalFormatting sqref="AO31:AP35">
    <cfRule type="cellIs" dxfId="521" priority="130" operator="greaterThan">
      <formula>20</formula>
    </cfRule>
  </conditionalFormatting>
  <conditionalFormatting sqref="AQ31:AQ35">
    <cfRule type="cellIs" dxfId="520" priority="129" operator="between">
      <formula>80</formula>
      <formula>120</formula>
    </cfRule>
  </conditionalFormatting>
  <conditionalFormatting sqref="AI31:AI45 AN31:AN45 AS31:AS45 AX31:AX45">
    <cfRule type="cellIs" dxfId="519" priority="137" operator="lessThan">
      <formula>20</formula>
    </cfRule>
  </conditionalFormatting>
  <conditionalFormatting sqref="AO48">
    <cfRule type="cellIs" dxfId="518" priority="135" operator="greaterThan">
      <formula>20</formula>
    </cfRule>
  </conditionalFormatting>
  <conditionalFormatting sqref="AT48">
    <cfRule type="cellIs" dxfId="517" priority="134" operator="greaterThan">
      <formula>20</formula>
    </cfRule>
  </conditionalFormatting>
  <conditionalFormatting sqref="AR31:AR35 AJ31:AK35 AT31:AU35">
    <cfRule type="cellIs" dxfId="516" priority="132" operator="greaterThan">
      <formula>20</formula>
    </cfRule>
  </conditionalFormatting>
  <conditionalFormatting sqref="AO43">
    <cfRule type="cellIs" dxfId="515" priority="127" operator="greaterThan">
      <formula>20</formula>
    </cfRule>
  </conditionalFormatting>
  <conditionalFormatting sqref="AY43 AY45 AY48">
    <cfRule type="cellIs" dxfId="514" priority="125" operator="greaterThan">
      <formula>20</formula>
    </cfRule>
  </conditionalFormatting>
  <conditionalFormatting sqref="AJ43">
    <cfRule type="cellIs" dxfId="513" priority="128" operator="greaterThan">
      <formula>20</formula>
    </cfRule>
  </conditionalFormatting>
  <conditionalFormatting sqref="AT43 AT45 AT48">
    <cfRule type="cellIs" dxfId="512" priority="126" operator="greaterThan">
      <formula>20</formula>
    </cfRule>
  </conditionalFormatting>
  <conditionalFormatting sqref="AR45 AW45 AJ45:AK45 AT45:AU45 AY45:AZ45">
    <cfRule type="cellIs" dxfId="511" priority="124" operator="greaterThan">
      <formula>20</formula>
    </cfRule>
  </conditionalFormatting>
  <conditionalFormatting sqref="AL45:AM45 BA45 AV45">
    <cfRule type="cellIs" dxfId="510" priority="123" operator="between">
      <formula>80</formula>
      <formula>120</formula>
    </cfRule>
  </conditionalFormatting>
  <conditionalFormatting sqref="AO45:AP45">
    <cfRule type="cellIs" dxfId="509" priority="122" operator="greaterThan">
      <formula>20</formula>
    </cfRule>
  </conditionalFormatting>
  <conditionalFormatting sqref="AQ45">
    <cfRule type="cellIs" dxfId="508" priority="121" operator="between">
      <formula>80</formula>
      <formula>120</formula>
    </cfRule>
  </conditionalFormatting>
  <conditionalFormatting sqref="AJ44">
    <cfRule type="cellIs" dxfId="507" priority="120" operator="greaterThan">
      <formula>20</formula>
    </cfRule>
  </conditionalFormatting>
  <conditionalFormatting sqref="AO44">
    <cfRule type="cellIs" dxfId="506" priority="119" operator="greaterThan">
      <formula>20</formula>
    </cfRule>
  </conditionalFormatting>
  <conditionalFormatting sqref="AT44">
    <cfRule type="cellIs" dxfId="505" priority="118" operator="greaterThan">
      <formula>20</formula>
    </cfRule>
  </conditionalFormatting>
  <conditionalFormatting sqref="AY44">
    <cfRule type="cellIs" dxfId="504" priority="117" operator="greaterThan">
      <formula>20</formula>
    </cfRule>
  </conditionalFormatting>
  <conditionalFormatting sqref="AJ41">
    <cfRule type="cellIs" dxfId="503" priority="116" operator="greaterThan">
      <formula>20</formula>
    </cfRule>
  </conditionalFormatting>
  <conditionalFormatting sqref="AO41">
    <cfRule type="cellIs" dxfId="502" priority="115" operator="greaterThan">
      <formula>20</formula>
    </cfRule>
  </conditionalFormatting>
  <conditionalFormatting sqref="AT41">
    <cfRule type="cellIs" dxfId="501" priority="114" operator="greaterThan">
      <formula>20</formula>
    </cfRule>
  </conditionalFormatting>
  <conditionalFormatting sqref="AY41">
    <cfRule type="cellIs" dxfId="500" priority="113" operator="greaterThan">
      <formula>20</formula>
    </cfRule>
  </conditionalFormatting>
  <conditionalFormatting sqref="AJ42">
    <cfRule type="cellIs" dxfId="499" priority="112" operator="greaterThan">
      <formula>20</formula>
    </cfRule>
  </conditionalFormatting>
  <conditionalFormatting sqref="AO42">
    <cfRule type="cellIs" dxfId="498" priority="111" operator="greaterThan">
      <formula>20</formula>
    </cfRule>
  </conditionalFormatting>
  <conditionalFormatting sqref="AT42">
    <cfRule type="cellIs" dxfId="497" priority="110" operator="greaterThan">
      <formula>20</formula>
    </cfRule>
  </conditionalFormatting>
  <conditionalFormatting sqref="AY42">
    <cfRule type="cellIs" dxfId="496" priority="109" operator="greaterThan">
      <formula>20</formula>
    </cfRule>
  </conditionalFormatting>
  <conditionalFormatting sqref="AJ46">
    <cfRule type="cellIs" dxfId="495" priority="108" operator="greaterThan">
      <formula>20</formula>
    </cfRule>
  </conditionalFormatting>
  <conditionalFormatting sqref="AO46">
    <cfRule type="cellIs" dxfId="494" priority="107" operator="greaterThan">
      <formula>20</formula>
    </cfRule>
  </conditionalFormatting>
  <conditionalFormatting sqref="AT46">
    <cfRule type="cellIs" dxfId="493" priority="106" operator="greaterThan">
      <formula>20</formula>
    </cfRule>
  </conditionalFormatting>
  <conditionalFormatting sqref="AY46">
    <cfRule type="cellIs" dxfId="492" priority="105" operator="greaterThan">
      <formula>20</formula>
    </cfRule>
  </conditionalFormatting>
  <conditionalFormatting sqref="AJ47">
    <cfRule type="cellIs" dxfId="491" priority="104" operator="greaterThan">
      <formula>20</formula>
    </cfRule>
  </conditionalFormatting>
  <conditionalFormatting sqref="AO47">
    <cfRule type="cellIs" dxfId="490" priority="103" operator="greaterThan">
      <formula>20</formula>
    </cfRule>
  </conditionalFormatting>
  <conditionalFormatting sqref="AT47">
    <cfRule type="cellIs" dxfId="489" priority="102" operator="greaterThan">
      <formula>20</formula>
    </cfRule>
  </conditionalFormatting>
  <conditionalFormatting sqref="AY47">
    <cfRule type="cellIs" dxfId="488" priority="101" operator="greaterThan">
      <formula>20</formula>
    </cfRule>
  </conditionalFormatting>
  <conditionalFormatting sqref="AJ84 AJ81 AJ78 AJ75 AJ72 AJ69 AJ66 AJ63 AJ60 AJ57 AJ54 AJ51">
    <cfRule type="cellIs" dxfId="487" priority="100" operator="greaterThan">
      <formula>20</formula>
    </cfRule>
  </conditionalFormatting>
  <conditionalFormatting sqref="AO84 AO81 AO78 AO75 AO72 AO69 AO66 AO63 AO60 AO57 AO54 AO51">
    <cfRule type="cellIs" dxfId="486" priority="99" operator="greaterThan">
      <formula>20</formula>
    </cfRule>
  </conditionalFormatting>
  <conditionalFormatting sqref="AT84 AT81 AT78 AT75 AT72 AT69 AT66 AT63 AT60 AT57 AT54 AT51">
    <cfRule type="cellIs" dxfId="485" priority="98" operator="greaterThan">
      <formula>20</formula>
    </cfRule>
  </conditionalFormatting>
  <conditionalFormatting sqref="AY84 AY81 AY78 AY75 AY72 AY69 AY66 AY63 AY60 AY57 AY54 AY51">
    <cfRule type="cellIs" dxfId="484" priority="97" operator="greaterThan">
      <formula>20</formula>
    </cfRule>
  </conditionalFormatting>
  <conditionalFormatting sqref="AJ94 AJ91 AJ88">
    <cfRule type="cellIs" dxfId="483" priority="96" operator="greaterThan">
      <formula>20</formula>
    </cfRule>
  </conditionalFormatting>
  <conditionalFormatting sqref="AO94 AO91 AO88">
    <cfRule type="cellIs" dxfId="482" priority="95" operator="greaterThan">
      <formula>20</formula>
    </cfRule>
  </conditionalFormatting>
  <conditionalFormatting sqref="AT94 AT91 AT88">
    <cfRule type="cellIs" dxfId="481" priority="94" operator="greaterThan">
      <formula>20</formula>
    </cfRule>
  </conditionalFormatting>
  <conditionalFormatting sqref="AY94 AY91 AY88">
    <cfRule type="cellIs" dxfId="480" priority="93" operator="greaterThan">
      <formula>20</formula>
    </cfRule>
  </conditionalFormatting>
  <conditionalFormatting sqref="AI94">
    <cfRule type="cellIs" dxfId="479" priority="92" operator="lessThan">
      <formula>20</formula>
    </cfRule>
  </conditionalFormatting>
  <conditionalFormatting sqref="AN94">
    <cfRule type="cellIs" dxfId="478" priority="91" operator="lessThan">
      <formula>20</formula>
    </cfRule>
  </conditionalFormatting>
  <conditionalFormatting sqref="AS94">
    <cfRule type="cellIs" dxfId="477" priority="90" operator="lessThan">
      <formula>20</formula>
    </cfRule>
  </conditionalFormatting>
  <conditionalFormatting sqref="AX94">
    <cfRule type="cellIs" dxfId="476" priority="89" operator="lessThan">
      <formula>20</formula>
    </cfRule>
  </conditionalFormatting>
  <conditionalFormatting sqref="AK84">
    <cfRule type="cellIs" dxfId="475" priority="81" operator="lessThan">
      <formula>20</formula>
    </cfRule>
  </conditionalFormatting>
  <conditionalFormatting sqref="AL82">
    <cfRule type="cellIs" dxfId="474" priority="88" operator="between">
      <formula>80</formula>
      <formula>120</formula>
    </cfRule>
  </conditionalFormatting>
  <conditionalFormatting sqref="AK81">
    <cfRule type="cellIs" dxfId="473" priority="87" operator="greaterThan">
      <formula>20</formula>
    </cfRule>
  </conditionalFormatting>
  <conditionalFormatting sqref="AL81">
    <cfRule type="cellIs" dxfId="472" priority="86" operator="between">
      <formula>80</formula>
      <formula>120</formula>
    </cfRule>
  </conditionalFormatting>
  <conditionalFormatting sqref="AL81">
    <cfRule type="cellIs" dxfId="471" priority="85" operator="between">
      <formula>80</formula>
      <formula>120</formula>
    </cfRule>
  </conditionalFormatting>
  <conditionalFormatting sqref="AK84">
    <cfRule type="cellIs" dxfId="470" priority="84" operator="greaterThan">
      <formula>20</formula>
    </cfRule>
  </conditionalFormatting>
  <conditionalFormatting sqref="AL83:AL84">
    <cfRule type="cellIs" dxfId="469" priority="83" operator="between">
      <formula>80</formula>
      <formula>120</formula>
    </cfRule>
  </conditionalFormatting>
  <conditionalFormatting sqref="AK84">
    <cfRule type="cellIs" dxfId="468" priority="82" operator="greaterThan">
      <formula>20</formula>
    </cfRule>
  </conditionalFormatting>
  <conditionalFormatting sqref="AJ131 AJ128 AJ125 AJ122 AJ119 AJ116 AJ113 AJ110 AJ107 AJ104 AJ101 AJ98">
    <cfRule type="cellIs" dxfId="467" priority="80" operator="greaterThan">
      <formula>20</formula>
    </cfRule>
  </conditionalFormatting>
  <conditionalFormatting sqref="AO131 AO128 AO125 AO122 AO119 AO116 AO113 AO110 AO107 AO104 AO101 AO98">
    <cfRule type="cellIs" dxfId="466" priority="79" operator="greaterThan">
      <formula>20</formula>
    </cfRule>
  </conditionalFormatting>
  <conditionalFormatting sqref="AT131 AT128 AT125 AT122 AT119 AT116 AT113 AT110 AT107 AT104 AT101 AT98">
    <cfRule type="cellIs" dxfId="465" priority="78" operator="greaterThan">
      <formula>20</formula>
    </cfRule>
  </conditionalFormatting>
  <conditionalFormatting sqref="AY131 AY128 AY125 AY122 AY119 AY116 AY113 AY110 AY107 AY104 AY101 AY98">
    <cfRule type="cellIs" dxfId="464" priority="77" operator="greaterThan">
      <formula>20</formula>
    </cfRule>
  </conditionalFormatting>
  <conditionalFormatting sqref="AK131">
    <cfRule type="cellIs" dxfId="463" priority="71" operator="lessThan">
      <formula>20</formula>
    </cfRule>
  </conditionalFormatting>
  <conditionalFormatting sqref="AL129">
    <cfRule type="cellIs" dxfId="462" priority="76" operator="between">
      <formula>80</formula>
      <formula>120</formula>
    </cfRule>
  </conditionalFormatting>
  <conditionalFormatting sqref="AK128">
    <cfRule type="cellIs" dxfId="461" priority="75" operator="greaterThan">
      <formula>20</formula>
    </cfRule>
  </conditionalFormatting>
  <conditionalFormatting sqref="AK131">
    <cfRule type="cellIs" dxfId="460" priority="74" operator="greaterThan">
      <formula>20</formula>
    </cfRule>
  </conditionalFormatting>
  <conditionalFormatting sqref="AL130:AL131">
    <cfRule type="cellIs" dxfId="459" priority="73" operator="between">
      <formula>80</formula>
      <formula>120</formula>
    </cfRule>
  </conditionalFormatting>
  <conditionalFormatting sqref="AK131">
    <cfRule type="cellIs" dxfId="458" priority="72" operator="greaterThan">
      <formula>20</formula>
    </cfRule>
  </conditionalFormatting>
  <conditionalFormatting sqref="AJ141 AJ138 AJ135">
    <cfRule type="cellIs" dxfId="457" priority="70" operator="greaterThan">
      <formula>20</formula>
    </cfRule>
  </conditionalFormatting>
  <conditionalFormatting sqref="AO141 AO138 AO135">
    <cfRule type="cellIs" dxfId="456" priority="69" operator="greaterThan">
      <formula>20</formula>
    </cfRule>
  </conditionalFormatting>
  <conditionalFormatting sqref="AT141 AT138 AT135">
    <cfRule type="cellIs" dxfId="455" priority="68" operator="greaterThan">
      <formula>20</formula>
    </cfRule>
  </conditionalFormatting>
  <conditionalFormatting sqref="AY141 AY138 AY135">
    <cfRule type="cellIs" dxfId="454" priority="67" operator="greaterThan">
      <formula>20</formula>
    </cfRule>
  </conditionalFormatting>
  <conditionalFormatting sqref="AI141">
    <cfRule type="cellIs" dxfId="453" priority="66" operator="lessThan">
      <formula>20</formula>
    </cfRule>
  </conditionalFormatting>
  <conditionalFormatting sqref="AN141">
    <cfRule type="cellIs" dxfId="452" priority="65" operator="lessThan">
      <formula>20</formula>
    </cfRule>
  </conditionalFormatting>
  <conditionalFormatting sqref="AS141">
    <cfRule type="cellIs" dxfId="451" priority="64" operator="lessThan">
      <formula>20</formula>
    </cfRule>
  </conditionalFormatting>
  <conditionalFormatting sqref="AX141">
    <cfRule type="cellIs" dxfId="450" priority="63" operator="lessThan">
      <formula>20</formula>
    </cfRule>
  </conditionalFormatting>
  <conditionalFormatting sqref="AL128">
    <cfRule type="cellIs" dxfId="449" priority="62" operator="between">
      <formula>80</formula>
      <formula>120</formula>
    </cfRule>
  </conditionalFormatting>
  <conditionalFormatting sqref="AL128">
    <cfRule type="cellIs" dxfId="448" priority="61" operator="between">
      <formula>80</formula>
      <formula>120</formula>
    </cfRule>
  </conditionalFormatting>
  <conditionalFormatting sqref="AQ82">
    <cfRule type="cellIs" dxfId="447" priority="60" operator="between">
      <formula>80</formula>
      <formula>120</formula>
    </cfRule>
  </conditionalFormatting>
  <conditionalFormatting sqref="AQ82">
    <cfRule type="cellIs" dxfId="446" priority="59" operator="between">
      <formula>80</formula>
      <formula>120</formula>
    </cfRule>
  </conditionalFormatting>
  <conditionalFormatting sqref="AP81">
    <cfRule type="cellIs" dxfId="445" priority="58" operator="greaterThan">
      <formula>20</formula>
    </cfRule>
  </conditionalFormatting>
  <conditionalFormatting sqref="AQ81">
    <cfRule type="cellIs" dxfId="444" priority="57" operator="between">
      <formula>80</formula>
      <formula>120</formula>
    </cfRule>
  </conditionalFormatting>
  <conditionalFormatting sqref="AQ81">
    <cfRule type="cellIs" dxfId="443" priority="56" operator="between">
      <formula>80</formula>
      <formula>120</formula>
    </cfRule>
  </conditionalFormatting>
  <conditionalFormatting sqref="AQ81">
    <cfRule type="cellIs" dxfId="442" priority="55" operator="between">
      <formula>80</formula>
      <formula>120</formula>
    </cfRule>
  </conditionalFormatting>
  <conditionalFormatting sqref="AP84">
    <cfRule type="cellIs" dxfId="441" priority="54" operator="greaterThan">
      <formula>20</formula>
    </cfRule>
  </conditionalFormatting>
  <conditionalFormatting sqref="AQ83:AQ84">
    <cfRule type="cellIs" dxfId="440" priority="53" operator="between">
      <formula>80</formula>
      <formula>120</formula>
    </cfRule>
  </conditionalFormatting>
  <conditionalFormatting sqref="AQ83:AQ84">
    <cfRule type="cellIs" dxfId="439" priority="52" operator="between">
      <formula>80</formula>
      <formula>120</formula>
    </cfRule>
  </conditionalFormatting>
  <conditionalFormatting sqref="AP84">
    <cfRule type="cellIs" dxfId="438" priority="51" operator="greaterThan">
      <formula>20</formula>
    </cfRule>
  </conditionalFormatting>
  <conditionalFormatting sqref="AP84">
    <cfRule type="cellIs" dxfId="437" priority="50" operator="lessThan">
      <formula>20</formula>
    </cfRule>
  </conditionalFormatting>
  <conditionalFormatting sqref="AV82">
    <cfRule type="cellIs" dxfId="436" priority="49" operator="between">
      <formula>80</formula>
      <formula>120</formula>
    </cfRule>
  </conditionalFormatting>
  <conditionalFormatting sqref="AU81">
    <cfRule type="cellIs" dxfId="435" priority="48" operator="greaterThan">
      <formula>20</formula>
    </cfRule>
  </conditionalFormatting>
  <conditionalFormatting sqref="AV81">
    <cfRule type="cellIs" dxfId="434" priority="47" operator="between">
      <formula>80</formula>
      <formula>120</formula>
    </cfRule>
  </conditionalFormatting>
  <conditionalFormatting sqref="AV81">
    <cfRule type="cellIs" dxfId="433" priority="45" operator="between">
      <formula>80</formula>
      <formula>120</formula>
    </cfRule>
  </conditionalFormatting>
  <conditionalFormatting sqref="AV81">
    <cfRule type="cellIs" dxfId="432" priority="46" operator="between">
      <formula>80</formula>
      <formula>120</formula>
    </cfRule>
  </conditionalFormatting>
  <conditionalFormatting sqref="AU84">
    <cfRule type="cellIs" dxfId="431" priority="44" operator="greaterThan">
      <formula>20</formula>
    </cfRule>
  </conditionalFormatting>
  <conditionalFormatting sqref="AV83:AV84">
    <cfRule type="cellIs" dxfId="430" priority="43" operator="between">
      <formula>80</formula>
      <formula>120</formula>
    </cfRule>
  </conditionalFormatting>
  <conditionalFormatting sqref="AU84">
    <cfRule type="cellIs" dxfId="429" priority="42" operator="greaterThan">
      <formula>20</formula>
    </cfRule>
  </conditionalFormatting>
  <conditionalFormatting sqref="AU84">
    <cfRule type="cellIs" dxfId="428" priority="41" operator="lessThan">
      <formula>20</formula>
    </cfRule>
  </conditionalFormatting>
  <conditionalFormatting sqref="BA82">
    <cfRule type="cellIs" dxfId="427" priority="40" operator="between">
      <formula>80</formula>
      <formula>120</formula>
    </cfRule>
  </conditionalFormatting>
  <conditionalFormatting sqref="AZ81">
    <cfRule type="cellIs" dxfId="426" priority="39" operator="greaterThan">
      <formula>20</formula>
    </cfRule>
  </conditionalFormatting>
  <conditionalFormatting sqref="BA81">
    <cfRule type="cellIs" dxfId="425" priority="38" operator="between">
      <formula>80</formula>
      <formula>120</formula>
    </cfRule>
  </conditionalFormatting>
  <conditionalFormatting sqref="BA81">
    <cfRule type="cellIs" dxfId="424" priority="37" operator="between">
      <formula>80</formula>
      <formula>120</formula>
    </cfRule>
  </conditionalFormatting>
  <conditionalFormatting sqref="BA81">
    <cfRule type="cellIs" dxfId="423" priority="35" operator="between">
      <formula>80</formula>
      <formula>120</formula>
    </cfRule>
  </conditionalFormatting>
  <conditionalFormatting sqref="BA81">
    <cfRule type="cellIs" dxfId="422" priority="36" operator="between">
      <formula>80</formula>
      <formula>120</formula>
    </cfRule>
  </conditionalFormatting>
  <conditionalFormatting sqref="AZ84">
    <cfRule type="cellIs" dxfId="421" priority="34" operator="greaterThan">
      <formula>20</formula>
    </cfRule>
  </conditionalFormatting>
  <conditionalFormatting sqref="BA83:BA84">
    <cfRule type="cellIs" dxfId="420" priority="33" operator="between">
      <formula>80</formula>
      <formula>120</formula>
    </cfRule>
  </conditionalFormatting>
  <conditionalFormatting sqref="AZ84">
    <cfRule type="cellIs" dxfId="419" priority="32" operator="greaterThan">
      <formula>20</formula>
    </cfRule>
  </conditionalFormatting>
  <conditionalFormatting sqref="AZ84">
    <cfRule type="cellIs" dxfId="418" priority="31" operator="lessThan">
      <formula>20</formula>
    </cfRule>
  </conditionalFormatting>
  <conditionalFormatting sqref="AQ129">
    <cfRule type="cellIs" dxfId="417" priority="30" operator="between">
      <formula>80</formula>
      <formula>120</formula>
    </cfRule>
  </conditionalFormatting>
  <conditionalFormatting sqref="AQ129">
    <cfRule type="cellIs" dxfId="416" priority="29" operator="between">
      <formula>80</formula>
      <formula>120</formula>
    </cfRule>
  </conditionalFormatting>
  <conditionalFormatting sqref="AP128">
    <cfRule type="cellIs" dxfId="415" priority="28" operator="greaterThan">
      <formula>20</formula>
    </cfRule>
  </conditionalFormatting>
  <conditionalFormatting sqref="AQ128">
    <cfRule type="cellIs" dxfId="414" priority="27" operator="between">
      <formula>80</formula>
      <formula>120</formula>
    </cfRule>
  </conditionalFormatting>
  <conditionalFormatting sqref="AQ128">
    <cfRule type="cellIs" dxfId="413" priority="26" operator="between">
      <formula>80</formula>
      <formula>120</formula>
    </cfRule>
  </conditionalFormatting>
  <conditionalFormatting sqref="AQ128">
    <cfRule type="cellIs" dxfId="412" priority="25" operator="between">
      <formula>80</formula>
      <formula>120</formula>
    </cfRule>
  </conditionalFormatting>
  <conditionalFormatting sqref="AP131">
    <cfRule type="cellIs" dxfId="411" priority="24" operator="greaterThan">
      <formula>20</formula>
    </cfRule>
  </conditionalFormatting>
  <conditionalFormatting sqref="AQ130:AQ131">
    <cfRule type="cellIs" dxfId="410" priority="23" operator="between">
      <formula>80</formula>
      <formula>120</formula>
    </cfRule>
  </conditionalFormatting>
  <conditionalFormatting sqref="AQ130:AQ131">
    <cfRule type="cellIs" dxfId="409" priority="22" operator="between">
      <formula>80</formula>
      <formula>120</formula>
    </cfRule>
  </conditionalFormatting>
  <conditionalFormatting sqref="AP131">
    <cfRule type="cellIs" dxfId="408" priority="21" operator="greaterThan">
      <formula>20</formula>
    </cfRule>
  </conditionalFormatting>
  <conditionalFormatting sqref="AP131">
    <cfRule type="cellIs" dxfId="407" priority="20" operator="lessThan">
      <formula>20</formula>
    </cfRule>
  </conditionalFormatting>
  <conditionalFormatting sqref="AV129">
    <cfRule type="cellIs" dxfId="406" priority="19" operator="between">
      <formula>80</formula>
      <formula>120</formula>
    </cfRule>
  </conditionalFormatting>
  <conditionalFormatting sqref="AU128">
    <cfRule type="cellIs" dxfId="405" priority="18" operator="greaterThan">
      <formula>20</formula>
    </cfRule>
  </conditionalFormatting>
  <conditionalFormatting sqref="AV128">
    <cfRule type="cellIs" dxfId="404" priority="17" operator="between">
      <formula>80</formula>
      <formula>120</formula>
    </cfRule>
  </conditionalFormatting>
  <conditionalFormatting sqref="AV128">
    <cfRule type="cellIs" dxfId="403" priority="15" operator="between">
      <formula>80</formula>
      <formula>120</formula>
    </cfRule>
  </conditionalFormatting>
  <conditionalFormatting sqref="AV128">
    <cfRule type="cellIs" dxfId="402" priority="16" operator="between">
      <formula>80</formula>
      <formula>120</formula>
    </cfRule>
  </conditionalFormatting>
  <conditionalFormatting sqref="AU131">
    <cfRule type="cellIs" dxfId="401" priority="14" operator="greaterThan">
      <formula>20</formula>
    </cfRule>
  </conditionalFormatting>
  <conditionalFormatting sqref="AV130:AV131">
    <cfRule type="cellIs" dxfId="400" priority="13" operator="between">
      <formula>80</formula>
      <formula>120</formula>
    </cfRule>
  </conditionalFormatting>
  <conditionalFormatting sqref="AU131">
    <cfRule type="cellIs" dxfId="399" priority="12" operator="greaterThan">
      <formula>20</formula>
    </cfRule>
  </conditionalFormatting>
  <conditionalFormatting sqref="AU131">
    <cfRule type="cellIs" dxfId="398" priority="11" operator="lessThan">
      <formula>20</formula>
    </cfRule>
  </conditionalFormatting>
  <conditionalFormatting sqref="BA129">
    <cfRule type="cellIs" dxfId="397" priority="10" operator="between">
      <formula>80</formula>
      <formula>120</formula>
    </cfRule>
  </conditionalFormatting>
  <conditionalFormatting sqref="AZ128">
    <cfRule type="cellIs" dxfId="396" priority="9" operator="greaterThan">
      <formula>20</formula>
    </cfRule>
  </conditionalFormatting>
  <conditionalFormatting sqref="BA128">
    <cfRule type="cellIs" dxfId="395" priority="8" operator="between">
      <formula>80</formula>
      <formula>120</formula>
    </cfRule>
  </conditionalFormatting>
  <conditionalFormatting sqref="BA128">
    <cfRule type="cellIs" dxfId="394" priority="7" operator="between">
      <formula>80</formula>
      <formula>120</formula>
    </cfRule>
  </conditionalFormatting>
  <conditionalFormatting sqref="BA128">
    <cfRule type="cellIs" dxfId="393" priority="5" operator="between">
      <formula>80</formula>
      <formula>120</formula>
    </cfRule>
  </conditionalFormatting>
  <conditionalFormatting sqref="BA128">
    <cfRule type="cellIs" dxfId="392" priority="6" operator="between">
      <formula>80</formula>
      <formula>120</formula>
    </cfRule>
  </conditionalFormatting>
  <conditionalFormatting sqref="AZ131">
    <cfRule type="cellIs" dxfId="391" priority="4" operator="greaterThan">
      <formula>20</formula>
    </cfRule>
  </conditionalFormatting>
  <conditionalFormatting sqref="BA130:BA131">
    <cfRule type="cellIs" dxfId="390" priority="3" operator="between">
      <formula>80</formula>
      <formula>120</formula>
    </cfRule>
  </conditionalFormatting>
  <conditionalFormatting sqref="AZ131">
    <cfRule type="cellIs" dxfId="389" priority="2" operator="greaterThan">
      <formula>20</formula>
    </cfRule>
  </conditionalFormatting>
  <conditionalFormatting sqref="AZ131">
    <cfRule type="cellIs" dxfId="388" priority="1" operator="less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44"/>
  <sheetViews>
    <sheetView topLeftCell="A104" zoomScale="85" zoomScaleNormal="85" workbookViewId="0">
      <selection activeCell="A24" sqref="A24:BF222"/>
    </sheetView>
  </sheetViews>
  <sheetFormatPr defaultColWidth="8.77734375" defaultRowHeight="14.4" x14ac:dyDescent="0.3"/>
  <cols>
    <col min="3" max="3" width="26.44140625" customWidth="1"/>
    <col min="5" max="5" width="11.77734375" bestFit="1" customWidth="1"/>
    <col min="7" max="7" width="12" customWidth="1"/>
    <col min="9" max="9" width="11.44140625" customWidth="1"/>
    <col min="25" max="25" width="10.44140625" customWidth="1"/>
    <col min="26" max="26" width="12.44140625" customWidth="1"/>
  </cols>
  <sheetData>
    <row r="1" spans="1:9" x14ac:dyDescent="0.3">
      <c r="A1" t="s">
        <v>70</v>
      </c>
    </row>
    <row r="12" spans="1:9" x14ac:dyDescent="0.3">
      <c r="A12" t="s">
        <v>31</v>
      </c>
      <c r="C12" t="s">
        <v>68</v>
      </c>
      <c r="D12" t="s">
        <v>32</v>
      </c>
      <c r="E12" s="3" t="s">
        <v>8</v>
      </c>
      <c r="F12" t="s">
        <v>33</v>
      </c>
      <c r="G12" s="3" t="s">
        <v>9</v>
      </c>
      <c r="H12" t="s">
        <v>34</v>
      </c>
      <c r="I12" s="3" t="s">
        <v>11</v>
      </c>
    </row>
    <row r="13" spans="1:9" x14ac:dyDescent="0.3">
      <c r="G13" s="3"/>
      <c r="I13" s="3"/>
    </row>
    <row r="14" spans="1:9" x14ac:dyDescent="0.3">
      <c r="D14">
        <v>0</v>
      </c>
      <c r="E14" s="3">
        <f>AVERAGE(I29:I30)</f>
        <v>48</v>
      </c>
      <c r="F14">
        <v>0</v>
      </c>
      <c r="G14" s="3">
        <f>AVERAGE(J29:J30)</f>
        <v>126</v>
      </c>
      <c r="H14">
        <v>0</v>
      </c>
      <c r="I14" s="3">
        <f>AVERAGE(L29:L30)</f>
        <v>0</v>
      </c>
    </row>
    <row r="15" spans="1:9" x14ac:dyDescent="0.3">
      <c r="D15">
        <f>3*G32/1000</f>
        <v>6.0000000000000006E-4</v>
      </c>
      <c r="E15" s="3">
        <f>AVERAGE(I32:I33)</f>
        <v>1156.5</v>
      </c>
      <c r="F15">
        <f>6*H32/1000</f>
        <v>1.2000000000000001E-3</v>
      </c>
      <c r="G15" s="3">
        <f>AVERAGE(J32:J33)</f>
        <v>2060.5</v>
      </c>
      <c r="H15">
        <f>0.3*H32/1000</f>
        <v>5.9999999999999995E-5</v>
      </c>
      <c r="I15" s="3">
        <f>AVERAGE(L32:L33)</f>
        <v>1013.5</v>
      </c>
    </row>
    <row r="16" spans="1:9" x14ac:dyDescent="0.3">
      <c r="D16">
        <f>3*G35/1000</f>
        <v>1.7999999999999997E-3</v>
      </c>
      <c r="E16" s="3">
        <f>AVERAGE(I35:I36)</f>
        <v>3855.5</v>
      </c>
      <c r="F16">
        <f>6*H35/1000</f>
        <v>3.5999999999999995E-3</v>
      </c>
      <c r="G16" s="3">
        <f>AVERAGE(J35:J36)</f>
        <v>7247</v>
      </c>
      <c r="H16">
        <f>0.3*H35/1000</f>
        <v>1.7999999999999998E-4</v>
      </c>
      <c r="I16" s="3">
        <f>AVERAGE(L35:L36)</f>
        <v>3635</v>
      </c>
    </row>
    <row r="17" spans="1:58" x14ac:dyDescent="0.3">
      <c r="D17">
        <f>9*G38/1000</f>
        <v>2.9970000000000005E-3</v>
      </c>
      <c r="E17" s="3">
        <f>AVERAGE(I38:I39)</f>
        <v>6029.5</v>
      </c>
      <c r="F17">
        <f>18*H38/1000</f>
        <v>5.9940000000000011E-3</v>
      </c>
      <c r="G17" s="3">
        <f>AVERAGE(J38:J39)</f>
        <v>11169.5</v>
      </c>
      <c r="H17">
        <f>0.9*H38/1000</f>
        <v>2.9970000000000002E-4</v>
      </c>
      <c r="I17" s="3">
        <f>AVERAGE(L38:L39)</f>
        <v>5022</v>
      </c>
    </row>
    <row r="18" spans="1:58" x14ac:dyDescent="0.3">
      <c r="D18">
        <f>9*G41/1000</f>
        <v>4.2030000000000001E-3</v>
      </c>
      <c r="E18" s="3">
        <f>AVERAGE(I41:I42)</f>
        <v>8547</v>
      </c>
      <c r="F18">
        <f>18*H41/1000</f>
        <v>8.4060000000000003E-3</v>
      </c>
      <c r="G18" s="3">
        <f>AVERAGE(J41:J42)</f>
        <v>17165</v>
      </c>
      <c r="H18">
        <f>0.9*H41/1000</f>
        <v>4.2030000000000002E-4</v>
      </c>
      <c r="I18" s="3">
        <f>AVERAGE(L41:L42)</f>
        <v>7717</v>
      </c>
    </row>
    <row r="19" spans="1:58" x14ac:dyDescent="0.3">
      <c r="D19">
        <f>9*G44/1000</f>
        <v>5.3999999999999994E-3</v>
      </c>
      <c r="E19" s="3">
        <f>AVERAGE(I44:I45)</f>
        <v>11008.5</v>
      </c>
      <c r="F19">
        <f>18*H44/1000</f>
        <v>1.0799999999999999E-2</v>
      </c>
      <c r="G19" s="3">
        <f>AVERAGE(J44:J45)</f>
        <v>21096</v>
      </c>
      <c r="H19">
        <f>0.9*H44/1000</f>
        <v>5.4000000000000001E-4</v>
      </c>
      <c r="I19" s="3">
        <f>AVERAGE(L44:L45)</f>
        <v>9313</v>
      </c>
    </row>
    <row r="20" spans="1:58" x14ac:dyDescent="0.3">
      <c r="C20" t="s">
        <v>35</v>
      </c>
      <c r="E20" s="5">
        <f>SLOPE(D13:D19,E13:E19)</f>
        <v>4.9248333964999113E-7</v>
      </c>
      <c r="F20" s="5"/>
      <c r="G20" s="5">
        <f>SLOPE(F13:F19,G13:G19)</f>
        <v>5.0423818561283723E-7</v>
      </c>
      <c r="H20" s="5"/>
      <c r="I20" s="5">
        <f>SLOPE(H13:H19,I13:I19)</f>
        <v>5.7041838240403459E-8</v>
      </c>
    </row>
    <row r="21" spans="1:58" x14ac:dyDescent="0.3">
      <c r="C21" t="s">
        <v>36</v>
      </c>
      <c r="E21" s="5">
        <f>INTERCEPT(D13:D19,E13:E19)</f>
        <v>-1.535865726232967E-5</v>
      </c>
      <c r="F21" s="5"/>
      <c r="G21" s="5">
        <f>INTERCEPT(F13:F19,G13:G19)</f>
        <v>5.3087240347658715E-5</v>
      </c>
      <c r="H21" s="5"/>
      <c r="I21" s="5">
        <f>INTERCEPT(H13:H19,I13:I19)</f>
        <v>-3.8409336563154182E-6</v>
      </c>
    </row>
    <row r="22" spans="1:58" x14ac:dyDescent="0.3">
      <c r="C22" t="s">
        <v>37</v>
      </c>
      <c r="E22" s="6">
        <f>RSQ(D13:D19,E13:E19)</f>
        <v>0.99949389403153444</v>
      </c>
      <c r="F22" s="6"/>
      <c r="G22" s="6">
        <f>RSQ(F13:F19,G13:G19)</f>
        <v>0.99731214780832167</v>
      </c>
      <c r="H22" s="6"/>
      <c r="I22" s="6">
        <f>RSQ(H13:H19,I13:I19)</f>
        <v>0.99401151356181372</v>
      </c>
    </row>
    <row r="23" spans="1:58" s="3" customFormat="1" ht="172.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3" t="s">
        <v>38</v>
      </c>
      <c r="AB23" s="3" t="s">
        <v>39</v>
      </c>
      <c r="AC23" s="3" t="s">
        <v>40</v>
      </c>
      <c r="AD23" s="3" t="s">
        <v>41</v>
      </c>
      <c r="AE23" s="3" t="s">
        <v>42</v>
      </c>
      <c r="AF23" s="3" t="s">
        <v>43</v>
      </c>
      <c r="AG23" s="3" t="s">
        <v>44</v>
      </c>
      <c r="AI23" s="3" t="s">
        <v>45</v>
      </c>
      <c r="AJ23" s="3" t="s">
        <v>46</v>
      </c>
      <c r="AK23" s="3" t="s">
        <v>47</v>
      </c>
      <c r="AL23" s="3" t="s">
        <v>48</v>
      </c>
      <c r="AN23" s="3" t="s">
        <v>49</v>
      </c>
      <c r="AO23" s="3" t="s">
        <v>50</v>
      </c>
      <c r="AP23" s="3" t="s">
        <v>51</v>
      </c>
      <c r="AQ23" s="3" t="s">
        <v>52</v>
      </c>
      <c r="AS23" s="3" t="s">
        <v>53</v>
      </c>
      <c r="AT23" s="3" t="s">
        <v>54</v>
      </c>
      <c r="AU23" s="3" t="s">
        <v>55</v>
      </c>
      <c r="AV23" s="3" t="s">
        <v>56</v>
      </c>
      <c r="AX23" s="3" t="s">
        <v>57</v>
      </c>
      <c r="AY23" s="3" t="s">
        <v>58</v>
      </c>
      <c r="AZ23" s="3" t="s">
        <v>59</v>
      </c>
      <c r="BA23" s="3" t="s">
        <v>60</v>
      </c>
      <c r="BC23" s="3" t="s">
        <v>61</v>
      </c>
      <c r="BD23" s="3" t="s">
        <v>62</v>
      </c>
      <c r="BE23" s="3" t="s">
        <v>63</v>
      </c>
      <c r="BF23" s="3" t="s">
        <v>64</v>
      </c>
    </row>
    <row r="24" spans="1:58" x14ac:dyDescent="0.3">
      <c r="A24">
        <v>1</v>
      </c>
      <c r="B24">
        <v>1</v>
      </c>
      <c r="C24" t="s">
        <v>26</v>
      </c>
      <c r="D24" t="s">
        <v>27</v>
      </c>
      <c r="G24">
        <v>0.5</v>
      </c>
      <c r="H24">
        <v>0.5</v>
      </c>
      <c r="I24">
        <v>8237</v>
      </c>
      <c r="J24">
        <v>11754</v>
      </c>
      <c r="L24">
        <v>13690</v>
      </c>
      <c r="M24">
        <v>6.734</v>
      </c>
      <c r="N24">
        <v>10.236000000000001</v>
      </c>
      <c r="O24">
        <v>3.5019999999999998</v>
      </c>
      <c r="Q24">
        <v>1.3160000000000001</v>
      </c>
      <c r="R24">
        <v>1</v>
      </c>
      <c r="S24">
        <v>0</v>
      </c>
      <c r="T24">
        <v>0</v>
      </c>
      <c r="V24">
        <v>0</v>
      </c>
      <c r="Y24" s="1">
        <v>44365</v>
      </c>
      <c r="Z24" s="2">
        <v>0.46587962962962964</v>
      </c>
      <c r="AB24">
        <v>1</v>
      </c>
      <c r="AD24" s="4">
        <f>((I24*$E$20)+$E$21)*1000/G24</f>
        <v>8.0824532228692938</v>
      </c>
      <c r="AE24" s="4">
        <f t="shared" ref="AE24:AE88" si="0">((J24*$G$20)+$G$21)*1000/H24</f>
        <v>11.959805748081896</v>
      </c>
      <c r="AF24" s="4">
        <f>AE24-AD24</f>
        <v>3.8773525252126024</v>
      </c>
      <c r="AG24" s="4">
        <f>((L24*$I$20)+$I$21)*1000/H24</f>
        <v>1.5541236637096159</v>
      </c>
    </row>
    <row r="25" spans="1:58" x14ac:dyDescent="0.3">
      <c r="A25">
        <v>2</v>
      </c>
      <c r="B25">
        <v>1</v>
      </c>
      <c r="C25" t="s">
        <v>26</v>
      </c>
      <c r="D25" t="s">
        <v>27</v>
      </c>
      <c r="G25">
        <v>0.5</v>
      </c>
      <c r="H25">
        <v>0.5</v>
      </c>
      <c r="I25">
        <v>11045</v>
      </c>
      <c r="J25">
        <v>11749</v>
      </c>
      <c r="L25">
        <v>13595</v>
      </c>
      <c r="M25">
        <v>8.8889999999999993</v>
      </c>
      <c r="N25">
        <v>10.231999999999999</v>
      </c>
      <c r="O25">
        <v>1.3440000000000001</v>
      </c>
      <c r="Q25">
        <v>1.306</v>
      </c>
      <c r="R25">
        <v>1</v>
      </c>
      <c r="S25">
        <v>0</v>
      </c>
      <c r="T25">
        <v>0</v>
      </c>
      <c r="V25">
        <v>0</v>
      </c>
      <c r="Y25" s="1">
        <v>44365</v>
      </c>
      <c r="Z25" s="2">
        <v>0.47192129629629626</v>
      </c>
      <c r="AB25">
        <v>1</v>
      </c>
      <c r="AD25" s="4">
        <f t="shared" ref="AD25:AD88" si="1">((I25*$E$20)+$E$21)*1000/G25</f>
        <v>10.848239658343644</v>
      </c>
      <c r="AE25" s="4">
        <f t="shared" si="0"/>
        <v>11.954763366225768</v>
      </c>
      <c r="AF25" s="4">
        <f t="shared" ref="AF25:AF88" si="2">AE25-AD25</f>
        <v>1.1065237078821237</v>
      </c>
      <c r="AG25" s="4">
        <f t="shared" ref="AG25:AG88" si="3">((L25*$I$20)+$I$21)*1000/H25</f>
        <v>1.5432857144439394</v>
      </c>
    </row>
    <row r="26" spans="1:58" x14ac:dyDescent="0.3">
      <c r="A26">
        <v>3</v>
      </c>
      <c r="B26">
        <v>1</v>
      </c>
      <c r="C26" t="s">
        <v>26</v>
      </c>
      <c r="D26" t="s">
        <v>27</v>
      </c>
      <c r="G26">
        <v>0.5</v>
      </c>
      <c r="H26">
        <v>0.5</v>
      </c>
      <c r="I26">
        <v>11153</v>
      </c>
      <c r="J26">
        <v>11632</v>
      </c>
      <c r="L26">
        <v>13784</v>
      </c>
      <c r="M26">
        <v>8.9710000000000001</v>
      </c>
      <c r="N26">
        <v>10.132999999999999</v>
      </c>
      <c r="O26">
        <v>1.1619999999999999</v>
      </c>
      <c r="Q26">
        <v>1.3260000000000001</v>
      </c>
      <c r="R26">
        <v>1</v>
      </c>
      <c r="S26">
        <v>0</v>
      </c>
      <c r="T26">
        <v>0</v>
      </c>
      <c r="V26">
        <v>0</v>
      </c>
      <c r="Y26" s="1">
        <v>44365</v>
      </c>
      <c r="Z26" s="2">
        <v>0.47836805555555556</v>
      </c>
      <c r="AB26">
        <v>1</v>
      </c>
      <c r="AD26" s="4">
        <f t="shared" si="1"/>
        <v>10.954616059708043</v>
      </c>
      <c r="AE26" s="4">
        <f t="shared" si="0"/>
        <v>11.836771630792363</v>
      </c>
      <c r="AF26" s="4">
        <f t="shared" si="2"/>
        <v>0.8821555710843203</v>
      </c>
      <c r="AG26" s="4">
        <f t="shared" si="3"/>
        <v>1.5648475292988118</v>
      </c>
    </row>
    <row r="27" spans="1:58" x14ac:dyDescent="0.3">
      <c r="A27">
        <v>4</v>
      </c>
      <c r="B27">
        <v>2</v>
      </c>
      <c r="D27" t="s">
        <v>28</v>
      </c>
      <c r="Y27" s="1">
        <v>44365</v>
      </c>
      <c r="Z27" s="2">
        <v>0.48236111111111107</v>
      </c>
      <c r="AB27">
        <v>1</v>
      </c>
      <c r="AD27" s="4" t="e">
        <f t="shared" si="1"/>
        <v>#DIV/0!</v>
      </c>
      <c r="AE27" s="4" t="e">
        <f t="shared" si="0"/>
        <v>#DIV/0!</v>
      </c>
      <c r="AF27" s="4" t="e">
        <f t="shared" si="2"/>
        <v>#DIV/0!</v>
      </c>
      <c r="AG27" s="4" t="e">
        <f t="shared" si="3"/>
        <v>#DIV/0!</v>
      </c>
    </row>
    <row r="28" spans="1:58" x14ac:dyDescent="0.3">
      <c r="A28">
        <v>5</v>
      </c>
      <c r="B28">
        <v>3</v>
      </c>
      <c r="C28" t="s">
        <v>29</v>
      </c>
      <c r="D28" t="s">
        <v>27</v>
      </c>
      <c r="G28">
        <v>0.5</v>
      </c>
      <c r="H28">
        <v>0.5</v>
      </c>
      <c r="I28">
        <v>523</v>
      </c>
      <c r="J28">
        <v>162</v>
      </c>
      <c r="L28">
        <v>10</v>
      </c>
      <c r="M28">
        <v>0.81599999999999995</v>
      </c>
      <c r="N28">
        <v>0.41499999999999998</v>
      </c>
      <c r="O28">
        <v>0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44365</v>
      </c>
      <c r="Z28" s="2">
        <v>0.49184027777777778</v>
      </c>
      <c r="AB28">
        <v>1</v>
      </c>
      <c r="AD28" s="4">
        <f t="shared" si="1"/>
        <v>0.48442025874923139</v>
      </c>
      <c r="AE28" s="4">
        <f t="shared" si="0"/>
        <v>0.26954765283387666</v>
      </c>
      <c r="AF28" s="4">
        <f t="shared" si="2"/>
        <v>-0.21487260591535473</v>
      </c>
      <c r="AG28" s="4">
        <f t="shared" si="3"/>
        <v>-6.5410305478227678E-3</v>
      </c>
    </row>
    <row r="29" spans="1:58" x14ac:dyDescent="0.3">
      <c r="A29">
        <v>6</v>
      </c>
      <c r="B29">
        <v>3</v>
      </c>
      <c r="C29" t="s">
        <v>29</v>
      </c>
      <c r="D29" t="s">
        <v>27</v>
      </c>
      <c r="G29">
        <v>0.5</v>
      </c>
      <c r="H29">
        <v>0.5</v>
      </c>
      <c r="I29">
        <v>55</v>
      </c>
      <c r="J29">
        <v>119</v>
      </c>
      <c r="L29">
        <v>0</v>
      </c>
      <c r="M29">
        <v>0.45700000000000002</v>
      </c>
      <c r="N29">
        <v>0.379</v>
      </c>
      <c r="O29">
        <v>0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44365</v>
      </c>
      <c r="Z29" s="2">
        <v>0.49681712962962959</v>
      </c>
      <c r="AB29">
        <v>1</v>
      </c>
      <c r="AD29" s="4">
        <f t="shared" si="1"/>
        <v>2.3455852836839687E-2</v>
      </c>
      <c r="AE29" s="4">
        <f t="shared" si="0"/>
        <v>0.22618316887117268</v>
      </c>
      <c r="AF29" s="4">
        <f t="shared" si="2"/>
        <v>0.202727316034333</v>
      </c>
      <c r="AG29" s="4">
        <f t="shared" si="3"/>
        <v>-7.6818673126308364E-3</v>
      </c>
    </row>
    <row r="30" spans="1:58" x14ac:dyDescent="0.3">
      <c r="A30">
        <v>7</v>
      </c>
      <c r="B30">
        <v>3</v>
      </c>
      <c r="C30" t="s">
        <v>29</v>
      </c>
      <c r="D30" t="s">
        <v>27</v>
      </c>
      <c r="G30">
        <v>0.5</v>
      </c>
      <c r="H30">
        <v>0.5</v>
      </c>
      <c r="I30">
        <v>41</v>
      </c>
      <c r="J30">
        <v>133</v>
      </c>
      <c r="L30">
        <v>0</v>
      </c>
      <c r="M30">
        <v>0.44600000000000001</v>
      </c>
      <c r="N30">
        <v>0.39100000000000001</v>
      </c>
      <c r="O30">
        <v>0</v>
      </c>
      <c r="Q30">
        <v>0</v>
      </c>
      <c r="R30">
        <v>1</v>
      </c>
      <c r="S30">
        <v>0</v>
      </c>
      <c r="T30">
        <v>0</v>
      </c>
      <c r="V30">
        <v>0</v>
      </c>
      <c r="Y30" s="1">
        <v>44365</v>
      </c>
      <c r="Z30" s="2">
        <v>0.50218750000000001</v>
      </c>
      <c r="AB30">
        <v>1</v>
      </c>
      <c r="AD30" s="4">
        <f t="shared" si="1"/>
        <v>9.6663193266399317E-3</v>
      </c>
      <c r="AE30" s="4">
        <f t="shared" si="0"/>
        <v>0.24030183806833214</v>
      </c>
      <c r="AF30" s="4">
        <f t="shared" si="2"/>
        <v>0.23063551874169219</v>
      </c>
      <c r="AG30" s="4">
        <f t="shared" si="3"/>
        <v>-7.6818673126308364E-3</v>
      </c>
    </row>
    <row r="31" spans="1:58" x14ac:dyDescent="0.3">
      <c r="A31">
        <v>8</v>
      </c>
      <c r="B31">
        <v>4</v>
      </c>
      <c r="C31" t="s">
        <v>65</v>
      </c>
      <c r="D31" t="s">
        <v>27</v>
      </c>
      <c r="G31">
        <v>0.2</v>
      </c>
      <c r="H31">
        <v>0.2</v>
      </c>
      <c r="I31">
        <v>435</v>
      </c>
      <c r="J31">
        <v>1882</v>
      </c>
      <c r="L31">
        <v>907</v>
      </c>
      <c r="M31">
        <v>1.8720000000000001</v>
      </c>
      <c r="N31">
        <v>4.6820000000000004</v>
      </c>
      <c r="O31">
        <v>2.81</v>
      </c>
      <c r="Q31">
        <v>0</v>
      </c>
      <c r="R31">
        <v>1</v>
      </c>
      <c r="S31">
        <v>0</v>
      </c>
      <c r="T31">
        <v>0</v>
      </c>
      <c r="V31">
        <v>0</v>
      </c>
      <c r="Y31" s="1">
        <v>44365</v>
      </c>
      <c r="Z31" s="2">
        <v>0.51167824074074075</v>
      </c>
      <c r="AB31">
        <v>1</v>
      </c>
      <c r="AD31" s="4">
        <f t="shared" si="1"/>
        <v>0.99435797742708232</v>
      </c>
      <c r="AE31" s="4">
        <f t="shared" si="0"/>
        <v>5.0103175283550909</v>
      </c>
      <c r="AF31" s="4">
        <f t="shared" si="2"/>
        <v>4.0159595509280086</v>
      </c>
      <c r="AG31" s="4">
        <f t="shared" si="3"/>
        <v>0.23948006813865261</v>
      </c>
      <c r="AI31">
        <f>ABS(100*(AD31-3)/3)</f>
        <v>66.854734085763923</v>
      </c>
      <c r="AN31">
        <f t="shared" ref="AN31:AN36" si="4">ABS(100*(AE31-6)/6)</f>
        <v>16.494707860748484</v>
      </c>
      <c r="AS31">
        <f t="shared" ref="AS31:AS36" si="5">ABS(100*(AF31-3)/3)</f>
        <v>33.865318364266955</v>
      </c>
      <c r="AX31">
        <f t="shared" ref="AX31:AX36" si="6">ABS(100*(AG31-0.3)/0.3)</f>
        <v>20.173310620449129</v>
      </c>
    </row>
    <row r="32" spans="1:58" x14ac:dyDescent="0.3">
      <c r="A32">
        <v>9</v>
      </c>
      <c r="B32">
        <v>4</v>
      </c>
      <c r="C32" t="s">
        <v>65</v>
      </c>
      <c r="D32" t="s">
        <v>27</v>
      </c>
      <c r="G32">
        <v>0.2</v>
      </c>
      <c r="H32">
        <v>0.2</v>
      </c>
      <c r="I32">
        <v>1129</v>
      </c>
      <c r="J32">
        <v>1908</v>
      </c>
      <c r="L32">
        <v>948</v>
      </c>
      <c r="M32">
        <v>3.2029999999999998</v>
      </c>
      <c r="N32">
        <v>4.7370000000000001</v>
      </c>
      <c r="O32">
        <v>1.5349999999999999</v>
      </c>
      <c r="Q32">
        <v>0</v>
      </c>
      <c r="R32">
        <v>1</v>
      </c>
      <c r="S32">
        <v>0</v>
      </c>
      <c r="T32">
        <v>0</v>
      </c>
      <c r="V32">
        <v>0</v>
      </c>
      <c r="Y32" s="1">
        <v>44365</v>
      </c>
      <c r="Z32" s="2">
        <v>0.51688657407407412</v>
      </c>
      <c r="AB32">
        <v>1</v>
      </c>
      <c r="AD32" s="4">
        <f t="shared" si="1"/>
        <v>2.7032751660125514</v>
      </c>
      <c r="AE32" s="4">
        <f t="shared" si="0"/>
        <v>5.0758684924847604</v>
      </c>
      <c r="AF32" s="4">
        <f t="shared" si="2"/>
        <v>2.372593326472209</v>
      </c>
      <c r="AG32" s="4">
        <f t="shared" si="3"/>
        <v>0.25117364497793532</v>
      </c>
      <c r="AI32">
        <f t="shared" ref="AI32:AI36" si="7">ABS(100*(AD32-3)/3)</f>
        <v>9.8908277995816221</v>
      </c>
      <c r="AN32">
        <f t="shared" si="4"/>
        <v>15.402191791920663</v>
      </c>
      <c r="AS32">
        <f t="shared" si="5"/>
        <v>20.9135557842597</v>
      </c>
      <c r="AX32">
        <f t="shared" si="6"/>
        <v>16.275451674021557</v>
      </c>
    </row>
    <row r="33" spans="1:58" x14ac:dyDescent="0.3">
      <c r="A33">
        <v>10</v>
      </c>
      <c r="B33">
        <v>4</v>
      </c>
      <c r="C33" t="s">
        <v>65</v>
      </c>
      <c r="D33" t="s">
        <v>27</v>
      </c>
      <c r="G33">
        <v>0.2</v>
      </c>
      <c r="H33">
        <v>0.2</v>
      </c>
      <c r="I33">
        <v>1184</v>
      </c>
      <c r="J33">
        <v>2213</v>
      </c>
      <c r="L33">
        <v>1079</v>
      </c>
      <c r="M33">
        <v>3.3079999999999998</v>
      </c>
      <c r="N33">
        <v>5.3840000000000003</v>
      </c>
      <c r="O33">
        <v>2.0760000000000001</v>
      </c>
      <c r="Q33">
        <v>0</v>
      </c>
      <c r="R33">
        <v>1</v>
      </c>
      <c r="S33">
        <v>0</v>
      </c>
      <c r="T33">
        <v>0</v>
      </c>
      <c r="V33">
        <v>0</v>
      </c>
      <c r="Y33" s="1">
        <v>44365</v>
      </c>
      <c r="Z33" s="2">
        <v>0.52258101851851857</v>
      </c>
      <c r="AB33">
        <v>1</v>
      </c>
      <c r="AD33" s="4">
        <f t="shared" si="1"/>
        <v>2.8387080844162993</v>
      </c>
      <c r="AE33" s="4">
        <f t="shared" si="0"/>
        <v>5.8448317255443367</v>
      </c>
      <c r="AF33" s="4">
        <f t="shared" si="2"/>
        <v>3.0061236411280374</v>
      </c>
      <c r="AG33" s="4">
        <f t="shared" si="3"/>
        <v>0.28853604902539959</v>
      </c>
      <c r="AI33">
        <f t="shared" si="7"/>
        <v>5.3763971861233566</v>
      </c>
      <c r="AN33">
        <f t="shared" si="4"/>
        <v>2.586137907594388</v>
      </c>
      <c r="AS33">
        <f t="shared" si="5"/>
        <v>0.20412137093458091</v>
      </c>
      <c r="AX33">
        <f t="shared" si="6"/>
        <v>3.8213169915334673</v>
      </c>
    </row>
    <row r="34" spans="1:58" x14ac:dyDescent="0.3">
      <c r="A34">
        <v>11</v>
      </c>
      <c r="B34">
        <v>5</v>
      </c>
      <c r="C34" t="s">
        <v>65</v>
      </c>
      <c r="D34" t="s">
        <v>27</v>
      </c>
      <c r="G34">
        <v>0.6</v>
      </c>
      <c r="H34">
        <v>0.6</v>
      </c>
      <c r="I34">
        <v>3803</v>
      </c>
      <c r="J34">
        <v>6305</v>
      </c>
      <c r="L34">
        <v>2983</v>
      </c>
      <c r="M34">
        <v>2.7770000000000001</v>
      </c>
      <c r="N34">
        <v>4.6829999999999998</v>
      </c>
      <c r="O34">
        <v>1.9059999999999999</v>
      </c>
      <c r="Q34">
        <v>0.16300000000000001</v>
      </c>
      <c r="R34">
        <v>1</v>
      </c>
      <c r="S34">
        <v>0</v>
      </c>
      <c r="T34">
        <v>0</v>
      </c>
      <c r="V34">
        <v>0</v>
      </c>
      <c r="Y34" s="1">
        <v>44365</v>
      </c>
      <c r="Z34" s="2">
        <v>0.53306712962962965</v>
      </c>
      <c r="AB34">
        <v>1</v>
      </c>
      <c r="AD34" s="4">
        <f t="shared" si="1"/>
        <v>3.0959258057109778</v>
      </c>
      <c r="AE34" s="4">
        <f t="shared" si="0"/>
        <v>5.3871816677276634</v>
      </c>
      <c r="AF34" s="4">
        <f t="shared" si="2"/>
        <v>2.2912558620166856</v>
      </c>
      <c r="AG34" s="4">
        <f t="shared" si="3"/>
        <v>0.27719144969134685</v>
      </c>
      <c r="AI34">
        <f t="shared" si="7"/>
        <v>3.1975268570325919</v>
      </c>
      <c r="AN34">
        <f t="shared" si="4"/>
        <v>10.21363887120561</v>
      </c>
      <c r="AS34">
        <f t="shared" si="5"/>
        <v>23.624804599443809</v>
      </c>
      <c r="AX34">
        <f t="shared" si="6"/>
        <v>7.6028501028843811</v>
      </c>
    </row>
    <row r="35" spans="1:58" x14ac:dyDescent="0.3">
      <c r="A35">
        <v>12</v>
      </c>
      <c r="B35">
        <v>5</v>
      </c>
      <c r="C35" t="s">
        <v>65</v>
      </c>
      <c r="D35" t="s">
        <v>27</v>
      </c>
      <c r="G35">
        <v>0.6</v>
      </c>
      <c r="H35">
        <v>0.6</v>
      </c>
      <c r="I35">
        <v>3840</v>
      </c>
      <c r="J35">
        <v>7126</v>
      </c>
      <c r="L35">
        <v>3483</v>
      </c>
      <c r="M35">
        <v>2.8010000000000002</v>
      </c>
      <c r="N35">
        <v>5.2629999999999999</v>
      </c>
      <c r="O35">
        <v>2.4620000000000002</v>
      </c>
      <c r="Q35">
        <v>0.20699999999999999</v>
      </c>
      <c r="R35">
        <v>1</v>
      </c>
      <c r="S35">
        <v>0</v>
      </c>
      <c r="T35">
        <v>0</v>
      </c>
      <c r="V35">
        <v>0</v>
      </c>
      <c r="Y35" s="1">
        <v>44365</v>
      </c>
      <c r="Z35" s="2">
        <v>0.53905092592592596</v>
      </c>
      <c r="AB35">
        <v>1</v>
      </c>
      <c r="AD35" s="4">
        <f t="shared" si="1"/>
        <v>3.1262956116560607</v>
      </c>
      <c r="AE35" s="4">
        <f t="shared" si="0"/>
        <v>6.077147585041228</v>
      </c>
      <c r="AF35" s="4">
        <f t="shared" si="2"/>
        <v>2.9508519733851672</v>
      </c>
      <c r="AG35" s="4">
        <f t="shared" si="3"/>
        <v>0.32472631489168308</v>
      </c>
      <c r="AI35">
        <f t="shared" si="7"/>
        <v>4.2098537218686909</v>
      </c>
      <c r="AN35">
        <f t="shared" si="4"/>
        <v>1.2857930840204663</v>
      </c>
      <c r="AS35">
        <f t="shared" si="5"/>
        <v>1.6382675538277585</v>
      </c>
      <c r="AX35">
        <f t="shared" si="6"/>
        <v>8.2421049638943629</v>
      </c>
    </row>
    <row r="36" spans="1:58" x14ac:dyDescent="0.3">
      <c r="A36">
        <v>13</v>
      </c>
      <c r="B36">
        <v>5</v>
      </c>
      <c r="C36" t="s">
        <v>65</v>
      </c>
      <c r="D36" t="s">
        <v>27</v>
      </c>
      <c r="G36">
        <v>0.6</v>
      </c>
      <c r="H36">
        <v>0.6</v>
      </c>
      <c r="I36">
        <v>3871</v>
      </c>
      <c r="J36">
        <v>7368</v>
      </c>
      <c r="L36">
        <v>3787</v>
      </c>
      <c r="M36">
        <v>2.82</v>
      </c>
      <c r="N36">
        <v>5.4340000000000002</v>
      </c>
      <c r="O36">
        <v>2.6139999999999999</v>
      </c>
      <c r="Q36">
        <v>0.23300000000000001</v>
      </c>
      <c r="R36">
        <v>1</v>
      </c>
      <c r="S36">
        <v>0</v>
      </c>
      <c r="T36">
        <v>0</v>
      </c>
      <c r="V36">
        <v>0</v>
      </c>
      <c r="Y36" s="1">
        <v>44365</v>
      </c>
      <c r="Z36" s="2">
        <v>0.54542824074074081</v>
      </c>
      <c r="AB36">
        <v>1</v>
      </c>
      <c r="AD36" s="4">
        <f t="shared" si="1"/>
        <v>3.1517405842046435</v>
      </c>
      <c r="AE36" s="4">
        <f t="shared" si="0"/>
        <v>6.2805236532384061</v>
      </c>
      <c r="AF36" s="4">
        <f t="shared" si="2"/>
        <v>3.1287830690337626</v>
      </c>
      <c r="AG36" s="4">
        <f t="shared" si="3"/>
        <v>0.35362751293348749</v>
      </c>
      <c r="AI36">
        <f t="shared" si="7"/>
        <v>5.0580194734881179</v>
      </c>
      <c r="AN36">
        <f t="shared" si="4"/>
        <v>4.6753942206401016</v>
      </c>
      <c r="AS36">
        <f t="shared" si="5"/>
        <v>4.2927689677920862</v>
      </c>
      <c r="AX36">
        <f t="shared" si="6"/>
        <v>17.875837644495835</v>
      </c>
    </row>
    <row r="37" spans="1:58" x14ac:dyDescent="0.3">
      <c r="A37">
        <v>14</v>
      </c>
      <c r="B37">
        <v>6</v>
      </c>
      <c r="C37" t="s">
        <v>69</v>
      </c>
      <c r="D37" t="s">
        <v>27</v>
      </c>
      <c r="G37">
        <v>0.33300000000000002</v>
      </c>
      <c r="H37">
        <v>0.33300000000000002</v>
      </c>
      <c r="I37">
        <v>4489</v>
      </c>
      <c r="J37">
        <v>10447</v>
      </c>
      <c r="L37">
        <v>4594</v>
      </c>
      <c r="M37">
        <v>5.7939999999999996</v>
      </c>
      <c r="N37">
        <v>13.707000000000001</v>
      </c>
      <c r="O37">
        <v>7.9130000000000003</v>
      </c>
      <c r="Q37">
        <v>0.54700000000000004</v>
      </c>
      <c r="R37">
        <v>1</v>
      </c>
      <c r="S37">
        <v>0</v>
      </c>
      <c r="T37">
        <v>0</v>
      </c>
      <c r="V37">
        <v>0</v>
      </c>
      <c r="Y37" s="1">
        <v>44365</v>
      </c>
      <c r="Z37" s="2">
        <v>0.55621527777777779</v>
      </c>
      <c r="AB37">
        <v>1</v>
      </c>
      <c r="AD37" s="4">
        <f t="shared" si="1"/>
        <v>6.592789953232673</v>
      </c>
      <c r="AE37" s="4">
        <f t="shared" si="0"/>
        <v>15.978569265600507</v>
      </c>
      <c r="AF37" s="4">
        <f t="shared" si="2"/>
        <v>9.3857793123678341</v>
      </c>
      <c r="AG37" s="4">
        <f t="shared" si="3"/>
        <v>0.77540321687717129</v>
      </c>
      <c r="AI37">
        <f>ABS(100*(AD37-9)/9)</f>
        <v>26.746778297414743</v>
      </c>
      <c r="AN37">
        <f>ABS(100*(AE37-18)/18)</f>
        <v>11.23017074666385</v>
      </c>
      <c r="AS37">
        <f>ABS(100*(AF37-9)/9)</f>
        <v>4.286436804087046</v>
      </c>
      <c r="AX37">
        <f>ABS(100*(AG37-0.9)/0.9)</f>
        <v>13.844087013647638</v>
      </c>
    </row>
    <row r="38" spans="1:58" x14ac:dyDescent="0.3">
      <c r="A38">
        <v>15</v>
      </c>
      <c r="B38">
        <v>6</v>
      </c>
      <c r="C38" t="s">
        <v>69</v>
      </c>
      <c r="D38" t="s">
        <v>27</v>
      </c>
      <c r="G38">
        <v>0.33300000000000002</v>
      </c>
      <c r="H38">
        <v>0.33300000000000002</v>
      </c>
      <c r="I38">
        <v>5963</v>
      </c>
      <c r="J38">
        <v>10395</v>
      </c>
      <c r="L38">
        <v>4661</v>
      </c>
      <c r="M38">
        <v>7.492</v>
      </c>
      <c r="N38">
        <v>13.641</v>
      </c>
      <c r="O38">
        <v>6.149</v>
      </c>
      <c r="Q38">
        <v>0.55800000000000005</v>
      </c>
      <c r="R38">
        <v>1</v>
      </c>
      <c r="S38">
        <v>0</v>
      </c>
      <c r="T38">
        <v>0</v>
      </c>
      <c r="V38">
        <v>0</v>
      </c>
      <c r="Y38" s="1">
        <v>44365</v>
      </c>
      <c r="Z38" s="2">
        <v>0.5621990740740741</v>
      </c>
      <c r="AB38">
        <v>1</v>
      </c>
      <c r="AD38" s="4">
        <f t="shared" si="1"/>
        <v>8.7727312224341354</v>
      </c>
      <c r="AE38" s="4">
        <f t="shared" si="0"/>
        <v>15.899829368748051</v>
      </c>
      <c r="AF38" s="4">
        <f t="shared" si="2"/>
        <v>7.1270981463139158</v>
      </c>
      <c r="AG38" s="4">
        <f t="shared" si="3"/>
        <v>0.78688010324986524</v>
      </c>
      <c r="AI38">
        <f t="shared" ref="AI38:AI45" si="8">ABS(100*(AD38-9)/9)</f>
        <v>2.5252086396207178</v>
      </c>
      <c r="AN38">
        <f t="shared" ref="AN38:AN45" si="9">ABS(100*(AE38-18)/18)</f>
        <v>11.667614618066382</v>
      </c>
      <c r="AS38">
        <f t="shared" ref="AS38:AS45" si="10">ABS(100*(AF38-9)/9)</f>
        <v>20.810020596512047</v>
      </c>
      <c r="AX38">
        <f t="shared" ref="AX38:AX45" si="11">ABS(100*(AG38-0.9)/0.9)</f>
        <v>12.568877416681643</v>
      </c>
    </row>
    <row r="39" spans="1:58" x14ac:dyDescent="0.3">
      <c r="A39">
        <v>16</v>
      </c>
      <c r="B39">
        <v>6</v>
      </c>
      <c r="C39" t="s">
        <v>69</v>
      </c>
      <c r="D39" t="s">
        <v>27</v>
      </c>
      <c r="G39">
        <v>0.33300000000000002</v>
      </c>
      <c r="H39">
        <v>0.33300000000000002</v>
      </c>
      <c r="I39">
        <v>6096</v>
      </c>
      <c r="J39">
        <v>11944</v>
      </c>
      <c r="L39">
        <v>5383</v>
      </c>
      <c r="M39">
        <v>7.6459999999999999</v>
      </c>
      <c r="N39">
        <v>15.611000000000001</v>
      </c>
      <c r="O39">
        <v>7.9649999999999999</v>
      </c>
      <c r="Q39">
        <v>0.67100000000000004</v>
      </c>
      <c r="R39">
        <v>1</v>
      </c>
      <c r="S39">
        <v>0</v>
      </c>
      <c r="T39">
        <v>0</v>
      </c>
      <c r="V39">
        <v>0</v>
      </c>
      <c r="Y39" s="1">
        <v>44365</v>
      </c>
      <c r="Z39" s="2">
        <v>0.56862268518518522</v>
      </c>
      <c r="AB39">
        <v>1</v>
      </c>
      <c r="AD39" s="4">
        <f t="shared" si="1"/>
        <v>8.9694287725045534</v>
      </c>
      <c r="AE39" s="4">
        <f t="shared" si="0"/>
        <v>18.245369757679839</v>
      </c>
      <c r="AF39" s="4">
        <f t="shared" si="2"/>
        <v>9.2759409851752856</v>
      </c>
      <c r="AG39" s="4">
        <f t="shared" si="3"/>
        <v>0.91055640117650571</v>
      </c>
      <c r="AI39">
        <f t="shared" si="8"/>
        <v>0.33968030550496231</v>
      </c>
      <c r="AN39">
        <f t="shared" si="9"/>
        <v>1.3631653204435503</v>
      </c>
      <c r="AS39">
        <f t="shared" si="10"/>
        <v>3.0660109463920628</v>
      </c>
      <c r="AX39">
        <f t="shared" si="11"/>
        <v>1.1729334640561879</v>
      </c>
      <c r="BC39" s="4"/>
      <c r="BD39" s="4"/>
      <c r="BE39" s="4"/>
      <c r="BF39" s="4"/>
    </row>
    <row r="40" spans="1:58" x14ac:dyDescent="0.3">
      <c r="A40">
        <v>17</v>
      </c>
      <c r="B40">
        <v>7</v>
      </c>
      <c r="C40" t="s">
        <v>69</v>
      </c>
      <c r="D40" t="s">
        <v>27</v>
      </c>
      <c r="G40">
        <v>0.46700000000000003</v>
      </c>
      <c r="H40">
        <v>0.46700000000000003</v>
      </c>
      <c r="I40">
        <v>8502</v>
      </c>
      <c r="J40">
        <v>14971</v>
      </c>
      <c r="L40">
        <v>6470</v>
      </c>
      <c r="M40">
        <v>7.4279999999999999</v>
      </c>
      <c r="N40">
        <v>13.878</v>
      </c>
      <c r="O40">
        <v>6.45</v>
      </c>
      <c r="Q40">
        <v>0.6</v>
      </c>
      <c r="R40">
        <v>1</v>
      </c>
      <c r="S40">
        <v>0</v>
      </c>
      <c r="T40">
        <v>0</v>
      </c>
      <c r="V40">
        <v>0</v>
      </c>
      <c r="Y40" s="1">
        <v>44365</v>
      </c>
      <c r="Z40" s="2">
        <v>0.57986111111111105</v>
      </c>
      <c r="AB40">
        <v>1</v>
      </c>
      <c r="AD40" s="4">
        <f t="shared" si="1"/>
        <v>8.9330507418455998</v>
      </c>
      <c r="AE40" s="4">
        <f t="shared" si="0"/>
        <v>16.278452071000952</v>
      </c>
      <c r="AF40" s="4">
        <f t="shared" si="2"/>
        <v>7.3454013291553526</v>
      </c>
      <c r="AG40" s="4">
        <f t="shared" si="3"/>
        <v>0.78205516008371501</v>
      </c>
      <c r="AI40">
        <f t="shared" si="8"/>
        <v>0.74388064616000249</v>
      </c>
      <c r="AN40">
        <f t="shared" si="9"/>
        <v>9.5641551611058198</v>
      </c>
      <c r="AS40">
        <f t="shared" si="10"/>
        <v>18.384429676051639</v>
      </c>
      <c r="AX40">
        <f t="shared" si="11"/>
        <v>13.104982212920557</v>
      </c>
      <c r="BC40" s="4"/>
      <c r="BD40" s="4"/>
      <c r="BE40" s="4"/>
      <c r="BF40" s="4"/>
    </row>
    <row r="41" spans="1:58" x14ac:dyDescent="0.3">
      <c r="A41">
        <v>18</v>
      </c>
      <c r="B41">
        <v>7</v>
      </c>
      <c r="C41" t="s">
        <v>69</v>
      </c>
      <c r="D41" t="s">
        <v>27</v>
      </c>
      <c r="G41">
        <v>0.46700000000000003</v>
      </c>
      <c r="H41">
        <v>0.46700000000000003</v>
      </c>
      <c r="I41">
        <v>8553</v>
      </c>
      <c r="J41">
        <v>17113</v>
      </c>
      <c r="L41">
        <v>7694</v>
      </c>
      <c r="M41">
        <v>7.4690000000000003</v>
      </c>
      <c r="N41">
        <v>15.821</v>
      </c>
      <c r="O41">
        <v>8.3520000000000003</v>
      </c>
      <c r="Q41">
        <v>0.73699999999999999</v>
      </c>
      <c r="R41">
        <v>1</v>
      </c>
      <c r="S41">
        <v>0</v>
      </c>
      <c r="T41">
        <v>0</v>
      </c>
      <c r="V41">
        <v>0</v>
      </c>
      <c r="Y41" s="1">
        <v>44365</v>
      </c>
      <c r="Z41" s="2">
        <v>0.5861574074074074</v>
      </c>
      <c r="AB41">
        <v>1</v>
      </c>
      <c r="AD41" s="4">
        <f t="shared" si="1"/>
        <v>8.9868337189808241</v>
      </c>
      <c r="AE41" s="4">
        <f t="shared" si="0"/>
        <v>18.591253342055978</v>
      </c>
      <c r="AF41" s="4">
        <f t="shared" si="2"/>
        <v>9.6044196230751542</v>
      </c>
      <c r="AG41" s="4">
        <f t="shared" si="3"/>
        <v>0.93156096309496539</v>
      </c>
      <c r="AI41">
        <f t="shared" si="8"/>
        <v>0.14629201132417713</v>
      </c>
      <c r="AN41">
        <f t="shared" si="9"/>
        <v>3.284740789199879</v>
      </c>
      <c r="AS41">
        <f t="shared" si="10"/>
        <v>6.715773589723935</v>
      </c>
      <c r="AX41">
        <f t="shared" si="11"/>
        <v>3.5067736772183737</v>
      </c>
      <c r="BC41" s="4"/>
      <c r="BD41" s="4"/>
      <c r="BE41" s="4"/>
      <c r="BF41" s="4"/>
    </row>
    <row r="42" spans="1:58" x14ac:dyDescent="0.3">
      <c r="A42">
        <v>19</v>
      </c>
      <c r="B42">
        <v>7</v>
      </c>
      <c r="C42" t="s">
        <v>69</v>
      </c>
      <c r="D42" t="s">
        <v>27</v>
      </c>
      <c r="G42">
        <v>0.46700000000000003</v>
      </c>
      <c r="H42">
        <v>0.46700000000000003</v>
      </c>
      <c r="I42">
        <v>8541</v>
      </c>
      <c r="J42">
        <v>17217</v>
      </c>
      <c r="L42">
        <v>7740</v>
      </c>
      <c r="M42">
        <v>7.46</v>
      </c>
      <c r="N42">
        <v>15.914999999999999</v>
      </c>
      <c r="O42">
        <v>8.4550000000000001</v>
      </c>
      <c r="Q42">
        <v>0.74299999999999999</v>
      </c>
      <c r="R42">
        <v>1</v>
      </c>
      <c r="S42">
        <v>0</v>
      </c>
      <c r="T42">
        <v>0</v>
      </c>
      <c r="V42">
        <v>0</v>
      </c>
      <c r="Y42" s="1">
        <v>44365</v>
      </c>
      <c r="Z42" s="2">
        <v>0.59252314814814822</v>
      </c>
      <c r="AB42">
        <v>1</v>
      </c>
      <c r="AD42" s="4">
        <f t="shared" si="1"/>
        <v>8.9741789008313582</v>
      </c>
      <c r="AE42" s="4">
        <f t="shared" si="0"/>
        <v>18.703546214226716</v>
      </c>
      <c r="AF42" s="4">
        <f t="shared" si="2"/>
        <v>9.7293673133953575</v>
      </c>
      <c r="AG42" s="4">
        <f t="shared" si="3"/>
        <v>0.93717964523427699</v>
      </c>
      <c r="AI42">
        <f t="shared" si="8"/>
        <v>0.28690110187379819</v>
      </c>
      <c r="AN42">
        <f t="shared" si="9"/>
        <v>3.9085900790373094</v>
      </c>
      <c r="AS42">
        <f t="shared" si="10"/>
        <v>8.1040812599484173</v>
      </c>
      <c r="AX42">
        <f t="shared" si="11"/>
        <v>4.1310716926974411</v>
      </c>
      <c r="BC42" s="4"/>
      <c r="BD42" s="4"/>
      <c r="BE42" s="4"/>
      <c r="BF42" s="4"/>
    </row>
    <row r="43" spans="1:58" x14ac:dyDescent="0.3">
      <c r="A43">
        <v>20</v>
      </c>
      <c r="B43">
        <v>8</v>
      </c>
      <c r="C43" t="s">
        <v>69</v>
      </c>
      <c r="D43" t="s">
        <v>27</v>
      </c>
      <c r="G43">
        <v>0.6</v>
      </c>
      <c r="H43">
        <v>0.6</v>
      </c>
      <c r="I43">
        <v>11003</v>
      </c>
      <c r="J43">
        <v>19840</v>
      </c>
      <c r="L43">
        <v>8449</v>
      </c>
      <c r="M43">
        <v>7.38</v>
      </c>
      <c r="N43">
        <v>14.239000000000001</v>
      </c>
      <c r="O43">
        <v>6.8579999999999997</v>
      </c>
      <c r="Q43">
        <v>0.64</v>
      </c>
      <c r="R43">
        <v>1</v>
      </c>
      <c r="S43">
        <v>0</v>
      </c>
      <c r="T43">
        <v>0</v>
      </c>
      <c r="V43">
        <v>0</v>
      </c>
      <c r="Y43" s="1">
        <v>44365</v>
      </c>
      <c r="Z43" s="2">
        <v>0.60413194444444451</v>
      </c>
      <c r="AB43">
        <v>1</v>
      </c>
      <c r="AD43" s="4">
        <f t="shared" si="1"/>
        <v>9.0057258815108714</v>
      </c>
      <c r="AE43" s="4">
        <f t="shared" si="0"/>
        <v>16.761954738177252</v>
      </c>
      <c r="AF43" s="4">
        <f t="shared" si="2"/>
        <v>7.7562288566663806</v>
      </c>
      <c r="AG43" s="4">
        <f t="shared" si="3"/>
        <v>0.79684259606142238</v>
      </c>
      <c r="AI43">
        <f t="shared" si="8"/>
        <v>6.362090567634876E-2</v>
      </c>
      <c r="AN43">
        <f t="shared" si="9"/>
        <v>6.8780292323485996</v>
      </c>
      <c r="AS43">
        <f t="shared" si="10"/>
        <v>13.819679370373548</v>
      </c>
      <c r="AX43">
        <f t="shared" si="11"/>
        <v>11.46193377095307</v>
      </c>
      <c r="BC43" s="4"/>
      <c r="BD43" s="4"/>
      <c r="BE43" s="4"/>
      <c r="BF43" s="4"/>
    </row>
    <row r="44" spans="1:58" x14ac:dyDescent="0.3">
      <c r="A44">
        <v>21</v>
      </c>
      <c r="B44">
        <v>8</v>
      </c>
      <c r="C44" t="s">
        <v>69</v>
      </c>
      <c r="D44" t="s">
        <v>27</v>
      </c>
      <c r="G44">
        <v>0.6</v>
      </c>
      <c r="H44">
        <v>0.6</v>
      </c>
      <c r="I44">
        <v>10946</v>
      </c>
      <c r="J44">
        <v>19945</v>
      </c>
      <c r="L44">
        <v>8623</v>
      </c>
      <c r="M44">
        <v>7.3440000000000003</v>
      </c>
      <c r="N44">
        <v>14.313000000000001</v>
      </c>
      <c r="O44">
        <v>6.97</v>
      </c>
      <c r="Q44">
        <v>0.65500000000000003</v>
      </c>
      <c r="R44">
        <v>1</v>
      </c>
      <c r="S44">
        <v>0</v>
      </c>
      <c r="T44">
        <v>0</v>
      </c>
      <c r="V44">
        <v>0</v>
      </c>
      <c r="Y44" s="1">
        <v>44365</v>
      </c>
      <c r="Z44" s="2">
        <v>0.61050925925925925</v>
      </c>
      <c r="AB44">
        <v>1</v>
      </c>
      <c r="AD44" s="4">
        <f t="shared" si="1"/>
        <v>8.9589399642441219</v>
      </c>
      <c r="AE44" s="4">
        <f t="shared" si="0"/>
        <v>16.850196420659497</v>
      </c>
      <c r="AF44" s="4">
        <f t="shared" si="2"/>
        <v>7.8912564564153751</v>
      </c>
      <c r="AG44" s="4">
        <f t="shared" si="3"/>
        <v>0.81338472915113946</v>
      </c>
      <c r="AI44">
        <f t="shared" si="8"/>
        <v>0.45622261950975701</v>
      </c>
      <c r="AN44">
        <f t="shared" si="9"/>
        <v>6.3877976630027948</v>
      </c>
      <c r="AS44">
        <f t="shared" si="10"/>
        <v>12.319372706495832</v>
      </c>
      <c r="AX44">
        <f t="shared" si="11"/>
        <v>9.62391898320673</v>
      </c>
      <c r="BC44" s="4"/>
      <c r="BD44" s="4"/>
      <c r="BE44" s="4"/>
      <c r="BF44" s="4"/>
    </row>
    <row r="45" spans="1:58" x14ac:dyDescent="0.3">
      <c r="A45">
        <v>22</v>
      </c>
      <c r="B45">
        <v>8</v>
      </c>
      <c r="C45" t="s">
        <v>69</v>
      </c>
      <c r="D45" t="s">
        <v>27</v>
      </c>
      <c r="G45">
        <v>0.6</v>
      </c>
      <c r="H45">
        <v>0.6</v>
      </c>
      <c r="I45">
        <v>11071</v>
      </c>
      <c r="J45">
        <v>22247</v>
      </c>
      <c r="L45">
        <v>10003</v>
      </c>
      <c r="M45">
        <v>7.4240000000000004</v>
      </c>
      <c r="N45">
        <v>15.939</v>
      </c>
      <c r="O45">
        <v>8.5150000000000006</v>
      </c>
      <c r="Q45">
        <v>0.77500000000000002</v>
      </c>
      <c r="R45">
        <v>1</v>
      </c>
      <c r="S45">
        <v>0</v>
      </c>
      <c r="T45">
        <v>0</v>
      </c>
      <c r="V45">
        <v>0</v>
      </c>
      <c r="Y45" s="1">
        <v>44365</v>
      </c>
      <c r="Z45" s="2">
        <v>0.61746527777777771</v>
      </c>
      <c r="AB45">
        <v>1</v>
      </c>
      <c r="AD45" s="4">
        <f t="shared" si="1"/>
        <v>9.0615406600045372</v>
      </c>
      <c r="AE45" s="4">
        <f t="shared" si="0"/>
        <v>18.784790259460749</v>
      </c>
      <c r="AF45" s="4">
        <f t="shared" si="2"/>
        <v>9.7232495994562118</v>
      </c>
      <c r="AG45" s="4">
        <f t="shared" si="3"/>
        <v>0.94458095710406742</v>
      </c>
      <c r="AI45">
        <f t="shared" si="8"/>
        <v>0.68378511116152418</v>
      </c>
      <c r="AN45">
        <f t="shared" si="9"/>
        <v>4.3599458858930502</v>
      </c>
      <c r="AS45">
        <f t="shared" si="10"/>
        <v>8.0361066606245757</v>
      </c>
      <c r="AX45">
        <f t="shared" si="11"/>
        <v>4.953439678229711</v>
      </c>
    </row>
    <row r="46" spans="1:58" x14ac:dyDescent="0.3">
      <c r="A46">
        <v>23</v>
      </c>
      <c r="B46">
        <v>1</v>
      </c>
      <c r="C46" t="s">
        <v>30</v>
      </c>
      <c r="D46" t="s">
        <v>27</v>
      </c>
      <c r="G46">
        <v>0.5</v>
      </c>
      <c r="H46">
        <v>0.5</v>
      </c>
      <c r="I46">
        <v>10215</v>
      </c>
      <c r="J46">
        <v>9846</v>
      </c>
      <c r="L46">
        <v>11524</v>
      </c>
      <c r="M46">
        <v>8.2520000000000007</v>
      </c>
      <c r="N46">
        <v>8.6199999999999992</v>
      </c>
      <c r="O46">
        <v>0.36799999999999999</v>
      </c>
      <c r="Q46">
        <v>1.089</v>
      </c>
      <c r="R46">
        <v>1</v>
      </c>
      <c r="S46">
        <v>0</v>
      </c>
      <c r="T46">
        <v>0</v>
      </c>
      <c r="V46">
        <v>0</v>
      </c>
      <c r="Y46" s="1">
        <v>44365</v>
      </c>
      <c r="Z46" s="2">
        <v>0.62836805555555553</v>
      </c>
      <c r="AB46">
        <v>1</v>
      </c>
      <c r="AD46" s="4">
        <f t="shared" si="1"/>
        <v>10.03071731452466</v>
      </c>
      <c r="AE46" s="4">
        <f t="shared" si="0"/>
        <v>10.035632831783309</v>
      </c>
      <c r="AF46" s="4">
        <f t="shared" si="2"/>
        <v>4.915517258648805E-3</v>
      </c>
      <c r="AG46" s="4">
        <f t="shared" si="3"/>
        <v>1.3070184204521882</v>
      </c>
      <c r="BC46" s="4"/>
      <c r="BD46" s="4"/>
      <c r="BE46" s="4"/>
      <c r="BF46" s="4"/>
    </row>
    <row r="47" spans="1:58" x14ac:dyDescent="0.3">
      <c r="A47">
        <v>24</v>
      </c>
      <c r="B47">
        <v>1</v>
      </c>
      <c r="C47" t="s">
        <v>30</v>
      </c>
      <c r="D47" t="s">
        <v>27</v>
      </c>
      <c r="G47">
        <v>0.5</v>
      </c>
      <c r="H47">
        <v>0.5</v>
      </c>
      <c r="I47">
        <v>10692</v>
      </c>
      <c r="J47">
        <v>11526</v>
      </c>
      <c r="L47">
        <v>13706</v>
      </c>
      <c r="M47">
        <v>8.6170000000000009</v>
      </c>
      <c r="N47">
        <v>10.042999999999999</v>
      </c>
      <c r="O47">
        <v>1.4259999999999999</v>
      </c>
      <c r="Q47">
        <v>1.3169999999999999</v>
      </c>
      <c r="R47">
        <v>1</v>
      </c>
      <c r="S47">
        <v>0</v>
      </c>
      <c r="T47">
        <v>0</v>
      </c>
      <c r="V47">
        <v>0</v>
      </c>
      <c r="Y47" s="1">
        <v>44365</v>
      </c>
      <c r="Z47" s="2">
        <v>0.63445601851851852</v>
      </c>
      <c r="AB47">
        <v>1</v>
      </c>
      <c r="AD47" s="4">
        <f t="shared" si="1"/>
        <v>10.500546420550751</v>
      </c>
      <c r="AE47" s="4">
        <f t="shared" si="0"/>
        <v>11.729873135442443</v>
      </c>
      <c r="AF47" s="4">
        <f t="shared" si="2"/>
        <v>1.2293267148916911</v>
      </c>
      <c r="AG47" s="4">
        <f t="shared" si="3"/>
        <v>1.5559490025333087</v>
      </c>
      <c r="AJ47">
        <f>ABS(100*(AD47-AD48)/(AVERAGE(AD47:AD48)))</f>
        <v>0.86671326755380951</v>
      </c>
      <c r="AO47">
        <f>ABS(100*(AE47-AE48)/(AVERAGE(AE47:AE48)))</f>
        <v>0.18932414777883105</v>
      </c>
      <c r="AT47">
        <f>ABS(100*(AF47-AF48)/(AVERAGE(AF47:AF48)))</f>
        <v>5.4157643724342215</v>
      </c>
      <c r="AY47">
        <f>ABS(100*(AG47-AG48)/(AVERAGE(AG47:AG48)))</f>
        <v>9.5271844339997483E-2</v>
      </c>
      <c r="BC47" s="4">
        <f>AVERAGE(AD47:AD48)</f>
        <v>10.455237953302952</v>
      </c>
      <c r="BD47" s="4">
        <f>AVERAGE(AE47:AE48)</f>
        <v>11.71877989535896</v>
      </c>
      <c r="BE47" s="4">
        <f>AVERAGE(AF47:AF48)</f>
        <v>1.2635419420560074</v>
      </c>
      <c r="BF47" s="4">
        <f>AVERAGE(AG47:AG48)</f>
        <v>1.5566905464304339</v>
      </c>
    </row>
    <row r="48" spans="1:58" x14ac:dyDescent="0.3">
      <c r="A48">
        <v>25</v>
      </c>
      <c r="B48">
        <v>1</v>
      </c>
      <c r="C48" t="s">
        <v>30</v>
      </c>
      <c r="D48" t="s">
        <v>27</v>
      </c>
      <c r="G48">
        <v>0.5</v>
      </c>
      <c r="H48">
        <v>0.5</v>
      </c>
      <c r="I48">
        <v>10600</v>
      </c>
      <c r="J48">
        <v>11504</v>
      </c>
      <c r="L48">
        <v>13719</v>
      </c>
      <c r="M48">
        <v>8.5470000000000006</v>
      </c>
      <c r="N48">
        <v>10.025</v>
      </c>
      <c r="O48">
        <v>1.478</v>
      </c>
      <c r="Q48">
        <v>1.319</v>
      </c>
      <c r="R48">
        <v>1</v>
      </c>
      <c r="S48">
        <v>0</v>
      </c>
      <c r="T48">
        <v>0</v>
      </c>
      <c r="V48">
        <v>0</v>
      </c>
      <c r="Y48" s="1">
        <v>44365</v>
      </c>
      <c r="Z48" s="2">
        <v>0.64091435185185186</v>
      </c>
      <c r="AB48">
        <v>1</v>
      </c>
      <c r="AD48" s="4">
        <f t="shared" si="1"/>
        <v>10.409929486055153</v>
      </c>
      <c r="AE48" s="4">
        <f t="shared" si="0"/>
        <v>11.707686655275477</v>
      </c>
      <c r="AF48" s="4">
        <f t="shared" si="2"/>
        <v>1.2977571692203238</v>
      </c>
      <c r="AG48" s="4">
        <f t="shared" si="3"/>
        <v>1.5574320903275594</v>
      </c>
    </row>
    <row r="49" spans="1:58" x14ac:dyDescent="0.3">
      <c r="A49">
        <v>26</v>
      </c>
      <c r="B49">
        <v>2</v>
      </c>
      <c r="D49" t="s">
        <v>28</v>
      </c>
      <c r="Y49" s="1">
        <v>44365</v>
      </c>
      <c r="Z49" s="2">
        <v>0.64496527777777779</v>
      </c>
      <c r="AB49">
        <v>1</v>
      </c>
      <c r="AD49" s="4" t="e">
        <f t="shared" si="1"/>
        <v>#DIV/0!</v>
      </c>
      <c r="AE49" s="4" t="e">
        <f t="shared" si="0"/>
        <v>#DIV/0!</v>
      </c>
      <c r="AF49" s="4" t="e">
        <f t="shared" si="2"/>
        <v>#DIV/0!</v>
      </c>
      <c r="AG49" s="4" t="e">
        <f t="shared" si="3"/>
        <v>#DIV/0!</v>
      </c>
      <c r="BC49" s="4"/>
      <c r="BD49" s="4"/>
      <c r="BE49" s="4"/>
      <c r="BF49" s="4"/>
    </row>
    <row r="50" spans="1:58" x14ac:dyDescent="0.3">
      <c r="A50">
        <v>27</v>
      </c>
      <c r="B50">
        <v>9</v>
      </c>
      <c r="C50" t="s">
        <v>112</v>
      </c>
      <c r="D50" t="s">
        <v>27</v>
      </c>
      <c r="G50">
        <v>0.5</v>
      </c>
      <c r="H50">
        <v>0.5</v>
      </c>
      <c r="I50">
        <v>2320</v>
      </c>
      <c r="J50">
        <v>4397</v>
      </c>
      <c r="L50">
        <v>1390</v>
      </c>
      <c r="M50">
        <v>2.1949999999999998</v>
      </c>
      <c r="N50">
        <v>4.0030000000000001</v>
      </c>
      <c r="O50">
        <v>1.8080000000000001</v>
      </c>
      <c r="Q50">
        <v>2.9000000000000001E-2</v>
      </c>
      <c r="R50">
        <v>1</v>
      </c>
      <c r="S50">
        <v>0</v>
      </c>
      <c r="T50">
        <v>0</v>
      </c>
      <c r="V50">
        <v>0</v>
      </c>
      <c r="Y50" s="1">
        <v>44365</v>
      </c>
      <c r="Z50" s="2">
        <v>0.65537037037037038</v>
      </c>
      <c r="AB50">
        <v>1</v>
      </c>
      <c r="AD50" s="4">
        <f t="shared" si="1"/>
        <v>2.2544053814512997</v>
      </c>
      <c r="AE50" s="4">
        <f t="shared" si="0"/>
        <v>4.5404450849746079</v>
      </c>
      <c r="AF50" s="4">
        <f t="shared" si="2"/>
        <v>2.2860397035233082</v>
      </c>
      <c r="AG50" s="4">
        <f t="shared" si="3"/>
        <v>0.15089444299569077</v>
      </c>
      <c r="BC50" s="4"/>
      <c r="BD50" s="4"/>
      <c r="BE50" s="4"/>
      <c r="BF50" s="4"/>
    </row>
    <row r="51" spans="1:58" x14ac:dyDescent="0.3">
      <c r="A51">
        <v>28</v>
      </c>
      <c r="B51">
        <v>9</v>
      </c>
      <c r="C51" t="s">
        <v>112</v>
      </c>
      <c r="D51" t="s">
        <v>27</v>
      </c>
      <c r="G51">
        <v>0.5</v>
      </c>
      <c r="H51">
        <v>0.5</v>
      </c>
      <c r="I51">
        <v>2463</v>
      </c>
      <c r="J51">
        <v>4339</v>
      </c>
      <c r="L51">
        <v>1363</v>
      </c>
      <c r="M51">
        <v>2.3050000000000002</v>
      </c>
      <c r="N51">
        <v>3.9540000000000002</v>
      </c>
      <c r="O51">
        <v>1.65</v>
      </c>
      <c r="Q51">
        <v>2.7E-2</v>
      </c>
      <c r="R51">
        <v>1</v>
      </c>
      <c r="S51">
        <v>0</v>
      </c>
      <c r="T51">
        <v>0</v>
      </c>
      <c r="V51">
        <v>0</v>
      </c>
      <c r="Y51" s="1">
        <v>44365</v>
      </c>
      <c r="Z51" s="2">
        <v>0.66108796296296302</v>
      </c>
      <c r="AB51">
        <v>1</v>
      </c>
      <c r="AD51" s="4">
        <f t="shared" si="1"/>
        <v>2.3952556165911973</v>
      </c>
      <c r="AE51" s="4">
        <f t="shared" si="0"/>
        <v>4.4819534554435192</v>
      </c>
      <c r="AF51" s="4">
        <f t="shared" si="2"/>
        <v>2.0866978388523219</v>
      </c>
      <c r="AG51" s="4">
        <f t="shared" si="3"/>
        <v>0.14781418373070901</v>
      </c>
      <c r="AJ51">
        <f>ABS(100*(AD51-AD52)/(AVERAGE(AD51:AD52)))</f>
        <v>0.49224431059839557</v>
      </c>
      <c r="AO51">
        <f>ABS(100*(AE51-AE52)/(AVERAGE(AE51:AE52)))</f>
        <v>3.9265149889376652</v>
      </c>
      <c r="AT51">
        <f>ABS(100*(AF51-AF52)/(AVERAGE(AF51:AF52)))</f>
        <v>7.7256814314970494</v>
      </c>
      <c r="AY51">
        <f>ABS(100*(AG51-AG52)/(AVERAGE(AG51:AG52)))</f>
        <v>4.2306789051684142</v>
      </c>
      <c r="BC51" s="4">
        <f>AVERAGE(AD51:AD52)</f>
        <v>2.4011654166669971</v>
      </c>
      <c r="BD51" s="4">
        <f>AVERAGE(AE51:AE52)</f>
        <v>4.5717078524826036</v>
      </c>
      <c r="BE51" s="4">
        <f>AVERAGE(AF51:AF52)</f>
        <v>2.1705424358156069</v>
      </c>
      <c r="BF51" s="4">
        <f>AVERAGE(AG51:AG52)</f>
        <v>0.1510085266721716</v>
      </c>
    </row>
    <row r="52" spans="1:58" x14ac:dyDescent="0.3">
      <c r="A52">
        <v>29</v>
      </c>
      <c r="B52">
        <v>9</v>
      </c>
      <c r="C52" t="s">
        <v>112</v>
      </c>
      <c r="D52" t="s">
        <v>27</v>
      </c>
      <c r="G52">
        <v>0.5</v>
      </c>
      <c r="H52">
        <v>0.5</v>
      </c>
      <c r="I52">
        <v>2475</v>
      </c>
      <c r="J52">
        <v>4517</v>
      </c>
      <c r="L52">
        <v>1419</v>
      </c>
      <c r="M52">
        <v>2.3130000000000002</v>
      </c>
      <c r="N52">
        <v>4.1050000000000004</v>
      </c>
      <c r="O52">
        <v>1.792</v>
      </c>
      <c r="Q52">
        <v>3.2000000000000001E-2</v>
      </c>
      <c r="R52">
        <v>1</v>
      </c>
      <c r="S52">
        <v>0</v>
      </c>
      <c r="T52">
        <v>0</v>
      </c>
      <c r="V52">
        <v>0</v>
      </c>
      <c r="Y52" s="1">
        <v>44365</v>
      </c>
      <c r="Z52" s="2">
        <v>0.6673958333333333</v>
      </c>
      <c r="AB52">
        <v>1</v>
      </c>
      <c r="AD52" s="4">
        <f t="shared" si="1"/>
        <v>2.4070752167427969</v>
      </c>
      <c r="AE52" s="4">
        <f t="shared" si="0"/>
        <v>4.6614622495216889</v>
      </c>
      <c r="AF52" s="4">
        <f t="shared" si="2"/>
        <v>2.254387032778892</v>
      </c>
      <c r="AG52" s="4">
        <f t="shared" si="3"/>
        <v>0.15420286961363419</v>
      </c>
      <c r="BC52" s="4"/>
      <c r="BD52" s="4"/>
      <c r="BE52" s="4"/>
      <c r="BF52" s="4"/>
    </row>
    <row r="53" spans="1:58" x14ac:dyDescent="0.3">
      <c r="A53">
        <v>30</v>
      </c>
      <c r="B53">
        <v>10</v>
      </c>
      <c r="C53" t="s">
        <v>113</v>
      </c>
      <c r="D53" t="s">
        <v>27</v>
      </c>
      <c r="G53">
        <v>0.5</v>
      </c>
      <c r="H53">
        <v>0.5</v>
      </c>
      <c r="I53">
        <v>2681</v>
      </c>
      <c r="J53">
        <v>4537</v>
      </c>
      <c r="L53">
        <v>1362</v>
      </c>
      <c r="M53">
        <v>2.472</v>
      </c>
      <c r="N53">
        <v>4.1219999999999999</v>
      </c>
      <c r="O53">
        <v>1.65</v>
      </c>
      <c r="Q53">
        <v>2.5999999999999999E-2</v>
      </c>
      <c r="R53">
        <v>1</v>
      </c>
      <c r="S53">
        <v>0</v>
      </c>
      <c r="T53">
        <v>0</v>
      </c>
      <c r="V53">
        <v>0</v>
      </c>
      <c r="Y53" s="1">
        <v>44365</v>
      </c>
      <c r="Z53" s="2">
        <v>0.67761574074074071</v>
      </c>
      <c r="AB53">
        <v>1</v>
      </c>
      <c r="AD53" s="4">
        <f t="shared" si="1"/>
        <v>2.6099783526785933</v>
      </c>
      <c r="AE53" s="4">
        <f t="shared" si="0"/>
        <v>4.6816317769462019</v>
      </c>
      <c r="AF53" s="4">
        <f t="shared" si="2"/>
        <v>2.0716534242676086</v>
      </c>
      <c r="AG53" s="4">
        <f t="shared" si="3"/>
        <v>0.14770010005422818</v>
      </c>
      <c r="BC53" s="4"/>
      <c r="BD53" s="4"/>
      <c r="BE53" s="4"/>
      <c r="BF53" s="4"/>
    </row>
    <row r="54" spans="1:58" x14ac:dyDescent="0.3">
      <c r="A54">
        <v>31</v>
      </c>
      <c r="B54">
        <v>10</v>
      </c>
      <c r="C54" t="s">
        <v>113</v>
      </c>
      <c r="D54" t="s">
        <v>27</v>
      </c>
      <c r="G54">
        <v>0.5</v>
      </c>
      <c r="H54">
        <v>0.5</v>
      </c>
      <c r="I54">
        <v>2809</v>
      </c>
      <c r="J54">
        <v>4526</v>
      </c>
      <c r="L54">
        <v>1331</v>
      </c>
      <c r="M54">
        <v>2.57</v>
      </c>
      <c r="N54">
        <v>4.1130000000000004</v>
      </c>
      <c r="O54">
        <v>1.5429999999999999</v>
      </c>
      <c r="Q54">
        <v>2.3E-2</v>
      </c>
      <c r="R54">
        <v>1</v>
      </c>
      <c r="S54">
        <v>0</v>
      </c>
      <c r="T54">
        <v>0</v>
      </c>
      <c r="V54">
        <v>0</v>
      </c>
      <c r="Y54" s="1">
        <v>44365</v>
      </c>
      <c r="Z54" s="2">
        <v>0.68328703703703697</v>
      </c>
      <c r="AB54">
        <v>1</v>
      </c>
      <c r="AD54" s="4">
        <f t="shared" si="1"/>
        <v>2.7360540876289909</v>
      </c>
      <c r="AE54" s="4">
        <f t="shared" si="0"/>
        <v>4.6705385368627201</v>
      </c>
      <c r="AF54" s="4">
        <f t="shared" si="2"/>
        <v>1.9344844492337292</v>
      </c>
      <c r="AG54" s="4">
        <f t="shared" si="3"/>
        <v>0.14416350608332318</v>
      </c>
      <c r="AJ54">
        <f>ABS(100*(AD54-AD55)/(AVERAGE(AD54:AD55)))</f>
        <v>2.031134183934717</v>
      </c>
      <c r="AO54">
        <f>ABS(100*(AE54-AE55)/(AVERAGE(AE54:AE55)))</f>
        <v>12.604237675841727</v>
      </c>
      <c r="AT54">
        <f>ABS(100*(AF54-AF55)/(AVERAGE(AF54:AF55)))</f>
        <v>25.765545979636443</v>
      </c>
      <c r="AY54">
        <f>ABS(100*(AG54-AG55)/(AVERAGE(AG54:AG55)))</f>
        <v>10.355193465064264</v>
      </c>
      <c r="BC54" s="4">
        <f>AVERAGE(AD54:AD55)</f>
        <v>2.7641256379890402</v>
      </c>
      <c r="BD54" s="4">
        <f>AVERAGE(AE54:AE55)</f>
        <v>4.9846789264995177</v>
      </c>
      <c r="BE54" s="4">
        <f>AVERAGE(AF54:AF55)</f>
        <v>2.2205532885104775</v>
      </c>
      <c r="BF54" s="4">
        <f>AVERAGE(AG54:AG55)</f>
        <v>0.15203527976049885</v>
      </c>
    </row>
    <row r="55" spans="1:58" x14ac:dyDescent="0.3">
      <c r="A55">
        <v>32</v>
      </c>
      <c r="B55">
        <v>10</v>
      </c>
      <c r="C55" t="s">
        <v>113</v>
      </c>
      <c r="D55" t="s">
        <v>27</v>
      </c>
      <c r="G55">
        <v>0.5</v>
      </c>
      <c r="H55">
        <v>0.5</v>
      </c>
      <c r="I55">
        <v>2866</v>
      </c>
      <c r="J55">
        <v>5149</v>
      </c>
      <c r="L55">
        <v>1469</v>
      </c>
      <c r="M55">
        <v>2.6139999999999999</v>
      </c>
      <c r="N55">
        <v>4.641</v>
      </c>
      <c r="O55">
        <v>2.0270000000000001</v>
      </c>
      <c r="Q55">
        <v>3.7999999999999999E-2</v>
      </c>
      <c r="R55">
        <v>1</v>
      </c>
      <c r="S55">
        <v>0</v>
      </c>
      <c r="T55">
        <v>0</v>
      </c>
      <c r="V55">
        <v>0</v>
      </c>
      <c r="Y55" s="1">
        <v>44365</v>
      </c>
      <c r="Z55" s="2">
        <v>0.68942129629629623</v>
      </c>
      <c r="AB55">
        <v>1</v>
      </c>
      <c r="AD55" s="4">
        <f t="shared" si="1"/>
        <v>2.7921971883490899</v>
      </c>
      <c r="AE55" s="4">
        <f t="shared" si="0"/>
        <v>5.2988193161363153</v>
      </c>
      <c r="AF55" s="4">
        <f t="shared" si="2"/>
        <v>2.5066221277872254</v>
      </c>
      <c r="AG55" s="4">
        <f t="shared" si="3"/>
        <v>0.15990705343767453</v>
      </c>
      <c r="BC55" s="4"/>
      <c r="BD55" s="4"/>
      <c r="BE55" s="4"/>
      <c r="BF55" s="4"/>
    </row>
    <row r="56" spans="1:58" x14ac:dyDescent="0.3">
      <c r="A56">
        <v>33</v>
      </c>
      <c r="B56">
        <v>11</v>
      </c>
      <c r="C56" t="s">
        <v>114</v>
      </c>
      <c r="D56" t="s">
        <v>27</v>
      </c>
      <c r="G56">
        <v>0.5</v>
      </c>
      <c r="H56">
        <v>0.5</v>
      </c>
      <c r="I56">
        <v>2792</v>
      </c>
      <c r="J56">
        <v>4141</v>
      </c>
      <c r="L56">
        <v>1116</v>
      </c>
      <c r="M56">
        <v>2.5569999999999999</v>
      </c>
      <c r="N56">
        <v>3.786</v>
      </c>
      <c r="O56">
        <v>1.2290000000000001</v>
      </c>
      <c r="Q56">
        <v>1E-3</v>
      </c>
      <c r="R56">
        <v>1</v>
      </c>
      <c r="S56">
        <v>0</v>
      </c>
      <c r="T56">
        <v>0</v>
      </c>
      <c r="V56">
        <v>0</v>
      </c>
      <c r="Y56" s="1">
        <v>44365</v>
      </c>
      <c r="Z56" s="2">
        <v>0.69973379629629628</v>
      </c>
      <c r="AB56">
        <v>1</v>
      </c>
      <c r="AD56" s="4">
        <f t="shared" si="1"/>
        <v>2.7193096540808912</v>
      </c>
      <c r="AE56" s="4">
        <f t="shared" si="0"/>
        <v>4.2822751339408356</v>
      </c>
      <c r="AF56" s="4">
        <f t="shared" si="2"/>
        <v>1.5629654798599444</v>
      </c>
      <c r="AG56" s="4">
        <f t="shared" si="3"/>
        <v>0.11963551563994967</v>
      </c>
      <c r="BC56" s="4"/>
      <c r="BD56" s="4"/>
      <c r="BE56" s="4"/>
      <c r="BF56" s="4"/>
    </row>
    <row r="57" spans="1:58" x14ac:dyDescent="0.3">
      <c r="A57">
        <v>34</v>
      </c>
      <c r="B57">
        <v>11</v>
      </c>
      <c r="C57" t="s">
        <v>114</v>
      </c>
      <c r="D57" t="s">
        <v>27</v>
      </c>
      <c r="G57">
        <v>0.5</v>
      </c>
      <c r="H57">
        <v>0.5</v>
      </c>
      <c r="I57">
        <v>2767</v>
      </c>
      <c r="J57">
        <v>4796</v>
      </c>
      <c r="L57">
        <v>1409</v>
      </c>
      <c r="M57">
        <v>2.5379999999999998</v>
      </c>
      <c r="N57">
        <v>4.3410000000000002</v>
      </c>
      <c r="O57">
        <v>1.804</v>
      </c>
      <c r="Q57">
        <v>3.1E-2</v>
      </c>
      <c r="R57">
        <v>1</v>
      </c>
      <c r="S57">
        <v>0</v>
      </c>
      <c r="T57">
        <v>0</v>
      </c>
      <c r="V57">
        <v>0</v>
      </c>
      <c r="Y57" s="1">
        <v>44365</v>
      </c>
      <c r="Z57" s="2">
        <v>0.70549768518518519</v>
      </c>
      <c r="AB57">
        <v>1</v>
      </c>
      <c r="AD57" s="4">
        <f t="shared" si="1"/>
        <v>2.6946854870983916</v>
      </c>
      <c r="AE57" s="4">
        <f t="shared" si="0"/>
        <v>4.9428271570936522</v>
      </c>
      <c r="AF57" s="4">
        <f t="shared" si="2"/>
        <v>2.2481416699952605</v>
      </c>
      <c r="AG57" s="4">
        <f t="shared" si="3"/>
        <v>0.15306203284882614</v>
      </c>
      <c r="AJ57">
        <f>ABS(100*(AD57-AD58)/(AVERAGE(AD57:AD58)))</f>
        <v>0.80092795392069194</v>
      </c>
      <c r="AO57">
        <f>ABS(100*(AE57-AE58)/(AVERAGE(AE57:AE58)))</f>
        <v>0.75776472231720038</v>
      </c>
      <c r="AT57">
        <f>ABS(100*(AF57-AF58)/(AVERAGE(AF57:AF58)))</f>
        <v>2.6585034473245397</v>
      </c>
      <c r="AY57">
        <f>ABS(100*(AG57-AG58)/(AVERAGE(AG57:AG58)))</f>
        <v>14.723950454018674</v>
      </c>
      <c r="BC57" s="4">
        <f>AVERAGE(AD57:AD58)</f>
        <v>2.7055201205706911</v>
      </c>
      <c r="BD57" s="4">
        <f>AVERAGE(AE57:AE58)</f>
        <v>4.9241703442259777</v>
      </c>
      <c r="BE57" s="4">
        <f>AVERAGE(AF57:AF58)</f>
        <v>2.2186502236552856</v>
      </c>
      <c r="BF57" s="4">
        <f>AVERAGE(AG57:AG58)</f>
        <v>0.14256633461259188</v>
      </c>
    </row>
    <row r="58" spans="1:58" x14ac:dyDescent="0.3">
      <c r="A58">
        <v>35</v>
      </c>
      <c r="B58">
        <v>11</v>
      </c>
      <c r="C58" t="s">
        <v>114</v>
      </c>
      <c r="D58" t="s">
        <v>27</v>
      </c>
      <c r="G58">
        <v>0.5</v>
      </c>
      <c r="H58">
        <v>0.5</v>
      </c>
      <c r="I58">
        <v>2789</v>
      </c>
      <c r="J58">
        <v>4759</v>
      </c>
      <c r="L58">
        <v>1225</v>
      </c>
      <c r="M58">
        <v>2.5539999999999998</v>
      </c>
      <c r="N58">
        <v>4.3099999999999996</v>
      </c>
      <c r="O58">
        <v>1.756</v>
      </c>
      <c r="Q58">
        <v>1.2E-2</v>
      </c>
      <c r="R58">
        <v>1</v>
      </c>
      <c r="S58">
        <v>0</v>
      </c>
      <c r="T58">
        <v>0</v>
      </c>
      <c r="V58">
        <v>0</v>
      </c>
      <c r="Y58" s="1">
        <v>44365</v>
      </c>
      <c r="Z58" s="2">
        <v>0.71160879629629636</v>
      </c>
      <c r="AB58">
        <v>1</v>
      </c>
      <c r="AD58" s="4">
        <f t="shared" si="1"/>
        <v>2.7163547540429911</v>
      </c>
      <c r="AE58" s="4">
        <f t="shared" si="0"/>
        <v>4.9055135313583023</v>
      </c>
      <c r="AF58" s="4">
        <f t="shared" si="2"/>
        <v>2.1891587773153112</v>
      </c>
      <c r="AG58" s="4">
        <f t="shared" si="3"/>
        <v>0.13207063637635763</v>
      </c>
      <c r="BC58" s="4"/>
      <c r="BD58" s="4"/>
      <c r="BE58" s="4"/>
      <c r="BF58" s="4"/>
    </row>
    <row r="59" spans="1:58" x14ac:dyDescent="0.3">
      <c r="A59">
        <v>36</v>
      </c>
      <c r="B59">
        <v>12</v>
      </c>
      <c r="C59" t="s">
        <v>115</v>
      </c>
      <c r="D59" t="s">
        <v>27</v>
      </c>
      <c r="G59">
        <v>0.5</v>
      </c>
      <c r="H59">
        <v>0.5</v>
      </c>
      <c r="I59">
        <v>2941</v>
      </c>
      <c r="J59">
        <v>4970</v>
      </c>
      <c r="L59">
        <v>2255</v>
      </c>
      <c r="M59">
        <v>2.6709999999999998</v>
      </c>
      <c r="N59">
        <v>4.4889999999999999</v>
      </c>
      <c r="O59">
        <v>1.8180000000000001</v>
      </c>
      <c r="Q59">
        <v>0.12</v>
      </c>
      <c r="R59">
        <v>1</v>
      </c>
      <c r="S59">
        <v>0</v>
      </c>
      <c r="T59">
        <v>0</v>
      </c>
      <c r="V59">
        <v>0</v>
      </c>
      <c r="Y59" s="1">
        <v>44365</v>
      </c>
      <c r="Z59" s="2">
        <v>0.7219444444444445</v>
      </c>
      <c r="AB59">
        <v>1</v>
      </c>
      <c r="AD59" s="4">
        <f t="shared" si="1"/>
        <v>2.8660696892965882</v>
      </c>
      <c r="AE59" s="4">
        <f t="shared" si="0"/>
        <v>5.118302045686919</v>
      </c>
      <c r="AF59" s="4">
        <f t="shared" si="2"/>
        <v>2.2522323563903308</v>
      </c>
      <c r="AG59" s="4">
        <f t="shared" si="3"/>
        <v>0.24957682315158877</v>
      </c>
      <c r="BC59" s="4"/>
      <c r="BD59" s="4"/>
      <c r="BE59" s="4"/>
      <c r="BF59" s="4"/>
    </row>
    <row r="60" spans="1:58" x14ac:dyDescent="0.3">
      <c r="A60">
        <v>37</v>
      </c>
      <c r="B60">
        <v>12</v>
      </c>
      <c r="C60" t="s">
        <v>115</v>
      </c>
      <c r="D60" t="s">
        <v>27</v>
      </c>
      <c r="G60">
        <v>0.5</v>
      </c>
      <c r="H60">
        <v>0.5</v>
      </c>
      <c r="I60">
        <v>2992</v>
      </c>
      <c r="J60">
        <v>4936</v>
      </c>
      <c r="L60">
        <v>2239</v>
      </c>
      <c r="M60">
        <v>2.71</v>
      </c>
      <c r="N60">
        <v>4.4610000000000003</v>
      </c>
      <c r="O60">
        <v>1.75</v>
      </c>
      <c r="Q60">
        <v>0.11799999999999999</v>
      </c>
      <c r="R60">
        <v>1</v>
      </c>
      <c r="S60">
        <v>0</v>
      </c>
      <c r="T60">
        <v>0</v>
      </c>
      <c r="V60">
        <v>0</v>
      </c>
      <c r="Y60" s="1">
        <v>44365</v>
      </c>
      <c r="Z60" s="2">
        <v>0.7276273148148148</v>
      </c>
      <c r="AB60">
        <v>1</v>
      </c>
      <c r="AD60" s="4">
        <f t="shared" si="1"/>
        <v>2.9163029899408874</v>
      </c>
      <c r="AE60" s="4">
        <f t="shared" si="0"/>
        <v>5.0840138490652471</v>
      </c>
      <c r="AF60" s="4">
        <f t="shared" si="2"/>
        <v>2.1677108591243597</v>
      </c>
      <c r="AG60" s="4">
        <f t="shared" si="3"/>
        <v>0.24775148432789587</v>
      </c>
      <c r="AJ60">
        <f>ABS(100*(AD60-AD61)/(AVERAGE(AD60:AD61)))</f>
        <v>6.7526188291756148E-2</v>
      </c>
      <c r="AO60">
        <f>ABS(100*(AE60-AE61)/(AVERAGE(AE60:AE61)))</f>
        <v>0.11894656000217482</v>
      </c>
      <c r="AT60">
        <f>ABS(100*(AF60-AF61)/(AVERAGE(AF60:AF61)))</f>
        <v>0.18808260781800146</v>
      </c>
      <c r="AY60">
        <f>ABS(100*(AG60-AG61)/(AVERAGE(AG60:AG61)))</f>
        <v>0.64259546188208772</v>
      </c>
      <c r="BC60" s="4">
        <f>AVERAGE(AD60:AD61)</f>
        <v>2.9172879566201875</v>
      </c>
      <c r="BD60" s="4">
        <f>AVERAGE(AE60:AE61)</f>
        <v>5.0870392781789242</v>
      </c>
      <c r="BE60" s="4">
        <f>AVERAGE(AF60:AF61)</f>
        <v>2.1697513215587363</v>
      </c>
      <c r="BF60" s="4">
        <f>AVERAGE(AG60:AG61)</f>
        <v>0.24855007006326152</v>
      </c>
    </row>
    <row r="61" spans="1:58" x14ac:dyDescent="0.3">
      <c r="A61">
        <v>38</v>
      </c>
      <c r="B61">
        <v>12</v>
      </c>
      <c r="C61" t="s">
        <v>115</v>
      </c>
      <c r="D61" t="s">
        <v>27</v>
      </c>
      <c r="G61">
        <v>0.5</v>
      </c>
      <c r="H61">
        <v>0.5</v>
      </c>
      <c r="I61">
        <v>2994</v>
      </c>
      <c r="J61">
        <v>4942</v>
      </c>
      <c r="L61">
        <v>2253</v>
      </c>
      <c r="M61">
        <v>2.7120000000000002</v>
      </c>
      <c r="N61">
        <v>4.4649999999999999</v>
      </c>
      <c r="O61">
        <v>1.7529999999999999</v>
      </c>
      <c r="Q61">
        <v>0.12</v>
      </c>
      <c r="R61">
        <v>1</v>
      </c>
      <c r="S61">
        <v>0</v>
      </c>
      <c r="T61">
        <v>0</v>
      </c>
      <c r="V61">
        <v>0</v>
      </c>
      <c r="Y61" s="1">
        <v>44365</v>
      </c>
      <c r="Z61" s="2">
        <v>0.73375000000000001</v>
      </c>
      <c r="AB61">
        <v>1</v>
      </c>
      <c r="AD61" s="4">
        <f t="shared" si="1"/>
        <v>2.9182729232994875</v>
      </c>
      <c r="AE61" s="4">
        <f t="shared" si="0"/>
        <v>5.0900647072926004</v>
      </c>
      <c r="AF61" s="4">
        <f t="shared" si="2"/>
        <v>2.1717917839931129</v>
      </c>
      <c r="AG61" s="4">
        <f t="shared" si="3"/>
        <v>0.24934865579862714</v>
      </c>
      <c r="BC61" s="4"/>
      <c r="BD61" s="4"/>
      <c r="BE61" s="4"/>
      <c r="BF61" s="4"/>
    </row>
    <row r="62" spans="1:58" x14ac:dyDescent="0.3">
      <c r="A62">
        <v>39</v>
      </c>
      <c r="B62">
        <v>13</v>
      </c>
      <c r="C62" t="s">
        <v>116</v>
      </c>
      <c r="D62" t="s">
        <v>27</v>
      </c>
      <c r="G62">
        <v>0.5</v>
      </c>
      <c r="H62">
        <v>0.5</v>
      </c>
      <c r="I62">
        <v>3090</v>
      </c>
      <c r="J62">
        <v>4984</v>
      </c>
      <c r="L62">
        <v>1319</v>
      </c>
      <c r="M62">
        <v>2.7850000000000001</v>
      </c>
      <c r="N62">
        <v>4.5010000000000003</v>
      </c>
      <c r="O62">
        <v>1.716</v>
      </c>
      <c r="Q62">
        <v>2.1999999999999999E-2</v>
      </c>
      <c r="R62">
        <v>1</v>
      </c>
      <c r="S62">
        <v>0</v>
      </c>
      <c r="T62">
        <v>0</v>
      </c>
      <c r="V62">
        <v>0</v>
      </c>
      <c r="Y62" s="1">
        <v>44365</v>
      </c>
      <c r="Z62" s="2">
        <v>0.74414351851851857</v>
      </c>
      <c r="AB62">
        <v>1</v>
      </c>
      <c r="AD62" s="4">
        <f t="shared" si="1"/>
        <v>3.0128297245122861</v>
      </c>
      <c r="AE62" s="4">
        <f t="shared" si="0"/>
        <v>5.1324207148840788</v>
      </c>
      <c r="AF62" s="4">
        <f t="shared" si="2"/>
        <v>2.1195909903717927</v>
      </c>
      <c r="AG62" s="4">
        <f t="shared" si="3"/>
        <v>0.14279450196555349</v>
      </c>
      <c r="BC62" s="4"/>
      <c r="BD62" s="4"/>
      <c r="BE62" s="4"/>
      <c r="BF62" s="4"/>
    </row>
    <row r="63" spans="1:58" x14ac:dyDescent="0.3">
      <c r="A63">
        <v>40</v>
      </c>
      <c r="B63">
        <v>13</v>
      </c>
      <c r="C63" t="s">
        <v>116</v>
      </c>
      <c r="D63" t="s">
        <v>27</v>
      </c>
      <c r="G63">
        <v>0.5</v>
      </c>
      <c r="H63">
        <v>0.5</v>
      </c>
      <c r="I63">
        <v>3133</v>
      </c>
      <c r="J63">
        <v>4956</v>
      </c>
      <c r="L63">
        <v>1313</v>
      </c>
      <c r="M63">
        <v>2.8180000000000001</v>
      </c>
      <c r="N63">
        <v>4.4770000000000003</v>
      </c>
      <c r="O63">
        <v>1.659</v>
      </c>
      <c r="Q63">
        <v>2.1000000000000001E-2</v>
      </c>
      <c r="R63">
        <v>1</v>
      </c>
      <c r="S63">
        <v>0</v>
      </c>
      <c r="T63">
        <v>0</v>
      </c>
      <c r="V63">
        <v>0</v>
      </c>
      <c r="Y63" s="1">
        <v>44365</v>
      </c>
      <c r="Z63" s="2">
        <v>0.74986111111111109</v>
      </c>
      <c r="AB63">
        <v>1</v>
      </c>
      <c r="AD63" s="4">
        <f t="shared" si="1"/>
        <v>3.0551832917221851</v>
      </c>
      <c r="AE63" s="4">
        <f t="shared" si="0"/>
        <v>5.1041833764897602</v>
      </c>
      <c r="AF63" s="4">
        <f t="shared" si="2"/>
        <v>2.0490000847675751</v>
      </c>
      <c r="AG63" s="4">
        <f t="shared" si="3"/>
        <v>0.14210999990666867</v>
      </c>
      <c r="AJ63">
        <f>ABS(100*(AD63-AD64)/(AVERAGE(AD63:AD64)))</f>
        <v>1.1857781534017851</v>
      </c>
      <c r="AO63">
        <f>ABS(100*(AE63-AE64)/(AVERAGE(AE63:AE64)))</f>
        <v>0.27699285089246772</v>
      </c>
      <c r="AT63">
        <f>ABS(100*(AF63-AF64)/(AVERAGE(AF63:AF64)))</f>
        <v>2.4984911276811603</v>
      </c>
      <c r="AY63">
        <f>ABS(100*(AG63-AG64)/(AVERAGE(AG63:AG64)))</f>
        <v>0.64429636222478459</v>
      </c>
      <c r="BC63" s="4">
        <f>AVERAGE(AD63:AD64)</f>
        <v>3.0734051752892348</v>
      </c>
      <c r="BD63" s="4">
        <f>AVERAGE(AE63:AE64)</f>
        <v>5.0971240418911803</v>
      </c>
      <c r="BE63" s="4">
        <f>AVERAGE(AF63:AF64)</f>
        <v>2.0237188666019454</v>
      </c>
      <c r="BF63" s="4">
        <f>AVERAGE(AG63:AG64)</f>
        <v>0.14165366520074543</v>
      </c>
    </row>
    <row r="64" spans="1:58" x14ac:dyDescent="0.3">
      <c r="A64">
        <v>41</v>
      </c>
      <c r="B64">
        <v>13</v>
      </c>
      <c r="C64" t="s">
        <v>116</v>
      </c>
      <c r="D64" t="s">
        <v>27</v>
      </c>
      <c r="G64">
        <v>0.5</v>
      </c>
      <c r="H64">
        <v>0.5</v>
      </c>
      <c r="I64">
        <v>3170</v>
      </c>
      <c r="J64">
        <v>4942</v>
      </c>
      <c r="L64">
        <v>1305</v>
      </c>
      <c r="M64">
        <v>2.8460000000000001</v>
      </c>
      <c r="N64">
        <v>4.4649999999999999</v>
      </c>
      <c r="O64">
        <v>1.619</v>
      </c>
      <c r="Q64">
        <v>0.02</v>
      </c>
      <c r="R64">
        <v>1</v>
      </c>
      <c r="S64">
        <v>0</v>
      </c>
      <c r="T64">
        <v>0</v>
      </c>
      <c r="V64">
        <v>0</v>
      </c>
      <c r="Y64" s="1">
        <v>44365</v>
      </c>
      <c r="Z64" s="2">
        <v>0.75601851851851853</v>
      </c>
      <c r="AB64">
        <v>1</v>
      </c>
      <c r="AD64" s="4">
        <f t="shared" si="1"/>
        <v>3.0916270588562846</v>
      </c>
      <c r="AE64" s="4">
        <f t="shared" si="0"/>
        <v>5.0900647072926004</v>
      </c>
      <c r="AF64" s="4">
        <f t="shared" si="2"/>
        <v>1.9984376484363158</v>
      </c>
      <c r="AG64" s="4">
        <f t="shared" si="3"/>
        <v>0.14119733049482219</v>
      </c>
      <c r="BC64" s="4"/>
      <c r="BD64" s="4"/>
      <c r="BE64" s="4"/>
      <c r="BF64" s="4"/>
    </row>
    <row r="65" spans="1:58" x14ac:dyDescent="0.3">
      <c r="A65">
        <v>42</v>
      </c>
      <c r="B65">
        <v>14</v>
      </c>
      <c r="C65" t="s">
        <v>117</v>
      </c>
      <c r="D65" t="s">
        <v>27</v>
      </c>
      <c r="G65">
        <v>0.5</v>
      </c>
      <c r="H65">
        <v>0.5</v>
      </c>
      <c r="I65">
        <v>2643</v>
      </c>
      <c r="J65">
        <v>4804</v>
      </c>
      <c r="L65">
        <v>1462</v>
      </c>
      <c r="M65">
        <v>2.4420000000000002</v>
      </c>
      <c r="N65">
        <v>4.3479999999999999</v>
      </c>
      <c r="O65">
        <v>1.9059999999999999</v>
      </c>
      <c r="Q65">
        <v>3.6999999999999998E-2</v>
      </c>
      <c r="R65">
        <v>1</v>
      </c>
      <c r="S65">
        <v>0</v>
      </c>
      <c r="T65">
        <v>0</v>
      </c>
      <c r="V65">
        <v>0</v>
      </c>
      <c r="Y65" s="1">
        <v>44365</v>
      </c>
      <c r="Z65" s="2">
        <v>0.76635416666666656</v>
      </c>
      <c r="AB65">
        <v>1</v>
      </c>
      <c r="AD65" s="4">
        <f t="shared" si="1"/>
        <v>2.5725496188651937</v>
      </c>
      <c r="AE65" s="4">
        <f t="shared" si="0"/>
        <v>4.9508949680634577</v>
      </c>
      <c r="AF65" s="4">
        <f t="shared" si="2"/>
        <v>2.378345349198264</v>
      </c>
      <c r="AG65" s="4">
        <f t="shared" si="3"/>
        <v>0.15910846770230888</v>
      </c>
      <c r="BC65" s="4"/>
      <c r="BD65" s="4"/>
      <c r="BE65" s="4"/>
      <c r="BF65" s="4"/>
    </row>
    <row r="66" spans="1:58" x14ac:dyDescent="0.3">
      <c r="A66">
        <v>43</v>
      </c>
      <c r="B66">
        <v>14</v>
      </c>
      <c r="C66" t="s">
        <v>117</v>
      </c>
      <c r="D66" t="s">
        <v>27</v>
      </c>
      <c r="G66">
        <v>0.5</v>
      </c>
      <c r="H66">
        <v>0.5</v>
      </c>
      <c r="I66">
        <v>2420</v>
      </c>
      <c r="J66">
        <v>4803</v>
      </c>
      <c r="L66">
        <v>1452</v>
      </c>
      <c r="M66">
        <v>2.2709999999999999</v>
      </c>
      <c r="N66">
        <v>4.3470000000000004</v>
      </c>
      <c r="O66">
        <v>2.0760000000000001</v>
      </c>
      <c r="Q66">
        <v>3.5999999999999997E-2</v>
      </c>
      <c r="R66">
        <v>1</v>
      </c>
      <c r="S66">
        <v>0</v>
      </c>
      <c r="T66">
        <v>0</v>
      </c>
      <c r="V66">
        <v>0</v>
      </c>
      <c r="Y66" s="1">
        <v>44365</v>
      </c>
      <c r="Z66" s="2">
        <v>0.77201388888888889</v>
      </c>
      <c r="AB66">
        <v>1</v>
      </c>
      <c r="AD66" s="4">
        <f t="shared" si="1"/>
        <v>2.3529020493812975</v>
      </c>
      <c r="AE66" s="4">
        <f t="shared" si="0"/>
        <v>4.949886491692232</v>
      </c>
      <c r="AF66" s="4">
        <f t="shared" si="2"/>
        <v>2.5969844423109345</v>
      </c>
      <c r="AG66" s="4">
        <f t="shared" si="3"/>
        <v>0.1579676309375008</v>
      </c>
      <c r="AJ66">
        <f>ABS(100*(AD66-AD67)/(AVERAGE(AD66:AD67)))</f>
        <v>0.50360627117951107</v>
      </c>
      <c r="AO66">
        <f>ABS(100*(AE66-AE67)/(AVERAGE(AE66:AE67)))</f>
        <v>1.4364036184098035</v>
      </c>
      <c r="AT66">
        <f>ABS(100*(AF66-AF67)/(AVERAGE(AF66:AF67)))</f>
        <v>2.2890559850495933</v>
      </c>
      <c r="AY66">
        <f>ABS(100*(AG66-AG67)/(AVERAGE(AG66:AG67)))</f>
        <v>5.4104773777097375</v>
      </c>
      <c r="BC66" s="4">
        <f>AVERAGE(AD66:AD67)</f>
        <v>2.3469922493054978</v>
      </c>
      <c r="BD66" s="4">
        <f>AVERAGE(AE66:AE67)</f>
        <v>4.9145898186993335</v>
      </c>
      <c r="BE66" s="4">
        <f>AVERAGE(AF66:AF67)</f>
        <v>2.5675975693938358</v>
      </c>
      <c r="BF66" s="4">
        <f>AVERAGE(AG66:AG67)</f>
        <v>0.16235985248201187</v>
      </c>
    </row>
    <row r="67" spans="1:58" x14ac:dyDescent="0.3">
      <c r="A67">
        <v>44</v>
      </c>
      <c r="B67">
        <v>14</v>
      </c>
      <c r="C67" t="s">
        <v>117</v>
      </c>
      <c r="D67" t="s">
        <v>27</v>
      </c>
      <c r="G67">
        <v>0.5</v>
      </c>
      <c r="H67">
        <v>0.5</v>
      </c>
      <c r="I67">
        <v>2408</v>
      </c>
      <c r="J67">
        <v>4733</v>
      </c>
      <c r="L67">
        <v>1529</v>
      </c>
      <c r="M67">
        <v>2.262</v>
      </c>
      <c r="N67">
        <v>4.2889999999999997</v>
      </c>
      <c r="O67">
        <v>2.0259999999999998</v>
      </c>
      <c r="Q67">
        <v>4.3999999999999997E-2</v>
      </c>
      <c r="R67">
        <v>1</v>
      </c>
      <c r="S67">
        <v>0</v>
      </c>
      <c r="T67">
        <v>0</v>
      </c>
      <c r="V67">
        <v>0</v>
      </c>
      <c r="Y67" s="1">
        <v>44365</v>
      </c>
      <c r="Z67" s="2">
        <v>0.77815972222222218</v>
      </c>
      <c r="AB67">
        <v>1</v>
      </c>
      <c r="AD67" s="4">
        <f t="shared" si="1"/>
        <v>2.341082449229698</v>
      </c>
      <c r="AE67" s="4">
        <f t="shared" si="0"/>
        <v>4.879293145706435</v>
      </c>
      <c r="AF67" s="4">
        <f t="shared" si="2"/>
        <v>2.538210696476737</v>
      </c>
      <c r="AG67" s="4">
        <f t="shared" si="3"/>
        <v>0.16675207402652295</v>
      </c>
      <c r="BC67" s="4"/>
      <c r="BD67" s="4"/>
      <c r="BE67" s="4"/>
      <c r="BF67" s="4"/>
    </row>
    <row r="68" spans="1:58" x14ac:dyDescent="0.3">
      <c r="A68">
        <v>45</v>
      </c>
      <c r="B68">
        <v>15</v>
      </c>
      <c r="C68" t="s">
        <v>118</v>
      </c>
      <c r="D68" t="s">
        <v>27</v>
      </c>
      <c r="G68">
        <v>0.5</v>
      </c>
      <c r="H68">
        <v>0.5</v>
      </c>
      <c r="I68">
        <v>2983</v>
      </c>
      <c r="J68">
        <v>5837</v>
      </c>
      <c r="L68">
        <v>1726</v>
      </c>
      <c r="M68">
        <v>2.7029999999999998</v>
      </c>
      <c r="N68">
        <v>5.2240000000000002</v>
      </c>
      <c r="O68">
        <v>2.52</v>
      </c>
      <c r="Q68">
        <v>6.5000000000000002E-2</v>
      </c>
      <c r="R68">
        <v>1</v>
      </c>
      <c r="S68">
        <v>0</v>
      </c>
      <c r="T68">
        <v>0</v>
      </c>
      <c r="V68">
        <v>0</v>
      </c>
      <c r="Y68" s="1">
        <v>44365</v>
      </c>
      <c r="Z68" s="2">
        <v>0.7885416666666667</v>
      </c>
      <c r="AB68">
        <v>1</v>
      </c>
      <c r="AD68" s="4">
        <f t="shared" si="1"/>
        <v>2.907438289827188</v>
      </c>
      <c r="AE68" s="4">
        <f t="shared" si="0"/>
        <v>5.992651059539579</v>
      </c>
      <c r="AF68" s="4">
        <f t="shared" si="2"/>
        <v>3.085212769712391</v>
      </c>
      <c r="AG68" s="4">
        <f t="shared" si="3"/>
        <v>0.18922655829324189</v>
      </c>
      <c r="BC68" s="4"/>
      <c r="BD68" s="4"/>
      <c r="BE68" s="4"/>
      <c r="BF68" s="4"/>
    </row>
    <row r="69" spans="1:58" x14ac:dyDescent="0.3">
      <c r="A69">
        <v>46</v>
      </c>
      <c r="B69">
        <v>15</v>
      </c>
      <c r="C69" t="s">
        <v>118</v>
      </c>
      <c r="D69" t="s">
        <v>27</v>
      </c>
      <c r="G69">
        <v>0.5</v>
      </c>
      <c r="H69">
        <v>0.5</v>
      </c>
      <c r="I69">
        <v>3212</v>
      </c>
      <c r="J69">
        <v>5848</v>
      </c>
      <c r="L69">
        <v>1729</v>
      </c>
      <c r="M69">
        <v>2.879</v>
      </c>
      <c r="N69">
        <v>5.2329999999999997</v>
      </c>
      <c r="O69">
        <v>2.3530000000000002</v>
      </c>
      <c r="Q69">
        <v>6.5000000000000002E-2</v>
      </c>
      <c r="R69">
        <v>1</v>
      </c>
      <c r="S69">
        <v>0</v>
      </c>
      <c r="T69">
        <v>0</v>
      </c>
      <c r="V69">
        <v>0</v>
      </c>
      <c r="Y69" s="1">
        <v>44365</v>
      </c>
      <c r="Z69" s="2">
        <v>0.7943634259259259</v>
      </c>
      <c r="AB69">
        <v>1</v>
      </c>
      <c r="AD69" s="4">
        <f t="shared" si="1"/>
        <v>3.1329956593868835</v>
      </c>
      <c r="AE69" s="4">
        <f t="shared" si="0"/>
        <v>6.0037442996230617</v>
      </c>
      <c r="AF69" s="4">
        <f t="shared" si="2"/>
        <v>2.8707486402361782</v>
      </c>
      <c r="AG69" s="4">
        <f t="shared" si="3"/>
        <v>0.18956880932268433</v>
      </c>
      <c r="AJ69">
        <f>ABS(100*(AD69-AD70)/(AVERAGE(AD69:AD70)))</f>
        <v>0.40786695615498297</v>
      </c>
      <c r="AO69">
        <f>ABS(100*(AE69-AE70)/(AVERAGE(AE69:AE70)))</f>
        <v>0.33538577854633722</v>
      </c>
      <c r="AT69">
        <f>ABS(100*(AF69-AF70)/(AVERAGE(AF69:AF70)))</f>
        <v>0.25622324156605264</v>
      </c>
      <c r="AY69">
        <f>ABS(100*(AG69-AG70)/(AVERAGE(AG69:AG70)))</f>
        <v>1.8483576129815245</v>
      </c>
      <c r="BC69" s="4">
        <f>AVERAGE(AD69:AD70)</f>
        <v>3.1393979428023338</v>
      </c>
      <c r="BD69" s="4">
        <f>AVERAGE(AE69:AE70)</f>
        <v>6.0138290633353186</v>
      </c>
      <c r="BE69" s="4">
        <f>AVERAGE(AF69:AF70)</f>
        <v>2.8744311205329849</v>
      </c>
      <c r="BF69" s="4">
        <f>AVERAGE(AG69:AG70)</f>
        <v>0.19133710630813683</v>
      </c>
    </row>
    <row r="70" spans="1:58" x14ac:dyDescent="0.3">
      <c r="A70">
        <v>47</v>
      </c>
      <c r="B70">
        <v>15</v>
      </c>
      <c r="C70" t="s">
        <v>118</v>
      </c>
      <c r="D70" t="s">
        <v>27</v>
      </c>
      <c r="G70">
        <v>0.5</v>
      </c>
      <c r="H70">
        <v>0.5</v>
      </c>
      <c r="I70">
        <v>3225</v>
      </c>
      <c r="J70">
        <v>5868</v>
      </c>
      <c r="L70">
        <v>1760</v>
      </c>
      <c r="M70">
        <v>2.8889999999999998</v>
      </c>
      <c r="N70">
        <v>5.25</v>
      </c>
      <c r="O70">
        <v>2.36</v>
      </c>
      <c r="Q70">
        <v>6.8000000000000005E-2</v>
      </c>
      <c r="R70">
        <v>1</v>
      </c>
      <c r="S70">
        <v>0</v>
      </c>
      <c r="T70">
        <v>0</v>
      </c>
      <c r="V70">
        <v>0</v>
      </c>
      <c r="Y70" s="1">
        <v>44365</v>
      </c>
      <c r="Z70" s="2">
        <v>0.80060185185185195</v>
      </c>
      <c r="AB70">
        <v>1</v>
      </c>
      <c r="AD70" s="4">
        <f t="shared" si="1"/>
        <v>3.1458002262177835</v>
      </c>
      <c r="AE70" s="4">
        <f t="shared" si="0"/>
        <v>6.0239138270475747</v>
      </c>
      <c r="AF70" s="4">
        <f t="shared" si="2"/>
        <v>2.8781136008297912</v>
      </c>
      <c r="AG70" s="4">
        <f t="shared" si="3"/>
        <v>0.19310540329358933</v>
      </c>
      <c r="BC70" s="4"/>
      <c r="BD70" s="4"/>
      <c r="BE70" s="4"/>
      <c r="BF70" s="4"/>
    </row>
    <row r="71" spans="1:58" x14ac:dyDescent="0.3">
      <c r="A71">
        <v>48</v>
      </c>
      <c r="B71">
        <v>16</v>
      </c>
      <c r="C71" t="s">
        <v>119</v>
      </c>
      <c r="D71" t="s">
        <v>27</v>
      </c>
      <c r="G71">
        <v>0.5</v>
      </c>
      <c r="H71">
        <v>0.5</v>
      </c>
      <c r="I71">
        <v>2987</v>
      </c>
      <c r="J71">
        <v>5434</v>
      </c>
      <c r="L71">
        <v>1477</v>
      </c>
      <c r="M71">
        <v>2.706</v>
      </c>
      <c r="N71">
        <v>4.8819999999999997</v>
      </c>
      <c r="O71">
        <v>2.1760000000000002</v>
      </c>
      <c r="Q71">
        <v>3.7999999999999999E-2</v>
      </c>
      <c r="R71">
        <v>1</v>
      </c>
      <c r="S71">
        <v>0</v>
      </c>
      <c r="T71">
        <v>0</v>
      </c>
      <c r="V71">
        <v>0</v>
      </c>
      <c r="Y71" s="1">
        <v>44365</v>
      </c>
      <c r="Z71" s="2">
        <v>0.81096064814814817</v>
      </c>
      <c r="AB71">
        <v>1</v>
      </c>
      <c r="AD71" s="4">
        <f t="shared" si="1"/>
        <v>2.9113781565443877</v>
      </c>
      <c r="AE71" s="4">
        <f t="shared" si="0"/>
        <v>5.5862350819356319</v>
      </c>
      <c r="AF71" s="4">
        <f t="shared" si="2"/>
        <v>2.6748569253912442</v>
      </c>
      <c r="AG71" s="4">
        <f t="shared" si="3"/>
        <v>0.16081972284952098</v>
      </c>
      <c r="BC71" s="4"/>
      <c r="BD71" s="4"/>
      <c r="BE71" s="4"/>
      <c r="BF71" s="4"/>
    </row>
    <row r="72" spans="1:58" x14ac:dyDescent="0.3">
      <c r="A72">
        <v>49</v>
      </c>
      <c r="B72">
        <v>16</v>
      </c>
      <c r="C72" t="s">
        <v>119</v>
      </c>
      <c r="D72" t="s">
        <v>27</v>
      </c>
      <c r="G72">
        <v>0.5</v>
      </c>
      <c r="H72">
        <v>0.5</v>
      </c>
      <c r="I72">
        <v>2902</v>
      </c>
      <c r="J72">
        <v>5354</v>
      </c>
      <c r="L72">
        <v>1499</v>
      </c>
      <c r="M72">
        <v>2.6419999999999999</v>
      </c>
      <c r="N72">
        <v>4.8140000000000001</v>
      </c>
      <c r="O72">
        <v>2.173</v>
      </c>
      <c r="Q72">
        <v>4.1000000000000002E-2</v>
      </c>
      <c r="R72">
        <v>1</v>
      </c>
      <c r="S72">
        <v>0</v>
      </c>
      <c r="T72">
        <v>0</v>
      </c>
      <c r="V72">
        <v>0</v>
      </c>
      <c r="Y72" s="1">
        <v>44365</v>
      </c>
      <c r="Z72" s="2">
        <v>0.81660879629629635</v>
      </c>
      <c r="AB72">
        <v>1</v>
      </c>
      <c r="AD72" s="4">
        <f t="shared" si="1"/>
        <v>2.827655988803889</v>
      </c>
      <c r="AE72" s="4">
        <f t="shared" si="0"/>
        <v>5.5055569722375788</v>
      </c>
      <c r="AF72" s="4">
        <f t="shared" si="2"/>
        <v>2.6779009834336898</v>
      </c>
      <c r="AG72" s="4">
        <f t="shared" si="3"/>
        <v>0.16332956373209875</v>
      </c>
      <c r="AJ72">
        <f>ABS(100*(AD72-AD73)/(AVERAGE(AD72:AD73)))</f>
        <v>0.62504039884740903</v>
      </c>
      <c r="AO72">
        <f>ABS(100*(AE72-AE73)/(AVERAGE(AE72:AE73)))</f>
        <v>0.74820493717488668</v>
      </c>
      <c r="AT72">
        <f>ABS(100*(AF72-AF73)/(AVERAGE(AF72:AF73)))</f>
        <v>0.87809208290862018</v>
      </c>
      <c r="AY72">
        <f>ABS(100*(AG72-AG73)/(AVERAGE(AG72:AG73)))</f>
        <v>2.6182370677626188</v>
      </c>
      <c r="BC72" s="4">
        <f>AVERAGE(AD72:AD73)</f>
        <v>2.8365206889175889</v>
      </c>
      <c r="BD72" s="4">
        <f>AVERAGE(AE72:AE73)</f>
        <v>5.5262307378477047</v>
      </c>
      <c r="BE72" s="4">
        <f>AVERAGE(AF72:AF73)</f>
        <v>2.6897100489301162</v>
      </c>
      <c r="BF72" s="4">
        <f>AVERAGE(AG72:AG73)</f>
        <v>0.16121901571720382</v>
      </c>
    </row>
    <row r="73" spans="1:58" x14ac:dyDescent="0.3">
      <c r="A73">
        <v>50</v>
      </c>
      <c r="B73">
        <v>16</v>
      </c>
      <c r="C73" t="s">
        <v>119</v>
      </c>
      <c r="D73" t="s">
        <v>27</v>
      </c>
      <c r="G73">
        <v>0.5</v>
      </c>
      <c r="H73">
        <v>0.5</v>
      </c>
      <c r="I73">
        <v>2920</v>
      </c>
      <c r="J73">
        <v>5395</v>
      </c>
      <c r="L73">
        <v>1462</v>
      </c>
      <c r="M73">
        <v>2.6549999999999998</v>
      </c>
      <c r="N73">
        <v>4.8490000000000002</v>
      </c>
      <c r="O73">
        <v>2.194</v>
      </c>
      <c r="Q73">
        <v>3.6999999999999998E-2</v>
      </c>
      <c r="R73">
        <v>1</v>
      </c>
      <c r="S73">
        <v>0</v>
      </c>
      <c r="T73">
        <v>0</v>
      </c>
      <c r="V73">
        <v>0</v>
      </c>
      <c r="Y73" s="1">
        <v>44365</v>
      </c>
      <c r="Z73" s="2">
        <v>0.8227199074074073</v>
      </c>
      <c r="AB73">
        <v>1</v>
      </c>
      <c r="AD73" s="4">
        <f t="shared" si="1"/>
        <v>2.8453853890312888</v>
      </c>
      <c r="AE73" s="4">
        <f t="shared" si="0"/>
        <v>5.5469045034578315</v>
      </c>
      <c r="AF73" s="4">
        <f t="shared" si="2"/>
        <v>2.7015191144265427</v>
      </c>
      <c r="AG73" s="4">
        <f t="shared" si="3"/>
        <v>0.15910846770230888</v>
      </c>
      <c r="BC73" s="4"/>
      <c r="BD73" s="4"/>
      <c r="BE73" s="4"/>
      <c r="BF73" s="4"/>
    </row>
    <row r="74" spans="1:58" x14ac:dyDescent="0.3">
      <c r="A74">
        <v>51</v>
      </c>
      <c r="B74">
        <v>17</v>
      </c>
      <c r="C74" t="s">
        <v>120</v>
      </c>
      <c r="D74" t="s">
        <v>27</v>
      </c>
      <c r="G74">
        <v>0.5</v>
      </c>
      <c r="H74">
        <v>0.5</v>
      </c>
      <c r="I74">
        <v>3351</v>
      </c>
      <c r="J74">
        <v>5293</v>
      </c>
      <c r="L74">
        <v>1531</v>
      </c>
      <c r="M74">
        <v>2.9860000000000002</v>
      </c>
      <c r="N74">
        <v>4.7629999999999999</v>
      </c>
      <c r="O74">
        <v>1.7769999999999999</v>
      </c>
      <c r="Q74">
        <v>4.3999999999999997E-2</v>
      </c>
      <c r="R74">
        <v>1</v>
      </c>
      <c r="S74">
        <v>0</v>
      </c>
      <c r="T74">
        <v>0</v>
      </c>
      <c r="V74">
        <v>0</v>
      </c>
      <c r="Y74" s="1">
        <v>44365</v>
      </c>
      <c r="Z74" s="2">
        <v>0.83318287037037031</v>
      </c>
      <c r="AB74">
        <v>1</v>
      </c>
      <c r="AD74" s="4">
        <f t="shared" si="1"/>
        <v>3.2699060278095815</v>
      </c>
      <c r="AE74" s="4">
        <f t="shared" si="0"/>
        <v>5.4440399135928121</v>
      </c>
      <c r="AF74" s="4">
        <f t="shared" si="2"/>
        <v>2.1741338857832306</v>
      </c>
      <c r="AG74" s="4">
        <f t="shared" si="3"/>
        <v>0.16698024137948456</v>
      </c>
      <c r="BC74" s="4"/>
      <c r="BD74" s="4"/>
      <c r="BE74" s="4"/>
      <c r="BF74" s="4"/>
    </row>
    <row r="75" spans="1:58" x14ac:dyDescent="0.3">
      <c r="A75">
        <v>52</v>
      </c>
      <c r="B75">
        <v>17</v>
      </c>
      <c r="C75" t="s">
        <v>120</v>
      </c>
      <c r="D75" t="s">
        <v>27</v>
      </c>
      <c r="G75">
        <v>0.5</v>
      </c>
      <c r="H75">
        <v>0.5</v>
      </c>
      <c r="I75">
        <v>3536</v>
      </c>
      <c r="J75">
        <v>5174</v>
      </c>
      <c r="L75">
        <v>1537</v>
      </c>
      <c r="M75">
        <v>3.1280000000000001</v>
      </c>
      <c r="N75">
        <v>4.6619999999999999</v>
      </c>
      <c r="O75">
        <v>1.534</v>
      </c>
      <c r="Q75">
        <v>4.4999999999999998E-2</v>
      </c>
      <c r="R75">
        <v>1</v>
      </c>
      <c r="S75">
        <v>0</v>
      </c>
      <c r="T75">
        <v>0</v>
      </c>
      <c r="V75">
        <v>0</v>
      </c>
      <c r="Y75" s="1">
        <v>44365</v>
      </c>
      <c r="Z75" s="2">
        <v>0.83890046296296295</v>
      </c>
      <c r="AB75">
        <v>1</v>
      </c>
      <c r="AD75" s="4">
        <f t="shared" si="1"/>
        <v>3.4521248634800776</v>
      </c>
      <c r="AE75" s="4">
        <f t="shared" si="0"/>
        <v>5.3240312254169568</v>
      </c>
      <c r="AF75" s="4">
        <f t="shared" si="2"/>
        <v>1.8719063619368792</v>
      </c>
      <c r="AG75" s="4">
        <f t="shared" si="3"/>
        <v>0.1676647434383694</v>
      </c>
      <c r="AJ75">
        <f>ABS(100*(AD75-AD76)/(AVERAGE(AD75:AD76)))</f>
        <v>0.17104670457109317</v>
      </c>
      <c r="AO75">
        <f>ABS(100*(AE75-AE76)/(AVERAGE(AE75:AE76)))</f>
        <v>1.1113660198022037</v>
      </c>
      <c r="AT75">
        <f>ABS(100*(AF75-AF76)/(AVERAGE(AF75:AF76)))</f>
        <v>2.8224713261865637</v>
      </c>
      <c r="AY75">
        <f>ABS(100*(AG75-AG76)/(AVERAGE(AG75:AG76)))</f>
        <v>0.74567948722777633</v>
      </c>
      <c r="BC75" s="4">
        <f>AVERAGE(AD75:AD76)</f>
        <v>3.4550797635179777</v>
      </c>
      <c r="BD75" s="4">
        <f>AVERAGE(AE75:AE76)</f>
        <v>5.353781278368114</v>
      </c>
      <c r="BE75" s="4">
        <f>AVERAGE(AF75:AF76)</f>
        <v>1.8987015148501367</v>
      </c>
      <c r="BF75" s="4">
        <f>AVERAGE(AG75:AG76)</f>
        <v>0.16829220365901382</v>
      </c>
    </row>
    <row r="76" spans="1:58" x14ac:dyDescent="0.3">
      <c r="A76">
        <v>53</v>
      </c>
      <c r="B76">
        <v>17</v>
      </c>
      <c r="C76" t="s">
        <v>120</v>
      </c>
      <c r="D76" t="s">
        <v>27</v>
      </c>
      <c r="G76">
        <v>0.5</v>
      </c>
      <c r="H76">
        <v>0.5</v>
      </c>
      <c r="I76">
        <v>3542</v>
      </c>
      <c r="J76">
        <v>5233</v>
      </c>
      <c r="L76">
        <v>1548</v>
      </c>
      <c r="M76">
        <v>3.1320000000000001</v>
      </c>
      <c r="N76">
        <v>4.7119999999999997</v>
      </c>
      <c r="O76">
        <v>1.58</v>
      </c>
      <c r="Q76">
        <v>4.5999999999999999E-2</v>
      </c>
      <c r="R76">
        <v>1</v>
      </c>
      <c r="S76">
        <v>0</v>
      </c>
      <c r="T76">
        <v>0</v>
      </c>
      <c r="V76">
        <v>0</v>
      </c>
      <c r="Y76" s="1">
        <v>44365</v>
      </c>
      <c r="Z76" s="2">
        <v>0.84506944444444443</v>
      </c>
      <c r="AB76">
        <v>1</v>
      </c>
      <c r="AD76" s="4">
        <f t="shared" si="1"/>
        <v>3.4580346635558779</v>
      </c>
      <c r="AE76" s="4">
        <f t="shared" si="0"/>
        <v>5.3835313313192721</v>
      </c>
      <c r="AF76" s="4">
        <f t="shared" si="2"/>
        <v>1.9254966677633942</v>
      </c>
      <c r="AG76" s="4">
        <f t="shared" si="3"/>
        <v>0.16891966387965826</v>
      </c>
      <c r="BC76" s="4"/>
      <c r="BD76" s="4"/>
      <c r="BE76" s="4"/>
      <c r="BF76" s="4"/>
    </row>
    <row r="77" spans="1:58" x14ac:dyDescent="0.3">
      <c r="A77">
        <v>54</v>
      </c>
      <c r="B77">
        <v>18</v>
      </c>
      <c r="C77" t="s">
        <v>121</v>
      </c>
      <c r="D77" t="s">
        <v>27</v>
      </c>
      <c r="G77">
        <v>0.5</v>
      </c>
      <c r="H77">
        <v>0.5</v>
      </c>
      <c r="I77">
        <v>2757</v>
      </c>
      <c r="J77">
        <v>4322</v>
      </c>
      <c r="L77">
        <v>1414</v>
      </c>
      <c r="M77">
        <v>2.5299999999999998</v>
      </c>
      <c r="N77">
        <v>3.94</v>
      </c>
      <c r="O77">
        <v>1.409</v>
      </c>
      <c r="Q77">
        <v>3.2000000000000001E-2</v>
      </c>
      <c r="R77">
        <v>1</v>
      </c>
      <c r="S77">
        <v>0</v>
      </c>
      <c r="T77">
        <v>0</v>
      </c>
      <c r="V77">
        <v>0</v>
      </c>
      <c r="Y77" s="1">
        <v>44365</v>
      </c>
      <c r="Z77" s="2">
        <v>0.85532407407407407</v>
      </c>
      <c r="AB77">
        <v>1</v>
      </c>
      <c r="AD77" s="4">
        <f t="shared" si="1"/>
        <v>2.6848358203053917</v>
      </c>
      <c r="AE77" s="4">
        <f t="shared" si="0"/>
        <v>4.4648093571326823</v>
      </c>
      <c r="AF77" s="4">
        <f t="shared" si="2"/>
        <v>1.7799735368272906</v>
      </c>
      <c r="AG77" s="4">
        <f t="shared" si="3"/>
        <v>0.15363245123123015</v>
      </c>
      <c r="BC77" s="4"/>
      <c r="BD77" s="4"/>
      <c r="BE77" s="4"/>
      <c r="BF77" s="4"/>
    </row>
    <row r="78" spans="1:58" x14ac:dyDescent="0.3">
      <c r="A78">
        <v>55</v>
      </c>
      <c r="B78">
        <v>18</v>
      </c>
      <c r="C78" t="s">
        <v>121</v>
      </c>
      <c r="D78" t="s">
        <v>27</v>
      </c>
      <c r="G78">
        <v>0.5</v>
      </c>
      <c r="H78">
        <v>0.5</v>
      </c>
      <c r="I78">
        <v>2455</v>
      </c>
      <c r="J78">
        <v>4307</v>
      </c>
      <c r="L78">
        <v>1403</v>
      </c>
      <c r="M78">
        <v>2.298</v>
      </c>
      <c r="N78">
        <v>3.927</v>
      </c>
      <c r="O78">
        <v>1.629</v>
      </c>
      <c r="Q78">
        <v>3.1E-2</v>
      </c>
      <c r="R78">
        <v>1</v>
      </c>
      <c r="S78">
        <v>0</v>
      </c>
      <c r="T78">
        <v>0</v>
      </c>
      <c r="V78">
        <v>0</v>
      </c>
      <c r="Y78" s="1">
        <v>44365</v>
      </c>
      <c r="Z78" s="2">
        <v>0.86093750000000002</v>
      </c>
      <c r="AB78">
        <v>1</v>
      </c>
      <c r="AD78" s="4">
        <f t="shared" si="1"/>
        <v>2.3873758831567971</v>
      </c>
      <c r="AE78" s="4">
        <f t="shared" si="0"/>
        <v>4.4496822115642969</v>
      </c>
      <c r="AF78" s="4">
        <f t="shared" si="2"/>
        <v>2.0623063284074998</v>
      </c>
      <c r="AG78" s="4">
        <f t="shared" si="3"/>
        <v>0.15237753078994129</v>
      </c>
      <c r="AJ78">
        <f>ABS(100*(AD78-AD79)/(AVERAGE(AD78:AD79)))</f>
        <v>0.57927506398553985</v>
      </c>
      <c r="AO78">
        <f>ABS(100*(AE78-AE79)/(AVERAGE(AE78:AE79)))</f>
        <v>6.7968919894360005E-2</v>
      </c>
      <c r="AT78">
        <f>ABS(100*(AF78-AF79)/(AVERAGE(AF78:AF79)))</f>
        <v>0.81203701568759923</v>
      </c>
      <c r="AY78">
        <f>ABS(100*(AG78-AG79)/(AVERAGE(AG78:AG79)))</f>
        <v>3.659472028245685</v>
      </c>
      <c r="BC78" s="4">
        <f>AVERAGE(AD78:AD79)</f>
        <v>2.3804811164016972</v>
      </c>
      <c r="BD78" s="4">
        <f>AVERAGE(AE78:AE79)</f>
        <v>4.4511949261211354</v>
      </c>
      <c r="BE78" s="4">
        <f>AVERAGE(AF78:AF79)</f>
        <v>2.0707138097194382</v>
      </c>
      <c r="BF78" s="4">
        <f>AVERAGE(AG78:AG79)</f>
        <v>0.14963952255440194</v>
      </c>
    </row>
    <row r="79" spans="1:58" x14ac:dyDescent="0.3">
      <c r="A79">
        <v>56</v>
      </c>
      <c r="B79">
        <v>18</v>
      </c>
      <c r="C79" t="s">
        <v>121</v>
      </c>
      <c r="D79" t="s">
        <v>27</v>
      </c>
      <c r="G79">
        <v>0.5</v>
      </c>
      <c r="H79">
        <v>0.5</v>
      </c>
      <c r="I79">
        <v>2441</v>
      </c>
      <c r="J79">
        <v>4310</v>
      </c>
      <c r="L79">
        <v>1355</v>
      </c>
      <c r="M79">
        <v>2.2879999999999998</v>
      </c>
      <c r="N79">
        <v>3.93</v>
      </c>
      <c r="O79">
        <v>1.6419999999999999</v>
      </c>
      <c r="Q79">
        <v>2.5999999999999999E-2</v>
      </c>
      <c r="R79">
        <v>1</v>
      </c>
      <c r="S79">
        <v>0</v>
      </c>
      <c r="T79">
        <v>0</v>
      </c>
      <c r="V79">
        <v>0</v>
      </c>
      <c r="Y79" s="1">
        <v>44365</v>
      </c>
      <c r="Z79" s="2">
        <v>0.86708333333333332</v>
      </c>
      <c r="AB79">
        <v>1</v>
      </c>
      <c r="AD79" s="4">
        <f t="shared" si="1"/>
        <v>2.3735863496465974</v>
      </c>
      <c r="AE79" s="4">
        <f t="shared" si="0"/>
        <v>4.452707640677974</v>
      </c>
      <c r="AF79" s="4">
        <f t="shared" si="2"/>
        <v>2.0791212910313766</v>
      </c>
      <c r="AG79" s="4">
        <f t="shared" si="3"/>
        <v>0.14690151431886256</v>
      </c>
      <c r="BC79" s="4"/>
      <c r="BD79" s="4"/>
      <c r="BE79" s="4"/>
      <c r="BF79" s="4"/>
    </row>
    <row r="80" spans="1:58" x14ac:dyDescent="0.3">
      <c r="A80">
        <v>57</v>
      </c>
      <c r="B80">
        <v>19</v>
      </c>
      <c r="C80" t="s">
        <v>66</v>
      </c>
      <c r="D80" t="s">
        <v>27</v>
      </c>
      <c r="G80">
        <v>0.5</v>
      </c>
      <c r="H80">
        <v>0.5</v>
      </c>
      <c r="I80">
        <v>4911</v>
      </c>
      <c r="J80">
        <v>10584</v>
      </c>
      <c r="L80">
        <v>3875</v>
      </c>
      <c r="M80">
        <v>4.1820000000000004</v>
      </c>
      <c r="N80">
        <v>9.2449999999999992</v>
      </c>
      <c r="O80">
        <v>5.0629999999999997</v>
      </c>
      <c r="Q80">
        <v>0.28899999999999998</v>
      </c>
      <c r="R80">
        <v>1</v>
      </c>
      <c r="S80">
        <v>0</v>
      </c>
      <c r="T80">
        <v>0</v>
      </c>
      <c r="V80">
        <v>0</v>
      </c>
      <c r="Y80" s="1">
        <v>44365</v>
      </c>
      <c r="Z80" s="2">
        <v>0.87783564814814818</v>
      </c>
      <c r="AB80">
        <v>1</v>
      </c>
      <c r="AD80" s="4">
        <f t="shared" si="1"/>
        <v>4.806454047517553</v>
      </c>
      <c r="AE80" s="4">
        <f t="shared" si="0"/>
        <v>10.779888393747855</v>
      </c>
      <c r="AF80" s="4">
        <f t="shared" si="2"/>
        <v>5.9734343462303023</v>
      </c>
      <c r="AG80" s="4">
        <f t="shared" si="3"/>
        <v>0.43439237905049599</v>
      </c>
      <c r="BC80" s="4"/>
      <c r="BD80" s="4"/>
      <c r="BE80" s="4"/>
      <c r="BF80" s="4"/>
    </row>
    <row r="81" spans="1:58" x14ac:dyDescent="0.3">
      <c r="A81">
        <v>58</v>
      </c>
      <c r="B81">
        <v>19</v>
      </c>
      <c r="C81" t="s">
        <v>66</v>
      </c>
      <c r="D81" t="s">
        <v>27</v>
      </c>
      <c r="G81">
        <v>0.5</v>
      </c>
      <c r="H81">
        <v>0.5</v>
      </c>
      <c r="I81">
        <v>5798</v>
      </c>
      <c r="J81">
        <v>10596</v>
      </c>
      <c r="L81">
        <v>3902</v>
      </c>
      <c r="M81">
        <v>4.8630000000000004</v>
      </c>
      <c r="N81">
        <v>9.2550000000000008</v>
      </c>
      <c r="O81">
        <v>4.3920000000000003</v>
      </c>
      <c r="Q81">
        <v>0.29199999999999998</v>
      </c>
      <c r="R81">
        <v>1</v>
      </c>
      <c r="S81">
        <v>0</v>
      </c>
      <c r="T81">
        <v>0</v>
      </c>
      <c r="V81">
        <v>0</v>
      </c>
      <c r="Y81" s="1">
        <v>44365</v>
      </c>
      <c r="Z81" s="2">
        <v>0.88375000000000004</v>
      </c>
      <c r="AB81">
        <v>1</v>
      </c>
      <c r="AD81" s="4">
        <f t="shared" si="1"/>
        <v>5.6801194920566376</v>
      </c>
      <c r="AE81" s="4">
        <f t="shared" si="0"/>
        <v>10.791990110202564</v>
      </c>
      <c r="AF81" s="4">
        <f t="shared" si="2"/>
        <v>5.1118706181459261</v>
      </c>
      <c r="AG81" s="4">
        <f t="shared" si="3"/>
        <v>0.43747263831547772</v>
      </c>
      <c r="AJ81">
        <f>ABS(100*(AD81-AD82)/(AVERAGE(AD81:AD82)))</f>
        <v>0.32892949517228331</v>
      </c>
      <c r="AL81">
        <f>100*((AVERAGE(AD81:AD82)*25)-(AVERAGE(AD63:AD64)*25))/(1000*0.075)</f>
        <v>87.202383340691753</v>
      </c>
      <c r="AO81">
        <f>ABS(100*(AE81-AE82)/(AVERAGE(AE81:AE82)))</f>
        <v>0.20579438273319181</v>
      </c>
      <c r="AQ81">
        <f>100*((AVERAGE(AE81:AE82)*25)-(AVERAGE(AE63:AE64)*25))/(2000*0.075)</f>
        <v>94.729547137131732</v>
      </c>
      <c r="AT81">
        <f>ABS(100*(AF81-AF82)/(AVERAGE(AF81:AF82)))</f>
        <v>0.80332884559341755</v>
      </c>
      <c r="AV81">
        <f>100*((AVERAGE(AF81:AF82)*25)-(AVERAGE(AF63:AF64)*25))/(1000*0.075)</f>
        <v>102.25671093357164</v>
      </c>
      <c r="AY81">
        <f>ABS(100*(AG81-AG82)/(AVERAGE(AG81:AG82)))</f>
        <v>0.39193506095980724</v>
      </c>
      <c r="BA81">
        <f>100*((AVERAGE(AG81:AG82)*25)-(AVERAGE(AG63:AG64)*25))/(100*0.075)</f>
        <v>98.321115180375429</v>
      </c>
      <c r="BC81" s="4">
        <f>AVERAGE(AD81:AD82)</f>
        <v>5.6894766755099875</v>
      </c>
      <c r="BD81" s="4">
        <f>AVERAGE(AE81:AE82)</f>
        <v>10.780896870119083</v>
      </c>
      <c r="BE81" s="4">
        <f>AVERAGE(AF81:AF82)</f>
        <v>5.0914201946090945</v>
      </c>
      <c r="BF81" s="4">
        <f>AVERAGE(AG81:AG82)</f>
        <v>0.4366170107418717</v>
      </c>
    </row>
    <row r="82" spans="1:58" x14ac:dyDescent="0.3">
      <c r="A82">
        <v>59</v>
      </c>
      <c r="B82">
        <v>19</v>
      </c>
      <c r="C82" t="s">
        <v>66</v>
      </c>
      <c r="D82" t="s">
        <v>27</v>
      </c>
      <c r="G82">
        <v>0.5</v>
      </c>
      <c r="H82">
        <v>0.5</v>
      </c>
      <c r="I82">
        <v>5817</v>
      </c>
      <c r="J82">
        <v>10574</v>
      </c>
      <c r="L82">
        <v>3887</v>
      </c>
      <c r="M82">
        <v>4.8780000000000001</v>
      </c>
      <c r="N82">
        <v>9.2370000000000001</v>
      </c>
      <c r="O82">
        <v>4.359</v>
      </c>
      <c r="Q82">
        <v>0.29099999999999998</v>
      </c>
      <c r="R82">
        <v>1</v>
      </c>
      <c r="S82">
        <v>0</v>
      </c>
      <c r="T82">
        <v>0</v>
      </c>
      <c r="V82">
        <v>0</v>
      </c>
      <c r="Y82" s="1">
        <v>44365</v>
      </c>
      <c r="Z82" s="2">
        <v>0.89012731481481477</v>
      </c>
      <c r="AB82">
        <v>1</v>
      </c>
      <c r="AD82" s="4">
        <f t="shared" si="1"/>
        <v>5.6988338589633374</v>
      </c>
      <c r="AE82" s="4">
        <f t="shared" si="0"/>
        <v>10.7698036300356</v>
      </c>
      <c r="AF82" s="4">
        <f t="shared" si="2"/>
        <v>5.0709697710722628</v>
      </c>
      <c r="AG82" s="4">
        <f t="shared" si="3"/>
        <v>0.43576138316826568</v>
      </c>
    </row>
    <row r="83" spans="1:58" x14ac:dyDescent="0.3">
      <c r="A83">
        <v>60</v>
      </c>
      <c r="B83">
        <v>20</v>
      </c>
      <c r="C83" t="s">
        <v>67</v>
      </c>
      <c r="D83" t="s">
        <v>27</v>
      </c>
      <c r="G83">
        <v>0.5</v>
      </c>
      <c r="H83">
        <v>0.5</v>
      </c>
      <c r="I83">
        <v>3416</v>
      </c>
      <c r="J83">
        <v>4384</v>
      </c>
      <c r="L83">
        <v>1382</v>
      </c>
      <c r="M83">
        <v>3.0350000000000001</v>
      </c>
      <c r="N83">
        <v>3.9929999999999999</v>
      </c>
      <c r="O83">
        <v>0.95799999999999996</v>
      </c>
      <c r="Q83">
        <v>2.9000000000000001E-2</v>
      </c>
      <c r="R83">
        <v>1</v>
      </c>
      <c r="S83">
        <v>0</v>
      </c>
      <c r="T83">
        <v>0</v>
      </c>
      <c r="V83">
        <v>0</v>
      </c>
      <c r="Y83" s="1">
        <v>44365</v>
      </c>
      <c r="Z83" s="2">
        <v>0.90061342592592597</v>
      </c>
      <c r="AB83">
        <v>1</v>
      </c>
      <c r="AD83" s="4">
        <f t="shared" si="1"/>
        <v>3.3339288619640799</v>
      </c>
      <c r="AE83" s="4">
        <f t="shared" si="0"/>
        <v>4.5273348921486747</v>
      </c>
      <c r="AF83" s="4">
        <f t="shared" si="2"/>
        <v>1.1934060301845948</v>
      </c>
      <c r="AG83" s="4">
        <f t="shared" si="3"/>
        <v>0.14998177358384432</v>
      </c>
      <c r="BC83" s="4"/>
      <c r="BD83" s="4"/>
      <c r="BE83" s="4"/>
      <c r="BF83" s="4"/>
    </row>
    <row r="84" spans="1:58" x14ac:dyDescent="0.3">
      <c r="A84">
        <v>61</v>
      </c>
      <c r="B84">
        <v>20</v>
      </c>
      <c r="C84" t="s">
        <v>67</v>
      </c>
      <c r="D84" t="s">
        <v>27</v>
      </c>
      <c r="G84">
        <v>0.5</v>
      </c>
      <c r="H84">
        <v>0.5</v>
      </c>
      <c r="I84">
        <v>2479</v>
      </c>
      <c r="J84">
        <v>4532</v>
      </c>
      <c r="L84">
        <v>1540</v>
      </c>
      <c r="M84">
        <v>2.3170000000000002</v>
      </c>
      <c r="N84">
        <v>4.1180000000000003</v>
      </c>
      <c r="O84">
        <v>1.8009999999999999</v>
      </c>
      <c r="Q84">
        <v>4.4999999999999998E-2</v>
      </c>
      <c r="R84">
        <v>1</v>
      </c>
      <c r="S84">
        <v>0</v>
      </c>
      <c r="T84">
        <v>0</v>
      </c>
      <c r="V84">
        <v>0</v>
      </c>
      <c r="Y84" s="1">
        <v>44365</v>
      </c>
      <c r="Z84" s="2">
        <v>0.90627314814814808</v>
      </c>
      <c r="AB84">
        <v>1</v>
      </c>
      <c r="AD84" s="4">
        <f t="shared" si="1"/>
        <v>2.4110150834599966</v>
      </c>
      <c r="AE84" s="4">
        <f t="shared" si="0"/>
        <v>4.6765893950900743</v>
      </c>
      <c r="AF84" s="4">
        <f t="shared" si="2"/>
        <v>2.2655743116300777</v>
      </c>
      <c r="AG84" s="4">
        <f t="shared" si="3"/>
        <v>0.16800699446781181</v>
      </c>
      <c r="AJ84">
        <f>ABS(100*(AD84-AD85)/(AVERAGE(AD84:AD85)))</f>
        <v>1.1917903623743644</v>
      </c>
      <c r="AK84">
        <f>ABS(100*((AVERAGE(AD84:AD85)-AVERAGE(AD78:AD79))/(AVERAGE(AD78:AD79,AD84:AD85))))</f>
        <v>0.68039445525565723</v>
      </c>
      <c r="AO84">
        <f>ABS(100*(AE84-AE85)/(AVERAGE(AE84:AE85)))</f>
        <v>4.8820552115052607</v>
      </c>
      <c r="AP84">
        <f>ABS(100*((AVERAGE(AE84:AE85)-AVERAGE(AE78:AE79))/(AVERAGE(AE78:AE79,AE84:AE85))))</f>
        <v>2.5278046935477709</v>
      </c>
      <c r="AT84">
        <f>ABS(100*(AF84-AF85)/(AVERAGE(AF84:AF85)))</f>
        <v>8.960868843134735</v>
      </c>
      <c r="AU84">
        <f>ABS(100*((AVERAGE(AF84:AF85)-AVERAGE(AF78:AF79))/(AVERAGE(AF78:AF79,AF84:AF85))))</f>
        <v>4.6097099682742604</v>
      </c>
      <c r="AY84">
        <f>ABS(100*(AG84-AG85)/(AVERAGE(AG84:AG85)))</f>
        <v>19.937802666088707</v>
      </c>
      <c r="AZ84">
        <f>ABS(100*((AVERAGE(AG84:AG85)-AVERAGE(AG78:AG79))/(AVERAGE(AG78:AG79,AG84:AG85))))</f>
        <v>2.0748224376883253</v>
      </c>
      <c r="BC84" s="4">
        <f>AVERAGE(AD84:AD85)</f>
        <v>2.396733066610147</v>
      </c>
      <c r="BD84" s="4">
        <f>AVERAGE(AE84:AE85)</f>
        <v>4.5651527560696374</v>
      </c>
      <c r="BE84" s="4">
        <f>AVERAGE(AF84:AF85)</f>
        <v>2.1684196894594905</v>
      </c>
      <c r="BF84" s="4">
        <f>AVERAGE(AG84:AG85)</f>
        <v>0.1527768236576241</v>
      </c>
    </row>
    <row r="85" spans="1:58" x14ac:dyDescent="0.3">
      <c r="A85">
        <v>62</v>
      </c>
      <c r="B85">
        <v>20</v>
      </c>
      <c r="C85" t="s">
        <v>67</v>
      </c>
      <c r="D85" t="s">
        <v>27</v>
      </c>
      <c r="G85">
        <v>0.5</v>
      </c>
      <c r="H85">
        <v>0.5</v>
      </c>
      <c r="I85">
        <v>2450</v>
      </c>
      <c r="J85">
        <v>4311</v>
      </c>
      <c r="L85">
        <v>1273</v>
      </c>
      <c r="M85">
        <v>2.2949999999999999</v>
      </c>
      <c r="N85">
        <v>3.931</v>
      </c>
      <c r="O85">
        <v>1.6359999999999999</v>
      </c>
      <c r="Q85">
        <v>1.7000000000000001E-2</v>
      </c>
      <c r="R85">
        <v>1</v>
      </c>
      <c r="S85">
        <v>0</v>
      </c>
      <c r="T85">
        <v>0</v>
      </c>
      <c r="V85">
        <v>0</v>
      </c>
      <c r="Y85" s="1">
        <v>44365</v>
      </c>
      <c r="Z85" s="2">
        <v>0.91236111111111118</v>
      </c>
      <c r="AB85">
        <v>1</v>
      </c>
      <c r="AD85" s="4">
        <f t="shared" si="1"/>
        <v>2.3824510497602973</v>
      </c>
      <c r="AE85" s="4">
        <f t="shared" si="0"/>
        <v>4.4537161170492006</v>
      </c>
      <c r="AF85" s="4">
        <f t="shared" si="2"/>
        <v>2.0712650672889032</v>
      </c>
      <c r="AG85" s="4">
        <f t="shared" si="3"/>
        <v>0.13754665284743639</v>
      </c>
    </row>
    <row r="86" spans="1:58" x14ac:dyDescent="0.3">
      <c r="A86">
        <v>63</v>
      </c>
      <c r="B86">
        <v>2</v>
      </c>
      <c r="D86" t="s">
        <v>28</v>
      </c>
      <c r="Y86" s="1">
        <v>44365</v>
      </c>
      <c r="Z86" s="2">
        <v>0.91628472222222224</v>
      </c>
      <c r="AB86">
        <v>1</v>
      </c>
      <c r="AD86" s="4" t="e">
        <f t="shared" si="1"/>
        <v>#DIV/0!</v>
      </c>
      <c r="AE86" s="4" t="e">
        <f t="shared" si="0"/>
        <v>#DIV/0!</v>
      </c>
      <c r="AF86" s="4" t="e">
        <f t="shared" si="2"/>
        <v>#DIV/0!</v>
      </c>
      <c r="AG86" s="4" t="e">
        <f t="shared" si="3"/>
        <v>#DIV/0!</v>
      </c>
      <c r="BC86" s="4"/>
      <c r="BD86" s="4"/>
      <c r="BE86" s="4"/>
      <c r="BF86" s="4"/>
    </row>
    <row r="87" spans="1:58" x14ac:dyDescent="0.3">
      <c r="A87">
        <v>64</v>
      </c>
      <c r="B87">
        <v>3</v>
      </c>
      <c r="C87" t="s">
        <v>29</v>
      </c>
      <c r="D87" t="s">
        <v>27</v>
      </c>
      <c r="G87">
        <v>0.5</v>
      </c>
      <c r="H87">
        <v>0.5</v>
      </c>
      <c r="I87">
        <v>150</v>
      </c>
      <c r="J87">
        <v>238</v>
      </c>
      <c r="L87">
        <v>93</v>
      </c>
      <c r="M87">
        <v>0.53</v>
      </c>
      <c r="N87">
        <v>0.48</v>
      </c>
      <c r="O87">
        <v>0</v>
      </c>
      <c r="Q87">
        <v>0</v>
      </c>
      <c r="R87">
        <v>1</v>
      </c>
      <c r="S87">
        <v>0</v>
      </c>
      <c r="T87">
        <v>0</v>
      </c>
      <c r="V87">
        <v>0</v>
      </c>
      <c r="Y87" s="1">
        <v>44365</v>
      </c>
      <c r="Z87" s="2">
        <v>0.92578703703703702</v>
      </c>
      <c r="AB87">
        <v>1</v>
      </c>
      <c r="AD87" s="4">
        <f t="shared" si="1"/>
        <v>0.11702768737033799</v>
      </c>
      <c r="AE87" s="4">
        <f t="shared" si="0"/>
        <v>0.34619185704702793</v>
      </c>
      <c r="AF87" s="4">
        <f t="shared" si="2"/>
        <v>0.22916416967668995</v>
      </c>
      <c r="AG87" s="4">
        <f t="shared" si="3"/>
        <v>2.9279146000842078E-3</v>
      </c>
    </row>
    <row r="88" spans="1:58" x14ac:dyDescent="0.3">
      <c r="A88">
        <v>65</v>
      </c>
      <c r="B88">
        <v>3</v>
      </c>
      <c r="C88" t="s">
        <v>29</v>
      </c>
      <c r="D88" t="s">
        <v>27</v>
      </c>
      <c r="G88">
        <v>0.5</v>
      </c>
      <c r="H88">
        <v>0.5</v>
      </c>
      <c r="I88">
        <v>51</v>
      </c>
      <c r="J88">
        <v>210</v>
      </c>
      <c r="L88">
        <v>100</v>
      </c>
      <c r="M88">
        <v>0.45400000000000001</v>
      </c>
      <c r="N88">
        <v>0.45700000000000002</v>
      </c>
      <c r="O88">
        <v>3.0000000000000001E-3</v>
      </c>
      <c r="Q88">
        <v>0</v>
      </c>
      <c r="R88">
        <v>1</v>
      </c>
      <c r="S88">
        <v>0</v>
      </c>
      <c r="T88">
        <v>0</v>
      </c>
      <c r="V88">
        <v>0</v>
      </c>
      <c r="Y88" s="1">
        <v>44365</v>
      </c>
      <c r="Z88" s="2">
        <v>0.93074074074074076</v>
      </c>
      <c r="AB88">
        <v>1</v>
      </c>
      <c r="AD88" s="4">
        <f t="shared" si="1"/>
        <v>1.9515986119639755E-2</v>
      </c>
      <c r="AE88" s="4">
        <f t="shared" si="0"/>
        <v>0.31795451865270907</v>
      </c>
      <c r="AF88" s="4">
        <f t="shared" si="2"/>
        <v>0.29843853253306929</v>
      </c>
      <c r="AG88" s="4">
        <f t="shared" si="3"/>
        <v>3.7265003354498556E-3</v>
      </c>
      <c r="AJ88">
        <f>ABS(100*(AD88-AD89)/(AVERAGE(AD88:AD89)))</f>
        <v>26.299808714116807</v>
      </c>
      <c r="AO88">
        <f>ABS(100*(AE88-AE89)/(AVERAGE(AE88:AE89)))</f>
        <v>1.2768046348905882</v>
      </c>
      <c r="AT88">
        <f>ABS(100*(AF88-AF89)/(AVERAGE(AF88:AF89)))</f>
        <v>3.3883593084848225</v>
      </c>
      <c r="AY88">
        <f>ABS(100*(AG88-AG89)/(AVERAGE(AG88:AG89)))</f>
        <v>59.607488355320164</v>
      </c>
      <c r="BC88" s="4">
        <f>AVERAGE(AD88:AD89)</f>
        <v>2.2470886157539702E-2</v>
      </c>
      <c r="BD88" s="4">
        <f>AVERAGE(AE88:AE89)</f>
        <v>0.31593756591025773</v>
      </c>
      <c r="BE88" s="4">
        <f>AVERAGE(AF88:AF89)</f>
        <v>0.29346667975271801</v>
      </c>
      <c r="BF88" s="4">
        <f>AVERAGE(AG88:AG89)</f>
        <v>2.8708727618438038E-3</v>
      </c>
    </row>
    <row r="89" spans="1:58" x14ac:dyDescent="0.3">
      <c r="A89">
        <v>66</v>
      </c>
      <c r="B89">
        <v>3</v>
      </c>
      <c r="C89" t="s">
        <v>29</v>
      </c>
      <c r="D89" t="s">
        <v>27</v>
      </c>
      <c r="G89">
        <v>0.5</v>
      </c>
      <c r="H89">
        <v>0.5</v>
      </c>
      <c r="I89">
        <v>57</v>
      </c>
      <c r="J89">
        <v>206</v>
      </c>
      <c r="L89">
        <v>85</v>
      </c>
      <c r="M89">
        <v>0.45900000000000002</v>
      </c>
      <c r="N89">
        <v>0.45300000000000001</v>
      </c>
      <c r="O89">
        <v>0</v>
      </c>
      <c r="Q89">
        <v>0</v>
      </c>
      <c r="R89">
        <v>1</v>
      </c>
      <c r="S89">
        <v>0</v>
      </c>
      <c r="T89">
        <v>0</v>
      </c>
      <c r="V89">
        <v>0</v>
      </c>
      <c r="Y89" s="1">
        <v>44365</v>
      </c>
      <c r="Z89" s="2">
        <v>0.93614583333333334</v>
      </c>
      <c r="AB89">
        <v>1</v>
      </c>
      <c r="AD89" s="4">
        <f t="shared" ref="AD89:AD143" si="12">((I89*$E$20)+$E$21)*1000/G89</f>
        <v>2.5425786195439649E-2</v>
      </c>
      <c r="AE89" s="4">
        <f t="shared" ref="AE89:AE143" si="13">((J89*$G$20)+$G$21)*1000/H89</f>
        <v>0.31392061316780639</v>
      </c>
      <c r="AF89" s="4">
        <f t="shared" ref="AF89:AF143" si="14">AE89-AD89</f>
        <v>0.28849482697236672</v>
      </c>
      <c r="AG89" s="4">
        <f t="shared" ref="AG89:AG143" si="15">((L89*$I$20)+$I$21)*1000/H89</f>
        <v>2.0152451882377519E-3</v>
      </c>
      <c r="BC89" s="4"/>
      <c r="BD89" s="4"/>
      <c r="BE89" s="4"/>
      <c r="BF89" s="4"/>
    </row>
    <row r="90" spans="1:58" x14ac:dyDescent="0.3">
      <c r="A90">
        <v>67</v>
      </c>
      <c r="B90">
        <v>1</v>
      </c>
      <c r="C90" t="s">
        <v>30</v>
      </c>
      <c r="D90" t="s">
        <v>27</v>
      </c>
      <c r="G90">
        <v>0.5</v>
      </c>
      <c r="H90">
        <v>0.5</v>
      </c>
      <c r="I90">
        <v>7522</v>
      </c>
      <c r="J90">
        <v>10982</v>
      </c>
      <c r="L90">
        <v>13199</v>
      </c>
      <c r="M90">
        <v>6.1849999999999996</v>
      </c>
      <c r="N90">
        <v>9.5820000000000007</v>
      </c>
      <c r="O90">
        <v>3.3969999999999998</v>
      </c>
      <c r="Q90">
        <v>1.264</v>
      </c>
      <c r="R90">
        <v>1</v>
      </c>
      <c r="S90">
        <v>0</v>
      </c>
      <c r="T90">
        <v>0</v>
      </c>
      <c r="V90">
        <v>0</v>
      </c>
      <c r="Y90" s="1">
        <v>44365</v>
      </c>
      <c r="Z90" s="2">
        <v>0.94702546296296297</v>
      </c>
      <c r="AB90">
        <v>1</v>
      </c>
      <c r="AD90" s="4">
        <f t="shared" si="12"/>
        <v>7.3782020471698075</v>
      </c>
      <c r="AE90" s="4">
        <f t="shared" si="13"/>
        <v>11.181261989495674</v>
      </c>
      <c r="AF90" s="4">
        <f t="shared" si="14"/>
        <v>3.8030599423258664</v>
      </c>
      <c r="AG90" s="4">
        <f t="shared" si="15"/>
        <v>1.4981085785575396</v>
      </c>
    </row>
    <row r="91" spans="1:58" x14ac:dyDescent="0.3">
      <c r="A91">
        <v>68</v>
      </c>
      <c r="B91">
        <v>1</v>
      </c>
      <c r="C91" t="s">
        <v>30</v>
      </c>
      <c r="D91" t="s">
        <v>27</v>
      </c>
      <c r="G91">
        <v>0.5</v>
      </c>
      <c r="H91">
        <v>0.5</v>
      </c>
      <c r="I91">
        <v>10289</v>
      </c>
      <c r="J91">
        <v>11075</v>
      </c>
      <c r="L91">
        <v>13317</v>
      </c>
      <c r="M91">
        <v>8.3079999999999998</v>
      </c>
      <c r="N91">
        <v>9.6609999999999996</v>
      </c>
      <c r="O91">
        <v>1.353</v>
      </c>
      <c r="Q91">
        <v>1.2769999999999999</v>
      </c>
      <c r="R91">
        <v>1</v>
      </c>
      <c r="S91">
        <v>0</v>
      </c>
      <c r="T91">
        <v>0</v>
      </c>
      <c r="V91">
        <v>0</v>
      </c>
      <c r="Y91" s="1">
        <v>44365</v>
      </c>
      <c r="Z91" s="2">
        <v>0.95302083333333332</v>
      </c>
      <c r="AB91">
        <v>1</v>
      </c>
      <c r="AD91" s="4">
        <f t="shared" si="12"/>
        <v>10.103604848792857</v>
      </c>
      <c r="AE91" s="4">
        <f t="shared" si="13"/>
        <v>11.275050292019662</v>
      </c>
      <c r="AF91" s="4">
        <f t="shared" si="14"/>
        <v>1.1714454432268049</v>
      </c>
      <c r="AG91" s="4">
        <f t="shared" si="15"/>
        <v>1.5115704523822748</v>
      </c>
      <c r="AJ91">
        <f>ABS(100*(AD91-AD92)/(AVERAGE(AD91:AD92)))</f>
        <v>0</v>
      </c>
      <c r="AO91">
        <f>ABS(100*(AE91-AE92)/(AVERAGE(AE91:AE92)))</f>
        <v>0.16979776621043741</v>
      </c>
      <c r="AT91">
        <f>ABS(100*(AF91-AF92)/(AVERAGE(AF91:AF92)))</f>
        <v>1.6224072594705417</v>
      </c>
      <c r="AY91">
        <f>ABS(100*(AG91-AG92)/(AVERAGE(AG91:AG92)))</f>
        <v>2.0098378013704665</v>
      </c>
      <c r="BC91" s="4">
        <f>AVERAGE(AD91:AD92)</f>
        <v>10.103604848792857</v>
      </c>
      <c r="BD91" s="4">
        <f>AVERAGE(AE91:AE92)</f>
        <v>11.284630817546306</v>
      </c>
      <c r="BE91" s="4">
        <f>AVERAGE(AF91:AF92)</f>
        <v>1.181025968753449</v>
      </c>
      <c r="BF91" s="4">
        <f>AVERAGE(AG91:AG92)</f>
        <v>1.5269147068689435</v>
      </c>
    </row>
    <row r="92" spans="1:58" x14ac:dyDescent="0.3">
      <c r="A92">
        <v>69</v>
      </c>
      <c r="B92">
        <v>1</v>
      </c>
      <c r="C92" t="s">
        <v>30</v>
      </c>
      <c r="D92" t="s">
        <v>27</v>
      </c>
      <c r="G92">
        <v>0.5</v>
      </c>
      <c r="H92">
        <v>0.5</v>
      </c>
      <c r="I92">
        <v>10289</v>
      </c>
      <c r="J92">
        <v>11094</v>
      </c>
      <c r="L92">
        <v>13586</v>
      </c>
      <c r="M92">
        <v>8.3079999999999998</v>
      </c>
      <c r="N92">
        <v>9.6769999999999996</v>
      </c>
      <c r="O92">
        <v>1.369</v>
      </c>
      <c r="Q92">
        <v>1.3049999999999999</v>
      </c>
      <c r="R92">
        <v>1</v>
      </c>
      <c r="S92">
        <v>0</v>
      </c>
      <c r="T92">
        <v>0</v>
      </c>
      <c r="V92">
        <v>0</v>
      </c>
      <c r="Y92" s="1">
        <v>44365</v>
      </c>
      <c r="Z92" s="2">
        <v>0.95946759259259251</v>
      </c>
      <c r="AB92">
        <v>1</v>
      </c>
      <c r="AD92" s="4">
        <f t="shared" si="12"/>
        <v>10.103604848792857</v>
      </c>
      <c r="AE92" s="4">
        <f t="shared" si="13"/>
        <v>11.29421134307295</v>
      </c>
      <c r="AF92" s="4">
        <f t="shared" si="14"/>
        <v>1.1906064942800931</v>
      </c>
      <c r="AG92" s="4">
        <f t="shared" si="15"/>
        <v>1.5422589613556119</v>
      </c>
      <c r="BC92" s="4"/>
      <c r="BD92" s="4"/>
      <c r="BE92" s="4"/>
      <c r="BF92" s="4"/>
    </row>
    <row r="93" spans="1:58" x14ac:dyDescent="0.3">
      <c r="A93">
        <v>70</v>
      </c>
      <c r="B93">
        <v>4</v>
      </c>
      <c r="C93" t="s">
        <v>65</v>
      </c>
      <c r="D93" t="s">
        <v>27</v>
      </c>
      <c r="G93">
        <v>0.5</v>
      </c>
      <c r="H93">
        <v>0.5</v>
      </c>
      <c r="I93">
        <v>5278</v>
      </c>
      <c r="J93">
        <v>5994</v>
      </c>
      <c r="L93">
        <v>2814</v>
      </c>
      <c r="M93">
        <v>4.4640000000000004</v>
      </c>
      <c r="N93">
        <v>5.3570000000000002</v>
      </c>
      <c r="O93">
        <v>0.89300000000000002</v>
      </c>
      <c r="Q93">
        <v>0.17799999999999999</v>
      </c>
      <c r="R93">
        <v>1</v>
      </c>
      <c r="S93">
        <v>0</v>
      </c>
      <c r="T93">
        <v>0</v>
      </c>
      <c r="V93">
        <v>0</v>
      </c>
      <c r="Y93" s="1">
        <v>44365</v>
      </c>
      <c r="Z93" s="2">
        <v>0.97047453703703701</v>
      </c>
      <c r="AB93">
        <v>1</v>
      </c>
      <c r="AD93" s="4">
        <f t="shared" si="12"/>
        <v>5.1679368188206469</v>
      </c>
      <c r="AE93" s="4">
        <f t="shared" si="13"/>
        <v>6.1509818498220099</v>
      </c>
      <c r="AF93" s="4">
        <f t="shared" si="14"/>
        <v>0.98304503100136298</v>
      </c>
      <c r="AG93" s="4">
        <f t="shared" si="15"/>
        <v>0.31334959830435982</v>
      </c>
    </row>
    <row r="94" spans="1:58" x14ac:dyDescent="0.3">
      <c r="A94">
        <v>71</v>
      </c>
      <c r="B94">
        <v>4</v>
      </c>
      <c r="C94" t="s">
        <v>65</v>
      </c>
      <c r="D94" t="s">
        <v>27</v>
      </c>
      <c r="G94">
        <v>0.5</v>
      </c>
      <c r="H94">
        <v>0.5</v>
      </c>
      <c r="I94">
        <v>3374</v>
      </c>
      <c r="J94">
        <v>6028</v>
      </c>
      <c r="L94">
        <v>2835</v>
      </c>
      <c r="M94">
        <v>3.0030000000000001</v>
      </c>
      <c r="N94">
        <v>5.3849999999999998</v>
      </c>
      <c r="O94">
        <v>2.3820000000000001</v>
      </c>
      <c r="Q94">
        <v>0.18</v>
      </c>
      <c r="R94">
        <v>1</v>
      </c>
      <c r="S94">
        <v>0</v>
      </c>
      <c r="T94">
        <v>0</v>
      </c>
      <c r="V94">
        <v>0</v>
      </c>
      <c r="Y94" s="1">
        <v>44365</v>
      </c>
      <c r="Z94" s="2">
        <v>0.97621527777777783</v>
      </c>
      <c r="AB94">
        <v>1</v>
      </c>
      <c r="AD94" s="4">
        <f t="shared" si="12"/>
        <v>3.2925602614334806</v>
      </c>
      <c r="AE94" s="4">
        <f t="shared" si="13"/>
        <v>6.1852700464436827</v>
      </c>
      <c r="AF94" s="4">
        <f t="shared" si="14"/>
        <v>2.8927097850102022</v>
      </c>
      <c r="AG94" s="4">
        <f t="shared" si="15"/>
        <v>0.31574535551045679</v>
      </c>
      <c r="AI94">
        <f>ABS(100*(AD94-3)/3)</f>
        <v>9.752008714449353</v>
      </c>
      <c r="AJ94">
        <f>ABS(100*(AD94-AD95)/(AVERAGE(AD94:AD95)))</f>
        <v>1.2037990015637725</v>
      </c>
      <c r="AN94">
        <f t="shared" ref="AN94" si="16">ABS(100*(AE94-6)/6)</f>
        <v>3.0878341073947122</v>
      </c>
      <c r="AO94">
        <f>ABS(100*(AE94-AE95)/(AVERAGE(AE94:AE95)))</f>
        <v>0.40844453716702744</v>
      </c>
      <c r="AS94">
        <f>ABS(100*(AF94-3)/3)</f>
        <v>3.5763404996599282</v>
      </c>
      <c r="AT94">
        <f>ABS(100*(AF94-AF95)/(AVERAGE(AF94:AF95)))</f>
        <v>0.48923175433755423</v>
      </c>
      <c r="AX94">
        <f t="shared" ref="AX94" si="17">ABS(100*(AG94-0.3)/0.3)</f>
        <v>5.2484518368189352</v>
      </c>
      <c r="AY94">
        <f>ABS(100*(AG94-AG95)/(AVERAGE(AG94:AG95)))</f>
        <v>0.79806588776722842</v>
      </c>
      <c r="BC94" s="4">
        <f>AVERAGE(AD94:AD95)</f>
        <v>3.2728609278474812</v>
      </c>
      <c r="BD94" s="4">
        <f>AVERAGE(AE94:AE95)</f>
        <v>6.1726640918033624</v>
      </c>
      <c r="BE94" s="4">
        <f>AVERAGE(AF94:AF95)</f>
        <v>2.8998031639558808</v>
      </c>
      <c r="BF94" s="4">
        <f>AVERAGE(AG94:AG95)</f>
        <v>0.31449043506916791</v>
      </c>
    </row>
    <row r="95" spans="1:58" x14ac:dyDescent="0.3">
      <c r="A95">
        <v>72</v>
      </c>
      <c r="B95">
        <v>4</v>
      </c>
      <c r="C95" t="s">
        <v>65</v>
      </c>
      <c r="D95" t="s">
        <v>27</v>
      </c>
      <c r="G95">
        <v>0.5</v>
      </c>
      <c r="H95">
        <v>0.5</v>
      </c>
      <c r="I95">
        <v>3334</v>
      </c>
      <c r="J95">
        <v>6003</v>
      </c>
      <c r="L95">
        <v>2813</v>
      </c>
      <c r="M95">
        <v>2.9729999999999999</v>
      </c>
      <c r="N95">
        <v>5.3639999999999999</v>
      </c>
      <c r="O95">
        <v>2.391</v>
      </c>
      <c r="Q95">
        <v>0.17799999999999999</v>
      </c>
      <c r="R95">
        <v>1</v>
      </c>
      <c r="S95">
        <v>0</v>
      </c>
      <c r="T95">
        <v>0</v>
      </c>
      <c r="V95">
        <v>0</v>
      </c>
      <c r="Y95" s="1">
        <v>44365</v>
      </c>
      <c r="Z95" s="2">
        <v>0.98239583333333336</v>
      </c>
      <c r="AB95">
        <v>1</v>
      </c>
      <c r="AD95" s="4">
        <f t="shared" si="12"/>
        <v>3.2531615942614818</v>
      </c>
      <c r="AE95" s="4">
        <f t="shared" si="13"/>
        <v>6.1600581371630412</v>
      </c>
      <c r="AF95" s="4">
        <f t="shared" si="14"/>
        <v>2.9068965429015594</v>
      </c>
      <c r="AG95" s="4">
        <f t="shared" si="15"/>
        <v>0.31323551462787902</v>
      </c>
    </row>
    <row r="96" spans="1:58" x14ac:dyDescent="0.3">
      <c r="A96">
        <v>73</v>
      </c>
      <c r="B96">
        <v>2</v>
      </c>
      <c r="D96" t="s">
        <v>28</v>
      </c>
      <c r="Y96" s="1">
        <v>44365</v>
      </c>
      <c r="Z96" s="2">
        <v>0.9865046296296297</v>
      </c>
      <c r="AB96">
        <v>1</v>
      </c>
      <c r="AD96" s="4" t="e">
        <f t="shared" si="12"/>
        <v>#DIV/0!</v>
      </c>
      <c r="AE96" s="4" t="e">
        <f t="shared" si="13"/>
        <v>#DIV/0!</v>
      </c>
      <c r="AF96" s="4" t="e">
        <f t="shared" si="14"/>
        <v>#DIV/0!</v>
      </c>
      <c r="AG96" s="4" t="e">
        <f t="shared" si="15"/>
        <v>#DIV/0!</v>
      </c>
      <c r="BC96" s="4"/>
      <c r="BD96" s="4"/>
      <c r="BE96" s="4"/>
      <c r="BF96" s="4"/>
    </row>
    <row r="97" spans="1:58" x14ac:dyDescent="0.3">
      <c r="A97">
        <v>74</v>
      </c>
      <c r="B97">
        <v>21</v>
      </c>
      <c r="C97" t="s">
        <v>122</v>
      </c>
      <c r="D97" t="s">
        <v>27</v>
      </c>
      <c r="G97">
        <v>0.5</v>
      </c>
      <c r="H97">
        <v>0.5</v>
      </c>
      <c r="I97">
        <v>2070</v>
      </c>
      <c r="J97">
        <v>4389</v>
      </c>
      <c r="L97">
        <v>1155</v>
      </c>
      <c r="M97">
        <v>2.0030000000000001</v>
      </c>
      <c r="N97">
        <v>3.9969999999999999</v>
      </c>
      <c r="O97">
        <v>1.994</v>
      </c>
      <c r="Q97">
        <v>5.0000000000000001E-3</v>
      </c>
      <c r="R97">
        <v>1</v>
      </c>
      <c r="S97">
        <v>0</v>
      </c>
      <c r="T97">
        <v>0</v>
      </c>
      <c r="V97">
        <v>0</v>
      </c>
      <c r="Y97" s="1">
        <v>44365</v>
      </c>
      <c r="Z97" s="2">
        <v>0.99679398148148157</v>
      </c>
      <c r="AB97">
        <v>1</v>
      </c>
      <c r="AD97" s="4">
        <f t="shared" si="12"/>
        <v>2.0081637116263038</v>
      </c>
      <c r="AE97" s="4">
        <f t="shared" si="13"/>
        <v>4.5323772740048032</v>
      </c>
      <c r="AF97" s="4">
        <f t="shared" si="14"/>
        <v>2.5242135623784994</v>
      </c>
      <c r="AG97" s="4">
        <f t="shared" si="15"/>
        <v>0.12408477902270117</v>
      </c>
      <c r="BC97" s="4"/>
      <c r="BD97" s="4"/>
      <c r="BE97" s="4"/>
      <c r="BF97" s="4"/>
    </row>
    <row r="98" spans="1:58" x14ac:dyDescent="0.3">
      <c r="A98">
        <v>75</v>
      </c>
      <c r="B98">
        <v>21</v>
      </c>
      <c r="C98" t="s">
        <v>122</v>
      </c>
      <c r="D98" t="s">
        <v>27</v>
      </c>
      <c r="G98">
        <v>0.5</v>
      </c>
      <c r="H98">
        <v>0.5</v>
      </c>
      <c r="I98">
        <v>2634</v>
      </c>
      <c r="J98">
        <v>4320</v>
      </c>
      <c r="L98">
        <v>1112</v>
      </c>
      <c r="M98">
        <v>2.4359999999999999</v>
      </c>
      <c r="N98">
        <v>3.9390000000000001</v>
      </c>
      <c r="O98">
        <v>1.5029999999999999</v>
      </c>
      <c r="Q98">
        <v>0</v>
      </c>
      <c r="R98">
        <v>1</v>
      </c>
      <c r="S98">
        <v>0</v>
      </c>
      <c r="T98">
        <v>0</v>
      </c>
      <c r="V98">
        <v>0</v>
      </c>
      <c r="Y98" s="1">
        <v>44366</v>
      </c>
      <c r="Z98" s="2">
        <v>2.4652777777777776E-3</v>
      </c>
      <c r="AB98">
        <v>1</v>
      </c>
      <c r="AD98" s="4">
        <f t="shared" si="12"/>
        <v>2.5636849187514938</v>
      </c>
      <c r="AE98" s="4">
        <f t="shared" si="13"/>
        <v>4.4627924043902318</v>
      </c>
      <c r="AF98" s="4">
        <f t="shared" si="14"/>
        <v>1.899107485638738</v>
      </c>
      <c r="AG98" s="4">
        <f t="shared" si="15"/>
        <v>0.11917918093402646</v>
      </c>
      <c r="AJ98">
        <f>ABS(100*(AD98-AD99)/(AVERAGE(AD98:AD99)))</f>
        <v>3.1388104657074045</v>
      </c>
      <c r="AO98">
        <f>ABS(100*(AE98-AE99)/(AVERAGE(AE98:AE99)))</f>
        <v>0.70298258513526912</v>
      </c>
      <c r="AT98">
        <f>ABS(100*(AF98-AF99)/(AVERAGE(AF98:AF99)))</f>
        <v>6.1334528833547362</v>
      </c>
      <c r="AY98">
        <f>ABS(100*(AG98-AG99)/(AVERAGE(AG98:AG99)))</f>
        <v>2.4220942504440606</v>
      </c>
      <c r="BC98" s="4">
        <f>AVERAGE(AD98:AD99)</f>
        <v>2.6045610359424431</v>
      </c>
      <c r="BD98" s="4">
        <f>AVERAGE(AE98:AE99)</f>
        <v>4.4471610206362335</v>
      </c>
      <c r="BE98" s="4">
        <f>AVERAGE(AF98:AF99)</f>
        <v>1.8425999846937904</v>
      </c>
      <c r="BF98" s="4">
        <f>AVERAGE(AG98:AG99)</f>
        <v>0.11775313497801637</v>
      </c>
    </row>
    <row r="99" spans="1:58" x14ac:dyDescent="0.3">
      <c r="A99">
        <v>76</v>
      </c>
      <c r="B99">
        <v>21</v>
      </c>
      <c r="C99" t="s">
        <v>122</v>
      </c>
      <c r="D99" t="s">
        <v>27</v>
      </c>
      <c r="G99">
        <v>0.5</v>
      </c>
      <c r="H99">
        <v>0.5</v>
      </c>
      <c r="I99">
        <v>2717</v>
      </c>
      <c r="J99">
        <v>4289</v>
      </c>
      <c r="L99">
        <v>1087</v>
      </c>
      <c r="M99">
        <v>2.4990000000000001</v>
      </c>
      <c r="N99">
        <v>3.9119999999999999</v>
      </c>
      <c r="O99">
        <v>1.4119999999999999</v>
      </c>
      <c r="Q99">
        <v>0</v>
      </c>
      <c r="R99">
        <v>1</v>
      </c>
      <c r="S99">
        <v>0</v>
      </c>
      <c r="T99">
        <v>0</v>
      </c>
      <c r="V99">
        <v>0</v>
      </c>
      <c r="Y99" s="1">
        <v>44366</v>
      </c>
      <c r="Z99" s="2">
        <v>8.564814814814815E-3</v>
      </c>
      <c r="AB99">
        <v>1</v>
      </c>
      <c r="AD99" s="4">
        <f t="shared" si="12"/>
        <v>2.6454371531333924</v>
      </c>
      <c r="AE99" s="4">
        <f t="shared" si="13"/>
        <v>4.4315296368822352</v>
      </c>
      <c r="AF99" s="4">
        <f t="shared" si="14"/>
        <v>1.7860924837488428</v>
      </c>
      <c r="AG99" s="4">
        <f t="shared" si="15"/>
        <v>0.11632708902200629</v>
      </c>
      <c r="BC99" s="4"/>
      <c r="BD99" s="4"/>
      <c r="BE99" s="4"/>
      <c r="BF99" s="4"/>
    </row>
    <row r="100" spans="1:58" x14ac:dyDescent="0.3">
      <c r="A100">
        <v>77</v>
      </c>
      <c r="B100">
        <v>22</v>
      </c>
      <c r="C100" t="s">
        <v>123</v>
      </c>
      <c r="D100" t="s">
        <v>27</v>
      </c>
      <c r="G100">
        <v>0.5</v>
      </c>
      <c r="H100">
        <v>0.5</v>
      </c>
      <c r="I100">
        <v>2344</v>
      </c>
      <c r="J100">
        <v>4893</v>
      </c>
      <c r="L100">
        <v>1441</v>
      </c>
      <c r="M100">
        <v>2.2130000000000001</v>
      </c>
      <c r="N100">
        <v>4.4240000000000004</v>
      </c>
      <c r="O100">
        <v>2.2109999999999999</v>
      </c>
      <c r="Q100">
        <v>3.5000000000000003E-2</v>
      </c>
      <c r="R100">
        <v>1</v>
      </c>
      <c r="S100">
        <v>0</v>
      </c>
      <c r="T100">
        <v>0</v>
      </c>
      <c r="V100">
        <v>0</v>
      </c>
      <c r="Y100" s="1">
        <v>44366</v>
      </c>
      <c r="Z100" s="2">
        <v>1.8877314814814816E-2</v>
      </c>
      <c r="AB100">
        <v>1</v>
      </c>
      <c r="AD100" s="4">
        <f t="shared" si="12"/>
        <v>2.2780445817544992</v>
      </c>
      <c r="AE100" s="4">
        <f t="shared" si="13"/>
        <v>5.0406493651025421</v>
      </c>
      <c r="AF100" s="4">
        <f t="shared" si="14"/>
        <v>2.7626047833480429</v>
      </c>
      <c r="AG100" s="4">
        <f t="shared" si="15"/>
        <v>0.15671271049621194</v>
      </c>
      <c r="BC100" s="4"/>
      <c r="BD100" s="4"/>
      <c r="BE100" s="4"/>
      <c r="BF100" s="4"/>
    </row>
    <row r="101" spans="1:58" x14ac:dyDescent="0.3">
      <c r="A101">
        <v>78</v>
      </c>
      <c r="B101">
        <v>22</v>
      </c>
      <c r="C101" t="s">
        <v>123</v>
      </c>
      <c r="D101" t="s">
        <v>27</v>
      </c>
      <c r="G101">
        <v>0.5</v>
      </c>
      <c r="H101">
        <v>0.5</v>
      </c>
      <c r="I101">
        <v>2245</v>
      </c>
      <c r="J101">
        <v>4887</v>
      </c>
      <c r="L101">
        <v>1354</v>
      </c>
      <c r="M101">
        <v>2.137</v>
      </c>
      <c r="N101">
        <v>4.4189999999999996</v>
      </c>
      <c r="O101">
        <v>2.282</v>
      </c>
      <c r="Q101">
        <v>2.5999999999999999E-2</v>
      </c>
      <c r="R101">
        <v>1</v>
      </c>
      <c r="S101">
        <v>0</v>
      </c>
      <c r="T101">
        <v>0</v>
      </c>
      <c r="V101">
        <v>0</v>
      </c>
      <c r="Y101" s="1">
        <v>44366</v>
      </c>
      <c r="Z101" s="2">
        <v>2.4594907407407409E-2</v>
      </c>
      <c r="AB101">
        <v>1</v>
      </c>
      <c r="AD101" s="4">
        <f t="shared" si="12"/>
        <v>2.1805328805038009</v>
      </c>
      <c r="AE101" s="4">
        <f t="shared" si="13"/>
        <v>5.0345985068751888</v>
      </c>
      <c r="AF101" s="4">
        <f t="shared" si="14"/>
        <v>2.8540656263713879</v>
      </c>
      <c r="AG101" s="4">
        <f t="shared" si="15"/>
        <v>0.14678743064238173</v>
      </c>
      <c r="AJ101">
        <f>ABS(100*(AD101-AD102)/(AVERAGE(AD101:AD102)))</f>
        <v>0.27139326944038056</v>
      </c>
      <c r="AO101">
        <f>ABS(100*(AE101-AE102)/(AVERAGE(AE101:AE102)))</f>
        <v>0.60273859454580925</v>
      </c>
      <c r="AT101">
        <f>ABS(100*(AF101-AF102)/(AVERAGE(AF101:AF102)))</f>
        <v>0.85662928894842583</v>
      </c>
      <c r="AY101">
        <f>ABS(100*(AG101-AG102)/(AVERAGE(AG101:AG102)))</f>
        <v>2.2287725532247831</v>
      </c>
      <c r="BC101" s="4">
        <f>AVERAGE(AD101:AD102)</f>
        <v>2.1775779804659008</v>
      </c>
      <c r="BD101" s="4">
        <f>AVERAGE(AE101:AE102)</f>
        <v>5.0194713613068043</v>
      </c>
      <c r="BE101" s="4">
        <f>AVERAGE(AF101:AF102)</f>
        <v>2.841893380840903</v>
      </c>
      <c r="BF101" s="4">
        <f>AVERAGE(AG101:AG102)</f>
        <v>0.14844164395135345</v>
      </c>
    </row>
    <row r="102" spans="1:58" x14ac:dyDescent="0.3">
      <c r="A102">
        <v>79</v>
      </c>
      <c r="B102">
        <v>22</v>
      </c>
      <c r="C102" t="s">
        <v>123</v>
      </c>
      <c r="D102" t="s">
        <v>27</v>
      </c>
      <c r="G102">
        <v>0.5</v>
      </c>
      <c r="H102">
        <v>0.5</v>
      </c>
      <c r="I102">
        <v>2239</v>
      </c>
      <c r="J102">
        <v>4857</v>
      </c>
      <c r="L102">
        <v>1383</v>
      </c>
      <c r="M102">
        <v>2.1320000000000001</v>
      </c>
      <c r="N102">
        <v>4.3929999999999998</v>
      </c>
      <c r="O102">
        <v>2.2610000000000001</v>
      </c>
      <c r="Q102">
        <v>2.9000000000000001E-2</v>
      </c>
      <c r="R102">
        <v>1</v>
      </c>
      <c r="S102">
        <v>0</v>
      </c>
      <c r="T102">
        <v>0</v>
      </c>
      <c r="V102">
        <v>0</v>
      </c>
      <c r="Y102" s="1">
        <v>44366</v>
      </c>
      <c r="Z102" s="2">
        <v>3.0706018518518521E-2</v>
      </c>
      <c r="AB102">
        <v>1</v>
      </c>
      <c r="AD102" s="4">
        <f t="shared" si="12"/>
        <v>2.1746230804280007</v>
      </c>
      <c r="AE102" s="4">
        <f t="shared" si="13"/>
        <v>5.0043442157384188</v>
      </c>
      <c r="AF102" s="4">
        <f t="shared" si="14"/>
        <v>2.8297211353104181</v>
      </c>
      <c r="AG102" s="4">
        <f t="shared" si="15"/>
        <v>0.15009585726032515</v>
      </c>
      <c r="BC102" s="4"/>
      <c r="BD102" s="4"/>
      <c r="BE102" s="4"/>
      <c r="BF102" s="4"/>
    </row>
    <row r="103" spans="1:58" x14ac:dyDescent="0.3">
      <c r="A103">
        <v>80</v>
      </c>
      <c r="B103">
        <v>23</v>
      </c>
      <c r="C103" t="s">
        <v>124</v>
      </c>
      <c r="D103" t="s">
        <v>27</v>
      </c>
      <c r="G103">
        <v>0.5</v>
      </c>
      <c r="H103">
        <v>0.5</v>
      </c>
      <c r="I103">
        <v>3523</v>
      </c>
      <c r="J103">
        <v>6674</v>
      </c>
      <c r="L103">
        <v>1339</v>
      </c>
      <c r="M103">
        <v>3.1179999999999999</v>
      </c>
      <c r="N103">
        <v>5.9329999999999998</v>
      </c>
      <c r="O103">
        <v>2.8149999999999999</v>
      </c>
      <c r="Q103">
        <v>2.4E-2</v>
      </c>
      <c r="R103">
        <v>1</v>
      </c>
      <c r="S103">
        <v>0</v>
      </c>
      <c r="T103">
        <v>0</v>
      </c>
      <c r="V103">
        <v>0</v>
      </c>
      <c r="Y103" s="1">
        <v>44366</v>
      </c>
      <c r="Z103" s="2">
        <v>4.1180555555555554E-2</v>
      </c>
      <c r="AB103">
        <v>1</v>
      </c>
      <c r="AD103" s="4">
        <f t="shared" si="12"/>
        <v>3.4393202966491785</v>
      </c>
      <c r="AE103" s="4">
        <f t="shared" si="13"/>
        <v>6.8367457822554689</v>
      </c>
      <c r="AF103" s="4">
        <f t="shared" si="14"/>
        <v>3.3974254856062904</v>
      </c>
      <c r="AG103" s="4">
        <f t="shared" si="15"/>
        <v>0.14507617549516963</v>
      </c>
      <c r="BC103" s="4"/>
      <c r="BD103" s="4"/>
      <c r="BE103" s="4"/>
      <c r="BF103" s="4"/>
    </row>
    <row r="104" spans="1:58" x14ac:dyDescent="0.3">
      <c r="A104">
        <v>81</v>
      </c>
      <c r="B104">
        <v>23</v>
      </c>
      <c r="C104" t="s">
        <v>124</v>
      </c>
      <c r="D104" t="s">
        <v>27</v>
      </c>
      <c r="G104">
        <v>0.5</v>
      </c>
      <c r="H104">
        <v>0.5</v>
      </c>
      <c r="I104">
        <v>4067</v>
      </c>
      <c r="J104">
        <v>6626</v>
      </c>
      <c r="L104">
        <v>1300</v>
      </c>
      <c r="M104">
        <v>3.5350000000000001</v>
      </c>
      <c r="N104">
        <v>5.8920000000000003</v>
      </c>
      <c r="O104">
        <v>2.3570000000000002</v>
      </c>
      <c r="Q104">
        <v>0.02</v>
      </c>
      <c r="R104">
        <v>1</v>
      </c>
      <c r="S104">
        <v>0</v>
      </c>
      <c r="T104">
        <v>0</v>
      </c>
      <c r="V104">
        <v>0</v>
      </c>
      <c r="Y104" s="1">
        <v>44366</v>
      </c>
      <c r="Z104" s="2">
        <v>4.7071759259259265E-2</v>
      </c>
      <c r="AB104">
        <v>1</v>
      </c>
      <c r="AD104" s="4">
        <f t="shared" si="12"/>
        <v>3.9751421701883687</v>
      </c>
      <c r="AE104" s="4">
        <f t="shared" si="13"/>
        <v>6.7883389164366363</v>
      </c>
      <c r="AF104" s="4">
        <f t="shared" si="14"/>
        <v>2.8131967462482677</v>
      </c>
      <c r="AG104" s="4">
        <f t="shared" si="15"/>
        <v>0.14062691211241815</v>
      </c>
      <c r="AJ104">
        <f>ABS(100*(AD104-AD105)/(AVERAGE(AD104:AD105)))</f>
        <v>7.4306831432512363E-2</v>
      </c>
      <c r="AO104">
        <f>ABS(100*(AE104-AE105)/(AVERAGE(AE104:AE105)))</f>
        <v>0.96100080280238998</v>
      </c>
      <c r="AT104">
        <f>ABS(100*(AF104-AF105)/(AVERAGE(AF104:AF105)))</f>
        <v>2.2006039374523949</v>
      </c>
      <c r="AY104">
        <f>ABS(100*(AG104-AG105)/(AVERAGE(AG104:AG105)))</f>
        <v>1.049093861611109</v>
      </c>
      <c r="BC104" s="4">
        <f>AVERAGE(AD104:AD105)</f>
        <v>3.9766196202073187</v>
      </c>
      <c r="BD104" s="4">
        <f>AVERAGE(AE104:AE105)</f>
        <v>6.8211143985014706</v>
      </c>
      <c r="BE104" s="4">
        <f>AVERAGE(AF104:AF105)</f>
        <v>2.8444947782941519</v>
      </c>
      <c r="BF104" s="4">
        <f>AVERAGE(AG104:AG105)</f>
        <v>0.1413684560095434</v>
      </c>
    </row>
    <row r="105" spans="1:58" x14ac:dyDescent="0.3">
      <c r="A105">
        <v>82</v>
      </c>
      <c r="B105">
        <v>23</v>
      </c>
      <c r="C105" t="s">
        <v>124</v>
      </c>
      <c r="D105" t="s">
        <v>27</v>
      </c>
      <c r="G105">
        <v>0.5</v>
      </c>
      <c r="H105">
        <v>0.5</v>
      </c>
      <c r="I105">
        <v>4070</v>
      </c>
      <c r="J105">
        <v>6691</v>
      </c>
      <c r="L105">
        <v>1313</v>
      </c>
      <c r="M105">
        <v>3.5369999999999999</v>
      </c>
      <c r="N105">
        <v>5.9470000000000001</v>
      </c>
      <c r="O105">
        <v>2.41</v>
      </c>
      <c r="Q105">
        <v>2.1000000000000001E-2</v>
      </c>
      <c r="R105">
        <v>1</v>
      </c>
      <c r="S105">
        <v>0</v>
      </c>
      <c r="T105">
        <v>0</v>
      </c>
      <c r="V105">
        <v>0</v>
      </c>
      <c r="Y105" s="1">
        <v>44366</v>
      </c>
      <c r="Z105" s="2">
        <v>5.334490740740741E-2</v>
      </c>
      <c r="AB105">
        <v>1</v>
      </c>
      <c r="AD105" s="4">
        <f t="shared" si="12"/>
        <v>3.9780970702262684</v>
      </c>
      <c r="AE105" s="4">
        <f t="shared" si="13"/>
        <v>6.8538898805663049</v>
      </c>
      <c r="AF105" s="4">
        <f t="shared" si="14"/>
        <v>2.8757928103400365</v>
      </c>
      <c r="AG105" s="4">
        <f t="shared" si="15"/>
        <v>0.14210999990666867</v>
      </c>
      <c r="BC105" s="4"/>
      <c r="BD105" s="4"/>
      <c r="BE105" s="4"/>
      <c r="BF105" s="4"/>
    </row>
    <row r="106" spans="1:58" x14ac:dyDescent="0.3">
      <c r="A106">
        <v>83</v>
      </c>
      <c r="B106">
        <v>24</v>
      </c>
      <c r="C106" t="s">
        <v>125</v>
      </c>
      <c r="D106" t="s">
        <v>27</v>
      </c>
      <c r="G106">
        <v>0.5</v>
      </c>
      <c r="H106">
        <v>0.5</v>
      </c>
      <c r="I106">
        <v>6278</v>
      </c>
      <c r="J106">
        <v>8345</v>
      </c>
      <c r="L106">
        <v>929</v>
      </c>
      <c r="M106">
        <v>5.2309999999999999</v>
      </c>
      <c r="N106">
        <v>7.3479999999999999</v>
      </c>
      <c r="O106">
        <v>2.117</v>
      </c>
      <c r="Q106">
        <v>0</v>
      </c>
      <c r="R106">
        <v>1</v>
      </c>
      <c r="S106">
        <v>0</v>
      </c>
      <c r="T106">
        <v>0</v>
      </c>
      <c r="V106">
        <v>0</v>
      </c>
      <c r="Y106" s="1">
        <v>44366</v>
      </c>
      <c r="Z106" s="2">
        <v>6.4212962962962958E-2</v>
      </c>
      <c r="AB106">
        <v>1</v>
      </c>
      <c r="AD106" s="4">
        <f t="shared" si="12"/>
        <v>6.1529034981206294</v>
      </c>
      <c r="AE106" s="4">
        <f t="shared" si="13"/>
        <v>8.5219097985735708</v>
      </c>
      <c r="AF106" s="4">
        <f t="shared" si="14"/>
        <v>2.3690063004529414</v>
      </c>
      <c r="AG106" s="4">
        <f t="shared" si="15"/>
        <v>9.8301868138038789E-2</v>
      </c>
      <c r="BC106" s="4"/>
      <c r="BD106" s="4"/>
      <c r="BE106" s="4"/>
      <c r="BF106" s="4"/>
    </row>
    <row r="107" spans="1:58" x14ac:dyDescent="0.3">
      <c r="A107">
        <v>84</v>
      </c>
      <c r="B107">
        <v>24</v>
      </c>
      <c r="C107" t="s">
        <v>125</v>
      </c>
      <c r="D107" t="s">
        <v>27</v>
      </c>
      <c r="G107">
        <v>0.5</v>
      </c>
      <c r="H107">
        <v>0.5</v>
      </c>
      <c r="I107">
        <v>7103</v>
      </c>
      <c r="J107">
        <v>8402</v>
      </c>
      <c r="L107">
        <v>919</v>
      </c>
      <c r="M107">
        <v>5.8639999999999999</v>
      </c>
      <c r="N107">
        <v>7.3959999999999999</v>
      </c>
      <c r="O107">
        <v>1.532</v>
      </c>
      <c r="Q107">
        <v>0</v>
      </c>
      <c r="R107">
        <v>1</v>
      </c>
      <c r="S107">
        <v>0</v>
      </c>
      <c r="T107">
        <v>0</v>
      </c>
      <c r="V107">
        <v>0</v>
      </c>
      <c r="Y107" s="1">
        <v>44366</v>
      </c>
      <c r="Z107" s="2">
        <v>7.0208333333333331E-2</v>
      </c>
      <c r="AB107">
        <v>1</v>
      </c>
      <c r="AD107" s="4">
        <f t="shared" si="12"/>
        <v>6.9655010085431144</v>
      </c>
      <c r="AE107" s="4">
        <f t="shared" si="13"/>
        <v>8.5793929517334355</v>
      </c>
      <c r="AF107" s="4">
        <f t="shared" si="14"/>
        <v>1.6138919431903211</v>
      </c>
      <c r="AG107" s="4">
        <f t="shared" si="15"/>
        <v>9.7161031373230719E-2</v>
      </c>
      <c r="AJ107">
        <f>ABS(100*(AD107-AD108)/(AVERAGE(AD107:AD108)))</f>
        <v>0.38106992231842773</v>
      </c>
      <c r="AO107">
        <f>ABS(100*(AE107-AE108)/(AVERAGE(AE107:AE108)))</f>
        <v>0.70777401883102453</v>
      </c>
      <c r="AT107">
        <f>ABS(100*(AF107-AF108)/(AVERAGE(AF107:AF108)))</f>
        <v>5.5467382369275073</v>
      </c>
      <c r="AY107">
        <f>ABS(100*(AG107-AG108)/(AVERAGE(AG107:AG108)))</f>
        <v>0.82531147920607106</v>
      </c>
      <c r="BC107" s="4">
        <f>AVERAGE(AD107:AD108)</f>
        <v>6.9787980587136644</v>
      </c>
      <c r="BD107" s="4">
        <f>AVERAGE(AE107:AE108)</f>
        <v>8.5491386605966646</v>
      </c>
      <c r="BE107" s="4">
        <f>AVERAGE(AF107:AF108)</f>
        <v>1.5703406018830002</v>
      </c>
      <c r="BF107" s="4">
        <f>AVERAGE(AG107:AG108)</f>
        <v>9.6761738505547895E-2</v>
      </c>
    </row>
    <row r="108" spans="1:58" x14ac:dyDescent="0.3">
      <c r="A108">
        <v>85</v>
      </c>
      <c r="B108">
        <v>24</v>
      </c>
      <c r="C108" t="s">
        <v>125</v>
      </c>
      <c r="D108" t="s">
        <v>27</v>
      </c>
      <c r="G108">
        <v>0.5</v>
      </c>
      <c r="H108">
        <v>0.5</v>
      </c>
      <c r="I108">
        <v>7130</v>
      </c>
      <c r="J108">
        <v>8342</v>
      </c>
      <c r="L108">
        <v>912</v>
      </c>
      <c r="M108">
        <v>5.8849999999999998</v>
      </c>
      <c r="N108">
        <v>7.3460000000000001</v>
      </c>
      <c r="O108">
        <v>1.4610000000000001</v>
      </c>
      <c r="Q108">
        <v>0</v>
      </c>
      <c r="R108">
        <v>1</v>
      </c>
      <c r="S108">
        <v>0</v>
      </c>
      <c r="T108">
        <v>0</v>
      </c>
      <c r="V108">
        <v>0</v>
      </c>
      <c r="Y108" s="1">
        <v>44366</v>
      </c>
      <c r="Z108" s="2">
        <v>7.6666666666666661E-2</v>
      </c>
      <c r="AB108">
        <v>1</v>
      </c>
      <c r="AD108" s="4">
        <f t="shared" si="12"/>
        <v>6.9920951088842145</v>
      </c>
      <c r="AE108" s="4">
        <f t="shared" si="13"/>
        <v>8.5188843694598937</v>
      </c>
      <c r="AF108" s="4">
        <f t="shared" si="14"/>
        <v>1.5267892605756792</v>
      </c>
      <c r="AG108" s="4">
        <f t="shared" si="15"/>
        <v>9.6362445637865071E-2</v>
      </c>
      <c r="BC108" s="4"/>
      <c r="BD108" s="4"/>
      <c r="BE108" s="4"/>
      <c r="BF108" s="4"/>
    </row>
    <row r="109" spans="1:58" x14ac:dyDescent="0.3">
      <c r="A109">
        <v>86</v>
      </c>
      <c r="B109">
        <v>25</v>
      </c>
      <c r="C109" t="s">
        <v>126</v>
      </c>
      <c r="D109" t="s">
        <v>27</v>
      </c>
      <c r="G109">
        <v>0.5</v>
      </c>
      <c r="H109">
        <v>0.5</v>
      </c>
      <c r="I109">
        <v>4141</v>
      </c>
      <c r="J109">
        <v>5020</v>
      </c>
      <c r="L109">
        <v>1450</v>
      </c>
      <c r="M109">
        <v>3.5920000000000001</v>
      </c>
      <c r="N109">
        <v>4.532</v>
      </c>
      <c r="O109">
        <v>0.94</v>
      </c>
      <c r="Q109">
        <v>3.5999999999999997E-2</v>
      </c>
      <c r="R109">
        <v>1</v>
      </c>
      <c r="S109">
        <v>0</v>
      </c>
      <c r="T109">
        <v>0</v>
      </c>
      <c r="V109">
        <v>0</v>
      </c>
      <c r="Y109" s="1">
        <v>44366</v>
      </c>
      <c r="Z109" s="2">
        <v>8.7199074074074068E-2</v>
      </c>
      <c r="AB109">
        <v>1</v>
      </c>
      <c r="AD109" s="4">
        <f t="shared" si="12"/>
        <v>4.0480297044565674</v>
      </c>
      <c r="AE109" s="4">
        <f t="shared" si="13"/>
        <v>5.168725864248203</v>
      </c>
      <c r="AF109" s="4">
        <f t="shared" si="14"/>
        <v>1.1206961597916356</v>
      </c>
      <c r="AG109" s="4">
        <f t="shared" si="15"/>
        <v>0.15773946358453919</v>
      </c>
      <c r="BC109" s="4"/>
      <c r="BD109" s="4"/>
      <c r="BE109" s="4"/>
      <c r="BF109" s="4"/>
    </row>
    <row r="110" spans="1:58" x14ac:dyDescent="0.3">
      <c r="A110">
        <v>87</v>
      </c>
      <c r="B110">
        <v>25</v>
      </c>
      <c r="C110" t="s">
        <v>126</v>
      </c>
      <c r="D110" t="s">
        <v>27</v>
      </c>
      <c r="G110">
        <v>0.5</v>
      </c>
      <c r="H110">
        <v>0.5</v>
      </c>
      <c r="I110">
        <v>3004</v>
      </c>
      <c r="J110">
        <v>4979</v>
      </c>
      <c r="L110">
        <v>1501</v>
      </c>
      <c r="M110">
        <v>2.7189999999999999</v>
      </c>
      <c r="N110">
        <v>4.4969999999999999</v>
      </c>
      <c r="O110">
        <v>1.778</v>
      </c>
      <c r="Q110">
        <v>4.1000000000000002E-2</v>
      </c>
      <c r="R110">
        <v>1</v>
      </c>
      <c r="S110">
        <v>0</v>
      </c>
      <c r="T110">
        <v>0</v>
      </c>
      <c r="V110">
        <v>0</v>
      </c>
      <c r="Y110" s="1">
        <v>44366</v>
      </c>
      <c r="Z110" s="2">
        <v>9.2881944444444434E-2</v>
      </c>
      <c r="AB110">
        <v>1</v>
      </c>
      <c r="AD110" s="4">
        <f t="shared" si="12"/>
        <v>2.9281225900924874</v>
      </c>
      <c r="AE110" s="4">
        <f t="shared" si="13"/>
        <v>5.1273783330279512</v>
      </c>
      <c r="AF110" s="4">
        <f t="shared" si="14"/>
        <v>2.1992557429354638</v>
      </c>
      <c r="AG110" s="4">
        <f t="shared" si="15"/>
        <v>0.16355773108506036</v>
      </c>
      <c r="AJ110">
        <f>ABS(100*(AD110-AD111)/(AVERAGE(AD110:AD111)))</f>
        <v>1.2864724006456161</v>
      </c>
      <c r="AO110">
        <f>ABS(100*(AE110-AE111)/(AVERAGE(AE110:AE111)))</f>
        <v>9.8390681268090779E-2</v>
      </c>
      <c r="AT110">
        <f>ABS(100*(AF110-AF111)/(AVERAGE(AF110:AF111)))</f>
        <v>1.4618415112520329</v>
      </c>
      <c r="AY110">
        <f>ABS(100*(AG110-AG111)/(AVERAGE(AG110:AG111)))</f>
        <v>0.27861660269604499</v>
      </c>
      <c r="BC110" s="4">
        <f>AVERAGE(AD110:AD111)</f>
        <v>2.9094082231857881</v>
      </c>
      <c r="BD110" s="4">
        <f>AVERAGE(AE110:AE111)</f>
        <v>5.124857142099887</v>
      </c>
      <c r="BE110" s="4">
        <f>AVERAGE(AF110:AF111)</f>
        <v>2.2154489189140989</v>
      </c>
      <c r="BF110" s="4">
        <f>AVERAGE(AG110:AG111)</f>
        <v>0.16378589843802197</v>
      </c>
    </row>
    <row r="111" spans="1:58" x14ac:dyDescent="0.3">
      <c r="A111">
        <v>88</v>
      </c>
      <c r="B111">
        <v>25</v>
      </c>
      <c r="C111" t="s">
        <v>126</v>
      </c>
      <c r="D111" t="s">
        <v>27</v>
      </c>
      <c r="G111">
        <v>0.5</v>
      </c>
      <c r="H111">
        <v>0.5</v>
      </c>
      <c r="I111">
        <v>2966</v>
      </c>
      <c r="J111">
        <v>4974</v>
      </c>
      <c r="L111">
        <v>1505</v>
      </c>
      <c r="M111">
        <v>2.69</v>
      </c>
      <c r="N111">
        <v>4.492</v>
      </c>
      <c r="O111">
        <v>1.802</v>
      </c>
      <c r="Q111">
        <v>4.1000000000000002E-2</v>
      </c>
      <c r="R111">
        <v>1</v>
      </c>
      <c r="S111">
        <v>0</v>
      </c>
      <c r="T111">
        <v>0</v>
      </c>
      <c r="V111">
        <v>0</v>
      </c>
      <c r="Y111" s="1">
        <v>44366</v>
      </c>
      <c r="Z111" s="2">
        <v>9.9062499999999998E-2</v>
      </c>
      <c r="AB111">
        <v>1</v>
      </c>
      <c r="AD111" s="4">
        <f t="shared" si="12"/>
        <v>2.8906938562790883</v>
      </c>
      <c r="AE111" s="4">
        <f t="shared" si="13"/>
        <v>5.1223359511718227</v>
      </c>
      <c r="AF111" s="4">
        <f t="shared" si="14"/>
        <v>2.2316420948927345</v>
      </c>
      <c r="AG111" s="4">
        <f t="shared" si="15"/>
        <v>0.16401406579098357</v>
      </c>
      <c r="BC111" s="4"/>
      <c r="BD111" s="4"/>
      <c r="BE111" s="4"/>
      <c r="BF111" s="4"/>
    </row>
    <row r="112" spans="1:58" x14ac:dyDescent="0.3">
      <c r="A112">
        <v>89</v>
      </c>
      <c r="B112">
        <v>26</v>
      </c>
      <c r="C112" t="s">
        <v>127</v>
      </c>
      <c r="D112" t="s">
        <v>27</v>
      </c>
      <c r="G112">
        <v>0.5</v>
      </c>
      <c r="H112">
        <v>0.5</v>
      </c>
      <c r="I112">
        <v>2904</v>
      </c>
      <c r="J112">
        <v>4938</v>
      </c>
      <c r="L112">
        <v>1260</v>
      </c>
      <c r="M112">
        <v>2.6429999999999998</v>
      </c>
      <c r="N112">
        <v>4.4619999999999997</v>
      </c>
      <c r="O112">
        <v>1.82</v>
      </c>
      <c r="Q112">
        <v>1.6E-2</v>
      </c>
      <c r="R112">
        <v>1</v>
      </c>
      <c r="S112">
        <v>0</v>
      </c>
      <c r="T112">
        <v>0</v>
      </c>
      <c r="V112">
        <v>0</v>
      </c>
      <c r="Y112" s="1">
        <v>44366</v>
      </c>
      <c r="Z112" s="2">
        <v>0.10946759259259259</v>
      </c>
      <c r="AB112">
        <v>1</v>
      </c>
      <c r="AD112" s="4">
        <f t="shared" si="12"/>
        <v>2.8296259221624891</v>
      </c>
      <c r="AE112" s="4">
        <f t="shared" si="13"/>
        <v>5.0860308018076976</v>
      </c>
      <c r="AF112" s="4">
        <f t="shared" si="14"/>
        <v>2.2564048796452085</v>
      </c>
      <c r="AG112" s="4">
        <f t="shared" si="15"/>
        <v>0.13606356505318587</v>
      </c>
      <c r="BC112" s="4"/>
      <c r="BD112" s="4"/>
      <c r="BE112" s="4"/>
      <c r="BF112" s="4"/>
    </row>
    <row r="113" spans="1:58" x14ac:dyDescent="0.3">
      <c r="A113">
        <v>90</v>
      </c>
      <c r="B113">
        <v>26</v>
      </c>
      <c r="C113" t="s">
        <v>127</v>
      </c>
      <c r="D113" t="s">
        <v>27</v>
      </c>
      <c r="G113">
        <v>0.5</v>
      </c>
      <c r="H113">
        <v>0.5</v>
      </c>
      <c r="I113">
        <v>2949</v>
      </c>
      <c r="J113">
        <v>4901</v>
      </c>
      <c r="L113">
        <v>1261</v>
      </c>
      <c r="M113">
        <v>2.677</v>
      </c>
      <c r="N113">
        <v>4.43</v>
      </c>
      <c r="O113">
        <v>1.7529999999999999</v>
      </c>
      <c r="Q113">
        <v>1.6E-2</v>
      </c>
      <c r="R113">
        <v>1</v>
      </c>
      <c r="S113">
        <v>0</v>
      </c>
      <c r="T113">
        <v>0</v>
      </c>
      <c r="V113">
        <v>0</v>
      </c>
      <c r="Y113" s="1">
        <v>44366</v>
      </c>
      <c r="Z113" s="2">
        <v>0.11518518518518518</v>
      </c>
      <c r="AB113">
        <v>1</v>
      </c>
      <c r="AD113" s="4">
        <f t="shared" si="12"/>
        <v>2.8739494227309885</v>
      </c>
      <c r="AE113" s="4">
        <f t="shared" si="13"/>
        <v>5.0487171760723477</v>
      </c>
      <c r="AF113" s="4">
        <f t="shared" si="14"/>
        <v>2.1747677533413592</v>
      </c>
      <c r="AG113" s="4">
        <f t="shared" si="15"/>
        <v>0.1361776487296667</v>
      </c>
      <c r="AJ113">
        <f>ABS(100*(AD113-AD114)/(AVERAGE(AD113:AD114)))</f>
        <v>1.763294115780067</v>
      </c>
      <c r="AO113">
        <f>ABS(100*(AE113-AE114)/(AVERAGE(AE113:AE114)))</f>
        <v>0.13992214533760003</v>
      </c>
      <c r="AT113">
        <f>ABS(100*(AF113-AF114)/(AVERAGE(AF113:AF114)))</f>
        <v>1.9657100618085146</v>
      </c>
      <c r="AY113">
        <f>ABS(100*(AG113-AG114)/(AVERAGE(AG113:AG114)))</f>
        <v>4.4533335133344094</v>
      </c>
      <c r="BC113" s="4">
        <f>AVERAGE(AD113:AD114)</f>
        <v>2.8488327724088389</v>
      </c>
      <c r="BD113" s="4">
        <f>AVERAGE(AE113:AE114)</f>
        <v>5.0451875087730578</v>
      </c>
      <c r="BE113" s="4">
        <f>AVERAGE(AF113:AF114)</f>
        <v>2.1963547363642189</v>
      </c>
      <c r="BF113" s="4">
        <f>AVERAGE(AG113:AG114)</f>
        <v>0.13321147314116571</v>
      </c>
    </row>
    <row r="114" spans="1:58" x14ac:dyDescent="0.3">
      <c r="A114">
        <v>91</v>
      </c>
      <c r="B114">
        <v>26</v>
      </c>
      <c r="C114" t="s">
        <v>127</v>
      </c>
      <c r="D114" t="s">
        <v>27</v>
      </c>
      <c r="G114">
        <v>0.5</v>
      </c>
      <c r="H114">
        <v>0.5</v>
      </c>
      <c r="I114">
        <v>2898</v>
      </c>
      <c r="J114">
        <v>4894</v>
      </c>
      <c r="L114">
        <v>1209</v>
      </c>
      <c r="M114">
        <v>2.6379999999999999</v>
      </c>
      <c r="N114">
        <v>4.4249999999999998</v>
      </c>
      <c r="O114">
        <v>1.7869999999999999</v>
      </c>
      <c r="Q114">
        <v>0.01</v>
      </c>
      <c r="R114">
        <v>1</v>
      </c>
      <c r="S114">
        <v>0</v>
      </c>
      <c r="T114">
        <v>0</v>
      </c>
      <c r="V114">
        <v>0</v>
      </c>
      <c r="Y114" s="1">
        <v>44366</v>
      </c>
      <c r="Z114" s="2">
        <v>0.12136574074074075</v>
      </c>
      <c r="AB114">
        <v>1</v>
      </c>
      <c r="AD114" s="4">
        <f t="shared" si="12"/>
        <v>2.8237161220866893</v>
      </c>
      <c r="AE114" s="4">
        <f t="shared" si="13"/>
        <v>5.0416578414737678</v>
      </c>
      <c r="AF114" s="4">
        <f t="shared" si="14"/>
        <v>2.2179417193870785</v>
      </c>
      <c r="AG114" s="4">
        <f t="shared" si="15"/>
        <v>0.1302452975526647</v>
      </c>
      <c r="BC114" s="4"/>
      <c r="BD114" s="4"/>
      <c r="BE114" s="4"/>
      <c r="BF114" s="4"/>
    </row>
    <row r="115" spans="1:58" x14ac:dyDescent="0.3">
      <c r="A115">
        <v>92</v>
      </c>
      <c r="B115">
        <v>27</v>
      </c>
      <c r="C115" t="s">
        <v>128</v>
      </c>
      <c r="D115" t="s">
        <v>27</v>
      </c>
      <c r="G115">
        <v>0.5</v>
      </c>
      <c r="H115">
        <v>0.5</v>
      </c>
      <c r="I115">
        <v>1445</v>
      </c>
      <c r="J115">
        <v>2299</v>
      </c>
      <c r="L115">
        <v>1199</v>
      </c>
      <c r="M115">
        <v>1.5229999999999999</v>
      </c>
      <c r="N115">
        <v>2.226</v>
      </c>
      <c r="O115">
        <v>0.70199999999999996</v>
      </c>
      <c r="Q115">
        <v>8.9999999999999993E-3</v>
      </c>
      <c r="R115">
        <v>1</v>
      </c>
      <c r="S115">
        <v>0</v>
      </c>
      <c r="T115">
        <v>0</v>
      </c>
      <c r="V115">
        <v>0</v>
      </c>
      <c r="Y115" s="1">
        <v>44366</v>
      </c>
      <c r="Z115" s="2">
        <v>0.13140046296296296</v>
      </c>
      <c r="AB115">
        <v>1</v>
      </c>
      <c r="AD115" s="4">
        <f t="shared" si="12"/>
        <v>1.3925595370638151</v>
      </c>
      <c r="AE115" s="4">
        <f t="shared" si="13"/>
        <v>2.4246616581431431</v>
      </c>
      <c r="AF115" s="4">
        <f t="shared" si="14"/>
        <v>1.032102121079328</v>
      </c>
      <c r="AG115" s="4">
        <f t="shared" si="15"/>
        <v>0.12910446078785665</v>
      </c>
      <c r="BC115" s="4"/>
      <c r="BD115" s="4"/>
      <c r="BE115" s="4"/>
      <c r="BF115" s="4"/>
    </row>
    <row r="116" spans="1:58" x14ac:dyDescent="0.3">
      <c r="A116">
        <v>93</v>
      </c>
      <c r="B116">
        <v>27</v>
      </c>
      <c r="C116" t="s">
        <v>128</v>
      </c>
      <c r="D116" t="s">
        <v>27</v>
      </c>
      <c r="G116">
        <v>0.5</v>
      </c>
      <c r="H116">
        <v>0.5</v>
      </c>
      <c r="I116">
        <v>920</v>
      </c>
      <c r="J116">
        <v>2236</v>
      </c>
      <c r="L116">
        <v>1196</v>
      </c>
      <c r="M116">
        <v>1.121</v>
      </c>
      <c r="N116">
        <v>2.173</v>
      </c>
      <c r="O116">
        <v>1.0529999999999999</v>
      </c>
      <c r="Q116">
        <v>8.9999999999999993E-3</v>
      </c>
      <c r="R116">
        <v>1</v>
      </c>
      <c r="S116">
        <v>0</v>
      </c>
      <c r="T116">
        <v>0</v>
      </c>
      <c r="V116">
        <v>0</v>
      </c>
      <c r="Y116" s="1">
        <v>44366</v>
      </c>
      <c r="Z116" s="2">
        <v>0.13678240740740741</v>
      </c>
      <c r="AB116">
        <v>1</v>
      </c>
      <c r="AD116" s="4">
        <f t="shared" si="12"/>
        <v>0.87545203043132436</v>
      </c>
      <c r="AE116" s="4">
        <f t="shared" si="13"/>
        <v>2.3611276467559255</v>
      </c>
      <c r="AF116" s="4">
        <f t="shared" si="14"/>
        <v>1.4856756163246012</v>
      </c>
      <c r="AG116" s="4">
        <f t="shared" si="15"/>
        <v>0.12876220975841424</v>
      </c>
      <c r="AJ116">
        <f>ABS(100*(AD116-AD117)/(AVERAGE(AD116:AD117)))</f>
        <v>2.1607756900989412</v>
      </c>
      <c r="AO116">
        <f>ABS(100*(AE116-AE117)/(AVERAGE(AE116:AE117)))</f>
        <v>0.90098513555892168</v>
      </c>
      <c r="AT116">
        <f>ABS(100*(AF116-AF117)/(AVERAGE(AF116:AF117)))</f>
        <v>0.1659636351714969</v>
      </c>
      <c r="AY116">
        <f>ABS(100*(AG116-AG117)/(AVERAGE(AG116:AG117)))</f>
        <v>0.44202231012983045</v>
      </c>
      <c r="BC116" s="4">
        <f>AVERAGE(AD116:AD117)</f>
        <v>0.86609484697797456</v>
      </c>
      <c r="BD116" s="4">
        <f>AVERAGE(AE116:AE117)</f>
        <v>2.3505386448580561</v>
      </c>
      <c r="BE116" s="4">
        <f>AVERAGE(AF116:AF117)</f>
        <v>1.4844437978800813</v>
      </c>
      <c r="BF116" s="4">
        <f>AVERAGE(AG116:AG117)</f>
        <v>0.12904741894961624</v>
      </c>
    </row>
    <row r="117" spans="1:58" x14ac:dyDescent="0.3">
      <c r="A117">
        <v>94</v>
      </c>
      <c r="B117">
        <v>27</v>
      </c>
      <c r="C117" t="s">
        <v>128</v>
      </c>
      <c r="D117" t="s">
        <v>27</v>
      </c>
      <c r="G117">
        <v>0.5</v>
      </c>
      <c r="H117">
        <v>0.5</v>
      </c>
      <c r="I117">
        <v>901</v>
      </c>
      <c r="J117">
        <v>2215</v>
      </c>
      <c r="L117">
        <v>1201</v>
      </c>
      <c r="M117">
        <v>1.1060000000000001</v>
      </c>
      <c r="N117">
        <v>2.1549999999999998</v>
      </c>
      <c r="O117">
        <v>1.0489999999999999</v>
      </c>
      <c r="Q117">
        <v>0.01</v>
      </c>
      <c r="R117">
        <v>1</v>
      </c>
      <c r="S117">
        <v>0</v>
      </c>
      <c r="T117">
        <v>0</v>
      </c>
      <c r="V117">
        <v>0</v>
      </c>
      <c r="Y117" s="1">
        <v>44366</v>
      </c>
      <c r="Z117" s="2">
        <v>0.14261574074074074</v>
      </c>
      <c r="AB117">
        <v>1</v>
      </c>
      <c r="AD117" s="4">
        <f t="shared" si="12"/>
        <v>0.85673766352462466</v>
      </c>
      <c r="AE117" s="4">
        <f t="shared" si="13"/>
        <v>2.3399496429601863</v>
      </c>
      <c r="AF117" s="4">
        <f t="shared" si="14"/>
        <v>1.4832119794355616</v>
      </c>
      <c r="AG117" s="4">
        <f t="shared" si="15"/>
        <v>0.12933262814081825</v>
      </c>
      <c r="BC117" s="4"/>
      <c r="BD117" s="4"/>
      <c r="BE117" s="4"/>
      <c r="BF117" s="4"/>
    </row>
    <row r="118" spans="1:58" x14ac:dyDescent="0.3">
      <c r="A118">
        <v>95</v>
      </c>
      <c r="B118">
        <v>28</v>
      </c>
      <c r="C118" t="s">
        <v>129</v>
      </c>
      <c r="D118" t="s">
        <v>27</v>
      </c>
      <c r="G118">
        <v>0.5</v>
      </c>
      <c r="H118">
        <v>0.5</v>
      </c>
      <c r="I118">
        <v>3838</v>
      </c>
      <c r="J118">
        <v>8647</v>
      </c>
      <c r="L118">
        <v>20189</v>
      </c>
      <c r="M118">
        <v>3.359</v>
      </c>
      <c r="N118">
        <v>7.6040000000000001</v>
      </c>
      <c r="O118">
        <v>4.2450000000000001</v>
      </c>
      <c r="Q118">
        <v>1.996</v>
      </c>
      <c r="R118">
        <v>1</v>
      </c>
      <c r="S118">
        <v>0</v>
      </c>
      <c r="T118">
        <v>0</v>
      </c>
      <c r="V118">
        <v>0</v>
      </c>
      <c r="Y118" s="1">
        <v>44366</v>
      </c>
      <c r="Z118" s="2">
        <v>0.15322916666666667</v>
      </c>
      <c r="AB118">
        <v>1</v>
      </c>
      <c r="AD118" s="4">
        <f t="shared" si="12"/>
        <v>3.7495848006286727</v>
      </c>
      <c r="AE118" s="4">
        <f t="shared" si="13"/>
        <v>8.8264696626837242</v>
      </c>
      <c r="AF118" s="4">
        <f t="shared" si="14"/>
        <v>5.0768848620550511</v>
      </c>
      <c r="AG118" s="4">
        <f t="shared" si="15"/>
        <v>2.2955534771583803</v>
      </c>
      <c r="BC118" s="4"/>
      <c r="BD118" s="4"/>
      <c r="BE118" s="4"/>
      <c r="BF118" s="4"/>
    </row>
    <row r="119" spans="1:58" x14ac:dyDescent="0.3">
      <c r="A119">
        <v>96</v>
      </c>
      <c r="B119">
        <v>28</v>
      </c>
      <c r="C119" t="s">
        <v>129</v>
      </c>
      <c r="D119" t="s">
        <v>27</v>
      </c>
      <c r="G119">
        <v>0.5</v>
      </c>
      <c r="H119">
        <v>0.5</v>
      </c>
      <c r="I119">
        <v>4839</v>
      </c>
      <c r="J119">
        <v>8651</v>
      </c>
      <c r="L119">
        <v>20597</v>
      </c>
      <c r="M119">
        <v>4.1280000000000001</v>
      </c>
      <c r="N119">
        <v>7.6070000000000002</v>
      </c>
      <c r="O119">
        <v>3.48</v>
      </c>
      <c r="Q119">
        <v>2.0379999999999998</v>
      </c>
      <c r="R119">
        <v>1</v>
      </c>
      <c r="S119">
        <v>0</v>
      </c>
      <c r="T119">
        <v>0</v>
      </c>
      <c r="V119">
        <v>0</v>
      </c>
      <c r="Y119" s="1">
        <v>44366</v>
      </c>
      <c r="Z119" s="2">
        <v>0.1590625</v>
      </c>
      <c r="AB119">
        <v>1</v>
      </c>
      <c r="AD119" s="4">
        <f t="shared" si="12"/>
        <v>4.7355364466079548</v>
      </c>
      <c r="AE119" s="4">
        <f t="shared" si="13"/>
        <v>8.830503568168627</v>
      </c>
      <c r="AF119" s="4">
        <f t="shared" si="14"/>
        <v>4.0949671215606722</v>
      </c>
      <c r="AG119" s="4">
        <f t="shared" si="15"/>
        <v>2.3420996171625492</v>
      </c>
      <c r="AJ119">
        <f>ABS(100*(AD119-AD120)/(AVERAGE(AD119:AD120)))</f>
        <v>1.0140069846247024</v>
      </c>
      <c r="AO119">
        <f>ABS(100*(AE119-AE120)/(AVERAGE(AE119:AE120)))</f>
        <v>0.13695062431301169</v>
      </c>
      <c r="AT119">
        <f>ABS(100*(AF119-AF120)/(AVERAGE(AF119:AF120)))</f>
        <v>0.88699189048227156</v>
      </c>
      <c r="AY119">
        <f>ABS(100*(AG119-AG120)/(AVERAGE(AG119:AG120)))</f>
        <v>1.1237226034193515</v>
      </c>
      <c r="BC119" s="4">
        <f>AVERAGE(AD119:AD120)</f>
        <v>4.7596681302508044</v>
      </c>
      <c r="BD119" s="4">
        <f>AVERAGE(AE119:AE120)</f>
        <v>8.8365544263959812</v>
      </c>
      <c r="BE119" s="4">
        <f>AVERAGE(AF119:AF120)</f>
        <v>4.0768862961451768</v>
      </c>
      <c r="BF119" s="4">
        <f>AVERAGE(AG119:AG120)</f>
        <v>2.3553333236343228</v>
      </c>
    </row>
    <row r="120" spans="1:58" x14ac:dyDescent="0.3">
      <c r="A120">
        <v>97</v>
      </c>
      <c r="B120">
        <v>28</v>
      </c>
      <c r="C120" t="s">
        <v>129</v>
      </c>
      <c r="D120" t="s">
        <v>27</v>
      </c>
      <c r="G120">
        <v>0.5</v>
      </c>
      <c r="H120">
        <v>0.5</v>
      </c>
      <c r="I120">
        <v>4888</v>
      </c>
      <c r="J120">
        <v>8663</v>
      </c>
      <c r="L120">
        <v>20829</v>
      </c>
      <c r="M120">
        <v>4.165</v>
      </c>
      <c r="N120">
        <v>7.6180000000000003</v>
      </c>
      <c r="O120">
        <v>3.4529999999999998</v>
      </c>
      <c r="Q120">
        <v>2.0619999999999998</v>
      </c>
      <c r="R120">
        <v>1</v>
      </c>
      <c r="S120">
        <v>0</v>
      </c>
      <c r="T120">
        <v>0</v>
      </c>
      <c r="V120">
        <v>0</v>
      </c>
      <c r="Y120" s="1">
        <v>44366</v>
      </c>
      <c r="Z120" s="2">
        <v>0.1653240740740741</v>
      </c>
      <c r="AB120">
        <v>1</v>
      </c>
      <c r="AD120" s="4">
        <f t="shared" si="12"/>
        <v>4.7837998138936539</v>
      </c>
      <c r="AE120" s="4">
        <f t="shared" si="13"/>
        <v>8.8426052846233354</v>
      </c>
      <c r="AF120" s="4">
        <f t="shared" si="14"/>
        <v>4.0588054707296815</v>
      </c>
      <c r="AG120" s="4">
        <f t="shared" si="15"/>
        <v>2.3685670301060964</v>
      </c>
      <c r="BC120" s="4"/>
      <c r="BD120" s="4"/>
      <c r="BE120" s="4"/>
      <c r="BF120" s="4"/>
    </row>
    <row r="121" spans="1:58" x14ac:dyDescent="0.3">
      <c r="A121">
        <v>98</v>
      </c>
      <c r="B121">
        <v>29</v>
      </c>
      <c r="C121" t="s">
        <v>130</v>
      </c>
      <c r="D121" t="s">
        <v>27</v>
      </c>
      <c r="G121">
        <v>0.5</v>
      </c>
      <c r="H121">
        <v>0.5</v>
      </c>
      <c r="I121">
        <v>3069</v>
      </c>
      <c r="J121">
        <v>4662</v>
      </c>
      <c r="L121">
        <v>1632</v>
      </c>
      <c r="M121">
        <v>2.7690000000000001</v>
      </c>
      <c r="N121">
        <v>4.2279999999999998</v>
      </c>
      <c r="O121">
        <v>1.4590000000000001</v>
      </c>
      <c r="Q121">
        <v>5.5E-2</v>
      </c>
      <c r="R121">
        <v>1</v>
      </c>
      <c r="S121">
        <v>0</v>
      </c>
      <c r="T121">
        <v>0</v>
      </c>
      <c r="V121">
        <v>0</v>
      </c>
      <c r="Y121" s="1">
        <v>44366</v>
      </c>
      <c r="Z121" s="2">
        <v>0.17569444444444446</v>
      </c>
      <c r="AB121">
        <v>1</v>
      </c>
      <c r="AD121" s="4">
        <f t="shared" si="12"/>
        <v>2.9921454242469863</v>
      </c>
      <c r="AE121" s="4">
        <f t="shared" si="13"/>
        <v>4.8076913233494114</v>
      </c>
      <c r="AF121" s="4">
        <f t="shared" si="14"/>
        <v>1.8155458991024251</v>
      </c>
      <c r="AG121" s="4">
        <f t="shared" si="15"/>
        <v>0.17850269270404603</v>
      </c>
      <c r="BC121" s="4"/>
      <c r="BD121" s="4"/>
      <c r="BE121" s="4"/>
      <c r="BF121" s="4"/>
    </row>
    <row r="122" spans="1:58" x14ac:dyDescent="0.3">
      <c r="A122">
        <v>99</v>
      </c>
      <c r="B122">
        <v>29</v>
      </c>
      <c r="C122" t="s">
        <v>130</v>
      </c>
      <c r="D122" t="s">
        <v>27</v>
      </c>
      <c r="G122">
        <v>0.5</v>
      </c>
      <c r="H122">
        <v>0.5</v>
      </c>
      <c r="I122">
        <v>2419</v>
      </c>
      <c r="J122">
        <v>4603</v>
      </c>
      <c r="L122">
        <v>1508</v>
      </c>
      <c r="M122">
        <v>2.2709999999999999</v>
      </c>
      <c r="N122">
        <v>4.1779999999999999</v>
      </c>
      <c r="O122">
        <v>1.907</v>
      </c>
      <c r="Q122">
        <v>4.2000000000000003E-2</v>
      </c>
      <c r="R122">
        <v>1</v>
      </c>
      <c r="S122">
        <v>0</v>
      </c>
      <c r="T122">
        <v>0</v>
      </c>
      <c r="V122">
        <v>0</v>
      </c>
      <c r="Y122" s="1">
        <v>44366</v>
      </c>
      <c r="Z122" s="2">
        <v>0.18134259259259258</v>
      </c>
      <c r="AB122">
        <v>1</v>
      </c>
      <c r="AD122" s="4">
        <f t="shared" si="12"/>
        <v>2.351917082701998</v>
      </c>
      <c r="AE122" s="4">
        <f t="shared" si="13"/>
        <v>4.748191217447097</v>
      </c>
      <c r="AF122" s="4">
        <f t="shared" si="14"/>
        <v>2.3962741347450991</v>
      </c>
      <c r="AG122" s="4">
        <f t="shared" si="15"/>
        <v>0.16435631682042598</v>
      </c>
      <c r="AJ122">
        <f>ABS(100*(AD122-AD123)/(AVERAGE(AD122:AD123)))</f>
        <v>0.66783151672361385</v>
      </c>
      <c r="AO122">
        <f>ABS(100*(AE122-AE123)/(AVERAGE(AE122:AE123)))</f>
        <v>2.1241425048257257E-2</v>
      </c>
      <c r="AT122">
        <f>ABS(100*(AF122-AF123)/(AVERAGE(AF122:AF123)))</f>
        <v>0.70220747582796528</v>
      </c>
      <c r="AY122">
        <f>ABS(100*(AG122-AG123)/(AVERAGE(AG122:AG123)))</f>
        <v>5.5648119167996697</v>
      </c>
      <c r="BC122" s="4">
        <f>AVERAGE(AD122:AD123)</f>
        <v>2.3597968161363978</v>
      </c>
      <c r="BD122" s="4">
        <f>AVERAGE(AE122:AE123)</f>
        <v>4.7476869792614842</v>
      </c>
      <c r="BE122" s="4">
        <f>AVERAGE(AF122:AF123)</f>
        <v>2.3878901631250864</v>
      </c>
      <c r="BF122" s="4">
        <f>AVERAGE(AG122:AG123)</f>
        <v>0.15990705343767453</v>
      </c>
    </row>
    <row r="123" spans="1:58" x14ac:dyDescent="0.3">
      <c r="A123">
        <v>100</v>
      </c>
      <c r="B123">
        <v>29</v>
      </c>
      <c r="C123" t="s">
        <v>130</v>
      </c>
      <c r="D123" t="s">
        <v>27</v>
      </c>
      <c r="G123">
        <v>0.5</v>
      </c>
      <c r="H123">
        <v>0.5</v>
      </c>
      <c r="I123">
        <v>2435</v>
      </c>
      <c r="J123">
        <v>4602</v>
      </c>
      <c r="L123">
        <v>1430</v>
      </c>
      <c r="M123">
        <v>2.2829999999999999</v>
      </c>
      <c r="N123">
        <v>4.1769999999999996</v>
      </c>
      <c r="O123">
        <v>1.895</v>
      </c>
      <c r="Q123">
        <v>3.4000000000000002E-2</v>
      </c>
      <c r="R123">
        <v>1</v>
      </c>
      <c r="S123">
        <v>0</v>
      </c>
      <c r="T123">
        <v>0</v>
      </c>
      <c r="V123">
        <v>0</v>
      </c>
      <c r="Y123" s="1">
        <v>44366</v>
      </c>
      <c r="Z123" s="2">
        <v>0.18746527777777777</v>
      </c>
      <c r="AB123">
        <v>1</v>
      </c>
      <c r="AD123" s="4">
        <f t="shared" si="12"/>
        <v>2.3676765495707972</v>
      </c>
      <c r="AE123" s="4">
        <f t="shared" si="13"/>
        <v>4.7471827410758713</v>
      </c>
      <c r="AF123" s="4">
        <f t="shared" si="14"/>
        <v>2.3795061915050741</v>
      </c>
      <c r="AG123" s="4">
        <f t="shared" si="15"/>
        <v>0.15545779005492305</v>
      </c>
      <c r="BC123" s="4"/>
      <c r="BD123" s="4"/>
      <c r="BE123" s="4"/>
      <c r="BF123" s="4"/>
    </row>
    <row r="124" spans="1:58" x14ac:dyDescent="0.3">
      <c r="A124">
        <v>101</v>
      </c>
      <c r="B124">
        <v>30</v>
      </c>
      <c r="C124" t="s">
        <v>131</v>
      </c>
      <c r="D124" t="s">
        <v>27</v>
      </c>
      <c r="G124">
        <v>0.5</v>
      </c>
      <c r="H124">
        <v>0.5</v>
      </c>
      <c r="I124">
        <v>2779</v>
      </c>
      <c r="J124">
        <v>5173</v>
      </c>
      <c r="L124">
        <v>1263</v>
      </c>
      <c r="M124">
        <v>2.5470000000000002</v>
      </c>
      <c r="N124">
        <v>4.6609999999999996</v>
      </c>
      <c r="O124">
        <v>2.1139999999999999</v>
      </c>
      <c r="Q124">
        <v>1.6E-2</v>
      </c>
      <c r="R124">
        <v>1</v>
      </c>
      <c r="S124">
        <v>0</v>
      </c>
      <c r="T124">
        <v>0</v>
      </c>
      <c r="V124">
        <v>0</v>
      </c>
      <c r="Y124" s="1">
        <v>44366</v>
      </c>
      <c r="Z124" s="2">
        <v>0.19797453703703705</v>
      </c>
      <c r="AB124">
        <v>1</v>
      </c>
      <c r="AD124" s="4">
        <f t="shared" si="12"/>
        <v>2.7065050872499912</v>
      </c>
      <c r="AE124" s="4">
        <f t="shared" si="13"/>
        <v>5.323022749045732</v>
      </c>
      <c r="AF124" s="4">
        <f t="shared" si="14"/>
        <v>2.6165176617957409</v>
      </c>
      <c r="AG124" s="4">
        <f t="shared" si="15"/>
        <v>0.13640581608262831</v>
      </c>
      <c r="BC124" s="4"/>
      <c r="BD124" s="4"/>
      <c r="BE124" s="4"/>
      <c r="BF124" s="4"/>
    </row>
    <row r="125" spans="1:58" x14ac:dyDescent="0.3">
      <c r="A125">
        <v>102</v>
      </c>
      <c r="B125">
        <v>30</v>
      </c>
      <c r="C125" t="s">
        <v>131</v>
      </c>
      <c r="D125" t="s">
        <v>27</v>
      </c>
      <c r="G125">
        <v>0.5</v>
      </c>
      <c r="H125">
        <v>0.5</v>
      </c>
      <c r="I125">
        <v>2946</v>
      </c>
      <c r="J125">
        <v>5162</v>
      </c>
      <c r="L125">
        <v>1277</v>
      </c>
      <c r="M125">
        <v>2.6749999999999998</v>
      </c>
      <c r="N125">
        <v>4.6520000000000001</v>
      </c>
      <c r="O125">
        <v>1.9770000000000001</v>
      </c>
      <c r="Q125">
        <v>1.7999999999999999E-2</v>
      </c>
      <c r="R125">
        <v>1</v>
      </c>
      <c r="S125">
        <v>0</v>
      </c>
      <c r="T125">
        <v>0</v>
      </c>
      <c r="V125">
        <v>0</v>
      </c>
      <c r="Y125" s="1">
        <v>44366</v>
      </c>
      <c r="Z125" s="2">
        <v>0.20370370370370372</v>
      </c>
      <c r="AB125">
        <v>1</v>
      </c>
      <c r="AD125" s="4">
        <f t="shared" si="12"/>
        <v>2.8709945226930884</v>
      </c>
      <c r="AE125" s="4">
        <f t="shared" si="13"/>
        <v>5.3119295089622494</v>
      </c>
      <c r="AF125" s="4">
        <f t="shared" si="14"/>
        <v>2.4409349862691609</v>
      </c>
      <c r="AG125" s="4">
        <f t="shared" si="15"/>
        <v>0.1380029875533596</v>
      </c>
      <c r="AJ125">
        <f>ABS(100*(AD125-AD126)/(AVERAGE(AD125:AD126)))</f>
        <v>0.54741768714825745</v>
      </c>
      <c r="AO125">
        <f>ABS(100*(AE125-AE126)/(AVERAGE(AE125:AE126)))</f>
        <v>1.0112994450866835</v>
      </c>
      <c r="AT125">
        <f>ABS(100*(AF125-AF126)/(AVERAGE(AF125:AF126)))</f>
        <v>2.8761099455647154</v>
      </c>
      <c r="AY125">
        <f>ABS(100*(AG125-AG126)/(AVERAGE(AG125:AG126)))</f>
        <v>3.8764111687920617</v>
      </c>
      <c r="BC125" s="4">
        <f>AVERAGE(AD125:AD126)</f>
        <v>2.8788742561274883</v>
      </c>
      <c r="BD125" s="4">
        <f>AVERAGE(AE125:AE126)</f>
        <v>5.2852048851247684</v>
      </c>
      <c r="BE125" s="4">
        <f>AVERAGE(AF125:AF126)</f>
        <v>2.4063306289972806</v>
      </c>
      <c r="BF125" s="4">
        <f>AVERAGE(AG125:AG126)</f>
        <v>0.13537906299430102</v>
      </c>
    </row>
    <row r="126" spans="1:58" x14ac:dyDescent="0.3">
      <c r="A126">
        <v>103</v>
      </c>
      <c r="B126">
        <v>30</v>
      </c>
      <c r="C126" t="s">
        <v>131</v>
      </c>
      <c r="D126" t="s">
        <v>27</v>
      </c>
      <c r="G126">
        <v>0.5</v>
      </c>
      <c r="H126">
        <v>0.5</v>
      </c>
      <c r="I126">
        <v>2962</v>
      </c>
      <c r="J126">
        <v>5109</v>
      </c>
      <c r="L126">
        <v>1231</v>
      </c>
      <c r="M126">
        <v>2.6880000000000002</v>
      </c>
      <c r="N126">
        <v>4.6070000000000002</v>
      </c>
      <c r="O126">
        <v>1.92</v>
      </c>
      <c r="Q126">
        <v>1.2999999999999999E-2</v>
      </c>
      <c r="R126">
        <v>1</v>
      </c>
      <c r="S126">
        <v>0</v>
      </c>
      <c r="T126">
        <v>0</v>
      </c>
      <c r="V126">
        <v>0</v>
      </c>
      <c r="Y126" s="1">
        <v>44366</v>
      </c>
      <c r="Z126" s="2">
        <v>0.20983796296296298</v>
      </c>
      <c r="AB126">
        <v>1</v>
      </c>
      <c r="AD126" s="4">
        <f t="shared" si="12"/>
        <v>2.8867539895618881</v>
      </c>
      <c r="AE126" s="4">
        <f t="shared" si="13"/>
        <v>5.2584802612872883</v>
      </c>
      <c r="AF126" s="4">
        <f t="shared" si="14"/>
        <v>2.3717262717254002</v>
      </c>
      <c r="AG126" s="4">
        <f t="shared" si="15"/>
        <v>0.13275513843524248</v>
      </c>
      <c r="BC126" s="4"/>
      <c r="BD126" s="4"/>
      <c r="BE126" s="4"/>
      <c r="BF126" s="4"/>
    </row>
    <row r="127" spans="1:58" x14ac:dyDescent="0.3">
      <c r="A127">
        <v>104</v>
      </c>
      <c r="B127">
        <v>31</v>
      </c>
      <c r="C127" t="s">
        <v>66</v>
      </c>
      <c r="D127" t="s">
        <v>27</v>
      </c>
      <c r="G127">
        <v>0.5</v>
      </c>
      <c r="H127">
        <v>0.5</v>
      </c>
      <c r="I127">
        <v>4961</v>
      </c>
      <c r="J127">
        <v>10638</v>
      </c>
      <c r="L127">
        <v>4151</v>
      </c>
      <c r="M127">
        <v>4.2210000000000001</v>
      </c>
      <c r="N127">
        <v>9.2910000000000004</v>
      </c>
      <c r="O127">
        <v>5.07</v>
      </c>
      <c r="Q127">
        <v>0.318</v>
      </c>
      <c r="R127">
        <v>1</v>
      </c>
      <c r="S127">
        <v>0</v>
      </c>
      <c r="T127">
        <v>0</v>
      </c>
      <c r="V127">
        <v>0</v>
      </c>
      <c r="Y127" s="1">
        <v>44366</v>
      </c>
      <c r="Z127" s="2">
        <v>0.22072916666666667</v>
      </c>
      <c r="AB127">
        <v>1</v>
      </c>
      <c r="AD127" s="4">
        <f t="shared" si="12"/>
        <v>4.8557023814825531</v>
      </c>
      <c r="AE127" s="4">
        <f t="shared" si="13"/>
        <v>10.834346117794041</v>
      </c>
      <c r="AF127" s="4">
        <f t="shared" si="14"/>
        <v>5.9786437363114882</v>
      </c>
      <c r="AG127" s="4">
        <f t="shared" si="15"/>
        <v>0.46587947375919869</v>
      </c>
      <c r="BC127" s="4"/>
      <c r="BD127" s="4"/>
      <c r="BE127" s="4"/>
      <c r="BF127" s="4"/>
    </row>
    <row r="128" spans="1:58" x14ac:dyDescent="0.3">
      <c r="A128">
        <v>105</v>
      </c>
      <c r="B128">
        <v>31</v>
      </c>
      <c r="C128" t="s">
        <v>66</v>
      </c>
      <c r="D128" t="s">
        <v>27</v>
      </c>
      <c r="G128">
        <v>0.5</v>
      </c>
      <c r="H128">
        <v>0.5</v>
      </c>
      <c r="I128">
        <v>5715</v>
      </c>
      <c r="J128">
        <v>10618</v>
      </c>
      <c r="L128">
        <v>4145</v>
      </c>
      <c r="M128">
        <v>4.7990000000000004</v>
      </c>
      <c r="N128">
        <v>9.2739999999999991</v>
      </c>
      <c r="O128">
        <v>4.4749999999999996</v>
      </c>
      <c r="Q128">
        <v>0.318</v>
      </c>
      <c r="R128">
        <v>1</v>
      </c>
      <c r="S128">
        <v>0</v>
      </c>
      <c r="T128">
        <v>0</v>
      </c>
      <c r="V128">
        <v>0</v>
      </c>
      <c r="Y128" s="1">
        <v>44366</v>
      </c>
      <c r="Z128" s="2">
        <v>0.22666666666666668</v>
      </c>
      <c r="AB128">
        <v>1</v>
      </c>
      <c r="AD128" s="4">
        <f t="shared" si="12"/>
        <v>5.598367257674739</v>
      </c>
      <c r="AE128" s="4">
        <f t="shared" si="13"/>
        <v>10.814176590369529</v>
      </c>
      <c r="AF128" s="4">
        <f t="shared" si="14"/>
        <v>5.2158093326947901</v>
      </c>
      <c r="AG128" s="4">
        <f t="shared" si="15"/>
        <v>0.46519497170031382</v>
      </c>
      <c r="AJ128">
        <f>ABS(100*(AD128-AD129)/(AVERAGE(AD128:AD129)))</f>
        <v>0.54689985060265178</v>
      </c>
      <c r="AL128">
        <f>100*((AVERAGE(AD128:AD129)*25)-(AVERAGE(AD110:AD111)*25))/(1000*0.075)</f>
        <v>89.123068365326716</v>
      </c>
      <c r="AO128">
        <f>ABS(100*(AE128-AE129)/(AVERAGE(AE128:AE129)))</f>
        <v>3.7295056424648386E-2</v>
      </c>
      <c r="AQ128">
        <f>100*((AVERAGE(AE128:AE129)*25)-(AVERAGE(AE110:AE111)*25))/(2000*0.075)</f>
        <v>94.855606683534901</v>
      </c>
      <c r="AT128">
        <f>ABS(100*(AF128-AF129)/(AVERAGE(AF128:AF129)))</f>
        <v>0.66056289782178679</v>
      </c>
      <c r="AV128">
        <f>100*((AVERAGE(AF128:AF129)*25)-(AVERAGE(AF110:AF111)*25))/(1000*0.075)</f>
        <v>100.58814500174306</v>
      </c>
      <c r="AY128">
        <f>ABS(100*(AG128-AG129)/(AVERAGE(AG128:AG129)))</f>
        <v>0.19638337318992793</v>
      </c>
      <c r="BA128">
        <f>100*((AVERAGE(AG128:AG129)*25)-(AVERAGE(AG110:AG111)*25))/(100*0.075)</f>
        <v>100.31757951878953</v>
      </c>
      <c r="BC128" s="4">
        <f>AVERAGE(AD128:AD129)</f>
        <v>5.5831002741455897</v>
      </c>
      <c r="BD128" s="4">
        <f>AVERAGE(AE128:AE129)</f>
        <v>10.81619354311198</v>
      </c>
      <c r="BE128" s="4">
        <f>AVERAGE(AF128:AF129)</f>
        <v>5.2330932689663907</v>
      </c>
      <c r="BF128" s="4">
        <f>AVERAGE(AG128:AG129)</f>
        <v>0.46473863699439055</v>
      </c>
    </row>
    <row r="129" spans="1:58" x14ac:dyDescent="0.3">
      <c r="A129">
        <v>106</v>
      </c>
      <c r="B129">
        <v>31</v>
      </c>
      <c r="C129" t="s">
        <v>66</v>
      </c>
      <c r="D129" t="s">
        <v>27</v>
      </c>
      <c r="G129">
        <v>0.5</v>
      </c>
      <c r="H129">
        <v>0.5</v>
      </c>
      <c r="I129">
        <v>5684</v>
      </c>
      <c r="J129">
        <v>10622</v>
      </c>
      <c r="L129">
        <v>4137</v>
      </c>
      <c r="M129">
        <v>4.7759999999999998</v>
      </c>
      <c r="N129">
        <v>9.2780000000000005</v>
      </c>
      <c r="O129">
        <v>4.5019999999999998</v>
      </c>
      <c r="Q129">
        <v>0.317</v>
      </c>
      <c r="R129">
        <v>1</v>
      </c>
      <c r="S129">
        <v>0</v>
      </c>
      <c r="T129">
        <v>0</v>
      </c>
      <c r="V129">
        <v>0</v>
      </c>
      <c r="Y129" s="1">
        <v>44366</v>
      </c>
      <c r="Z129" s="2">
        <v>0.23309027777777777</v>
      </c>
      <c r="AB129">
        <v>1</v>
      </c>
      <c r="AD129" s="4">
        <f t="shared" si="12"/>
        <v>5.5678332906164405</v>
      </c>
      <c r="AE129" s="4">
        <f t="shared" si="13"/>
        <v>10.818210495854432</v>
      </c>
      <c r="AF129" s="4">
        <f t="shared" si="14"/>
        <v>5.2503772052379913</v>
      </c>
      <c r="AG129" s="4">
        <f t="shared" si="15"/>
        <v>0.46428230228846734</v>
      </c>
    </row>
    <row r="130" spans="1:58" x14ac:dyDescent="0.3">
      <c r="A130">
        <v>107</v>
      </c>
      <c r="B130">
        <v>32</v>
      </c>
      <c r="C130" t="s">
        <v>67</v>
      </c>
      <c r="D130" t="s">
        <v>27</v>
      </c>
      <c r="G130">
        <v>0.5</v>
      </c>
      <c r="H130">
        <v>0.5</v>
      </c>
      <c r="I130">
        <v>3743</v>
      </c>
      <c r="J130">
        <v>5424</v>
      </c>
      <c r="L130">
        <v>1374</v>
      </c>
      <c r="M130">
        <v>3.286</v>
      </c>
      <c r="N130">
        <v>4.8739999999999997</v>
      </c>
      <c r="O130">
        <v>1.5880000000000001</v>
      </c>
      <c r="Q130">
        <v>2.8000000000000001E-2</v>
      </c>
      <c r="R130">
        <v>1</v>
      </c>
      <c r="S130">
        <v>0</v>
      </c>
      <c r="T130">
        <v>0</v>
      </c>
      <c r="V130">
        <v>0</v>
      </c>
      <c r="Y130" s="1">
        <v>44366</v>
      </c>
      <c r="Z130" s="2">
        <v>0.24359953703703704</v>
      </c>
      <c r="AB130">
        <v>1</v>
      </c>
      <c r="AD130" s="4">
        <f t="shared" si="12"/>
        <v>3.6560129660951741</v>
      </c>
      <c r="AE130" s="4">
        <f t="shared" si="13"/>
        <v>5.5761503182233758</v>
      </c>
      <c r="AF130" s="4">
        <f t="shared" si="14"/>
        <v>1.9201373521282017</v>
      </c>
      <c r="AG130" s="4">
        <f t="shared" si="15"/>
        <v>0.14906910417199787</v>
      </c>
      <c r="BC130" s="4"/>
      <c r="BD130" s="4"/>
      <c r="BE130" s="4"/>
      <c r="BF130" s="4"/>
    </row>
    <row r="131" spans="1:58" x14ac:dyDescent="0.3">
      <c r="A131">
        <v>108</v>
      </c>
      <c r="B131">
        <v>32</v>
      </c>
      <c r="C131" t="s">
        <v>67</v>
      </c>
      <c r="D131" t="s">
        <v>27</v>
      </c>
      <c r="G131">
        <v>0.5</v>
      </c>
      <c r="H131">
        <v>0.5</v>
      </c>
      <c r="I131">
        <v>3096</v>
      </c>
      <c r="J131">
        <v>5370</v>
      </c>
      <c r="L131">
        <v>1324</v>
      </c>
      <c r="M131">
        <v>2.79</v>
      </c>
      <c r="N131">
        <v>4.8280000000000003</v>
      </c>
      <c r="O131">
        <v>2.0379999999999998</v>
      </c>
      <c r="Q131">
        <v>2.1999999999999999E-2</v>
      </c>
      <c r="R131">
        <v>1</v>
      </c>
      <c r="S131">
        <v>0</v>
      </c>
      <c r="T131">
        <v>0</v>
      </c>
      <c r="V131">
        <v>0</v>
      </c>
      <c r="Y131" s="1">
        <v>44366</v>
      </c>
      <c r="Z131" s="2">
        <v>0.24936342592592595</v>
      </c>
      <c r="AB131">
        <v>1</v>
      </c>
      <c r="AD131" s="4">
        <f t="shared" si="12"/>
        <v>3.0187395245880855</v>
      </c>
      <c r="AE131" s="4">
        <f t="shared" si="13"/>
        <v>5.5216925941771891</v>
      </c>
      <c r="AF131" s="4">
        <f t="shared" si="14"/>
        <v>2.5029530695891036</v>
      </c>
      <c r="AG131" s="4">
        <f t="shared" si="15"/>
        <v>0.14336492034795753</v>
      </c>
      <c r="AJ131">
        <f>ABS(100*(AD131-AD132)/(AVERAGE(AD131:AD132)))</f>
        <v>2.1102515049700745</v>
      </c>
      <c r="AK131">
        <f>ABS(100*((AVERAGE(AD131:AD132)-AVERAGE(AD125:AD126))/(AVERAGE(AD125:AD126,AD131:AD132))))</f>
        <v>3.6939850973877397</v>
      </c>
      <c r="AO131">
        <f>ABS(100*(AE131-AE132)/(AVERAGE(AE131:AE132)))</f>
        <v>0.1645103000550738</v>
      </c>
      <c r="AP131">
        <f>ABS(100*((AVERAGE(AE131:AE132)-AVERAGE(AE125:AE126))/(AVERAGE(AE125:AE126,AE131:AE132))))</f>
        <v>4.2944241748526624</v>
      </c>
      <c r="AT131">
        <f>ABS(100*(AF131-AF132)/(AVERAGE(AF131:AF132)))</f>
        <v>2.1329245398336707</v>
      </c>
      <c r="AU131">
        <f>ABS(100*((AVERAGE(AF131:AF132)-AVERAGE(AF125:AF126))/(AVERAGE(AF125:AF126,AF131:AF132))))</f>
        <v>5.0079662847492248</v>
      </c>
      <c r="AY131">
        <f>ABS(100*(AG131-AG132)/(AVERAGE(AG131:AG132)))</f>
        <v>0.39867174583481108</v>
      </c>
      <c r="AZ131">
        <f>ABS(100*((AVERAGE(AG131:AG132)-AVERAGE(AG125:AG126))/(AVERAGE(AG125:AG126,AG131:AG132))))</f>
        <v>5.5309071771443419</v>
      </c>
      <c r="BC131" s="4">
        <f>AVERAGE(AD131:AD132)</f>
        <v>2.9872205908504865</v>
      </c>
      <c r="BD131" s="4">
        <f>AVERAGE(AE131:AE132)</f>
        <v>5.5171544505066734</v>
      </c>
      <c r="BE131" s="4">
        <f>AVERAGE(AF131:AF132)</f>
        <v>2.5299338596561878</v>
      </c>
      <c r="BF131" s="4">
        <f>AVERAGE(AG131:AG132)</f>
        <v>0.1430797111567555</v>
      </c>
    </row>
    <row r="132" spans="1:58" x14ac:dyDescent="0.3">
      <c r="A132">
        <v>109</v>
      </c>
      <c r="B132">
        <v>32</v>
      </c>
      <c r="C132" t="s">
        <v>67</v>
      </c>
      <c r="D132" t="s">
        <v>27</v>
      </c>
      <c r="G132">
        <v>0.5</v>
      </c>
      <c r="H132">
        <v>0.5</v>
      </c>
      <c r="I132">
        <v>3032</v>
      </c>
      <c r="J132">
        <v>5361</v>
      </c>
      <c r="L132">
        <v>1319</v>
      </c>
      <c r="M132">
        <v>2.7410000000000001</v>
      </c>
      <c r="N132">
        <v>4.82</v>
      </c>
      <c r="O132">
        <v>2.0790000000000002</v>
      </c>
      <c r="Q132">
        <v>2.1999999999999999E-2</v>
      </c>
      <c r="R132">
        <v>1</v>
      </c>
      <c r="S132">
        <v>0</v>
      </c>
      <c r="T132">
        <v>0</v>
      </c>
      <c r="V132">
        <v>0</v>
      </c>
      <c r="Y132" s="1">
        <v>44366</v>
      </c>
      <c r="Z132" s="2">
        <v>0.25563657407407409</v>
      </c>
      <c r="AB132">
        <v>1</v>
      </c>
      <c r="AD132" s="4">
        <f t="shared" si="12"/>
        <v>2.9557016571128871</v>
      </c>
      <c r="AE132" s="4">
        <f t="shared" si="13"/>
        <v>5.5126163068361587</v>
      </c>
      <c r="AF132" s="4">
        <f t="shared" si="14"/>
        <v>2.5569146497232715</v>
      </c>
      <c r="AG132" s="4">
        <f t="shared" si="15"/>
        <v>0.14279450196555349</v>
      </c>
    </row>
    <row r="133" spans="1:58" x14ac:dyDescent="0.3">
      <c r="A133">
        <v>110</v>
      </c>
      <c r="B133">
        <v>2</v>
      </c>
      <c r="D133" t="s">
        <v>28</v>
      </c>
      <c r="Y133" s="1">
        <v>44366</v>
      </c>
      <c r="Z133" s="2">
        <v>0.25960648148148147</v>
      </c>
      <c r="AB133">
        <v>1</v>
      </c>
      <c r="AD133" s="4" t="e">
        <f t="shared" si="12"/>
        <v>#DIV/0!</v>
      </c>
      <c r="AE133" s="4" t="e">
        <f t="shared" si="13"/>
        <v>#DIV/0!</v>
      </c>
      <c r="AF133" s="4" t="e">
        <f t="shared" si="14"/>
        <v>#DIV/0!</v>
      </c>
      <c r="AG133" s="4" t="e">
        <f t="shared" si="15"/>
        <v>#DIV/0!</v>
      </c>
    </row>
    <row r="134" spans="1:58" x14ac:dyDescent="0.3">
      <c r="A134">
        <v>111</v>
      </c>
      <c r="B134">
        <v>3</v>
      </c>
      <c r="C134" t="s">
        <v>29</v>
      </c>
      <c r="D134" t="s">
        <v>27</v>
      </c>
      <c r="G134">
        <v>0.5</v>
      </c>
      <c r="H134">
        <v>0.5</v>
      </c>
      <c r="I134">
        <v>163</v>
      </c>
      <c r="J134">
        <v>204</v>
      </c>
      <c r="L134">
        <v>138</v>
      </c>
      <c r="M134">
        <v>0.54</v>
      </c>
      <c r="N134">
        <v>0.45200000000000001</v>
      </c>
      <c r="O134">
        <v>0</v>
      </c>
      <c r="Q134">
        <v>0</v>
      </c>
      <c r="R134">
        <v>1</v>
      </c>
      <c r="S134">
        <v>0</v>
      </c>
      <c r="T134">
        <v>0</v>
      </c>
      <c r="V134">
        <v>0</v>
      </c>
      <c r="Y134" s="1">
        <v>44366</v>
      </c>
      <c r="Z134" s="2">
        <v>0.26915509259259257</v>
      </c>
      <c r="AB134">
        <v>1</v>
      </c>
      <c r="AD134" s="4">
        <f t="shared" si="12"/>
        <v>0.12983225420123778</v>
      </c>
      <c r="AE134" s="4">
        <f t="shared" si="13"/>
        <v>0.311903660425355</v>
      </c>
      <c r="AF134" s="4">
        <f t="shared" si="14"/>
        <v>0.18207140622411722</v>
      </c>
      <c r="AG134" s="4">
        <f t="shared" si="15"/>
        <v>8.0616800417205193E-3</v>
      </c>
    </row>
    <row r="135" spans="1:58" x14ac:dyDescent="0.3">
      <c r="A135">
        <v>112</v>
      </c>
      <c r="B135">
        <v>3</v>
      </c>
      <c r="C135" t="s">
        <v>29</v>
      </c>
      <c r="D135" t="s">
        <v>27</v>
      </c>
      <c r="G135">
        <v>0.5</v>
      </c>
      <c r="H135">
        <v>0.5</v>
      </c>
      <c r="I135">
        <v>50</v>
      </c>
      <c r="J135">
        <v>168</v>
      </c>
      <c r="L135">
        <v>64</v>
      </c>
      <c r="M135">
        <v>0.45300000000000001</v>
      </c>
      <c r="N135">
        <v>0.42099999999999999</v>
      </c>
      <c r="O135">
        <v>0</v>
      </c>
      <c r="Q135">
        <v>0</v>
      </c>
      <c r="R135">
        <v>1</v>
      </c>
      <c r="S135">
        <v>0</v>
      </c>
      <c r="T135">
        <v>0</v>
      </c>
      <c r="V135">
        <v>0</v>
      </c>
      <c r="Y135" s="1">
        <v>44366</v>
      </c>
      <c r="Z135" s="2">
        <v>0.27410879629629631</v>
      </c>
      <c r="AB135">
        <v>1</v>
      </c>
      <c r="AD135" s="4">
        <f t="shared" si="12"/>
        <v>1.8531019440339774E-2</v>
      </c>
      <c r="AE135" s="4">
        <f t="shared" si="13"/>
        <v>0.27559851106123073</v>
      </c>
      <c r="AF135" s="4">
        <f t="shared" si="14"/>
        <v>0.25706749162089093</v>
      </c>
      <c r="AG135" s="4">
        <f t="shared" si="15"/>
        <v>-3.8051201785919368E-4</v>
      </c>
      <c r="AJ135">
        <f>ABS(100*(AD135-AD136)/(AVERAGE(AD135:AD136)))</f>
        <v>105.57214539604934</v>
      </c>
      <c r="AO135">
        <f>ABS(100*(AE135-AE136)/(AVERAGE(AE135:AE136)))</f>
        <v>0.73453238925016051</v>
      </c>
      <c r="AT135">
        <f>ABS(100*(AF135-AF136)/(AVERAGE(AF135:AF136)))</f>
        <v>4.1101732496617798</v>
      </c>
      <c r="AY135">
        <f>ABS(100*(AG135-AG136)/(AVERAGE(AG135:AG136)))</f>
        <v>1203.6890740086685</v>
      </c>
      <c r="BC135" s="4">
        <f>AVERAGE(AD135:AD136)</f>
        <v>1.212873602488989E-2</v>
      </c>
      <c r="BD135" s="4">
        <f>AVERAGE(AE135:AE136)</f>
        <v>0.27459003469000509</v>
      </c>
      <c r="BE135" s="4">
        <f>AVERAGE(AF135:AF136)</f>
        <v>0.26246129866511514</v>
      </c>
      <c r="BF135" s="4">
        <f>AVERAGE(AG135:AG136)</f>
        <v>7.5822688064034317E-5</v>
      </c>
    </row>
    <row r="136" spans="1:58" x14ac:dyDescent="0.3">
      <c r="A136">
        <v>113</v>
      </c>
      <c r="B136">
        <v>3</v>
      </c>
      <c r="C136" t="s">
        <v>29</v>
      </c>
      <c r="D136" t="s">
        <v>27</v>
      </c>
      <c r="G136">
        <v>0.5</v>
      </c>
      <c r="H136">
        <v>0.5</v>
      </c>
      <c r="I136">
        <v>37</v>
      </c>
      <c r="J136">
        <v>166</v>
      </c>
      <c r="L136">
        <v>72</v>
      </c>
      <c r="M136">
        <v>0.443</v>
      </c>
      <c r="N136">
        <v>0.41899999999999998</v>
      </c>
      <c r="O136">
        <v>0</v>
      </c>
      <c r="Q136">
        <v>0</v>
      </c>
      <c r="R136">
        <v>1</v>
      </c>
      <c r="S136">
        <v>0</v>
      </c>
      <c r="T136">
        <v>0</v>
      </c>
      <c r="V136">
        <v>0</v>
      </c>
      <c r="Y136" s="1">
        <v>44366</v>
      </c>
      <c r="Z136" s="2">
        <v>0.27946759259259263</v>
      </c>
      <c r="AB136">
        <v>1</v>
      </c>
      <c r="AD136" s="4">
        <f t="shared" si="12"/>
        <v>5.7264526094400045E-3</v>
      </c>
      <c r="AE136" s="4">
        <f t="shared" si="13"/>
        <v>0.27358155831877939</v>
      </c>
      <c r="AF136" s="4">
        <f t="shared" si="14"/>
        <v>0.2678551057093394</v>
      </c>
      <c r="AG136" s="4">
        <f t="shared" si="15"/>
        <v>5.3215739398726231E-4</v>
      </c>
      <c r="BC136" s="4"/>
      <c r="BD136" s="4"/>
      <c r="BE136" s="4"/>
      <c r="BF136" s="4"/>
    </row>
    <row r="137" spans="1:58" x14ac:dyDescent="0.3">
      <c r="A137">
        <v>114</v>
      </c>
      <c r="B137">
        <v>1</v>
      </c>
      <c r="C137" t="s">
        <v>30</v>
      </c>
      <c r="D137" t="s">
        <v>27</v>
      </c>
      <c r="G137">
        <v>0.5</v>
      </c>
      <c r="H137">
        <v>0.5</v>
      </c>
      <c r="I137">
        <v>7622</v>
      </c>
      <c r="J137">
        <v>11087</v>
      </c>
      <c r="L137">
        <v>13027</v>
      </c>
      <c r="M137">
        <v>6.2619999999999996</v>
      </c>
      <c r="N137">
        <v>9.6720000000000006</v>
      </c>
      <c r="O137">
        <v>3.4089999999999998</v>
      </c>
      <c r="Q137">
        <v>1.246</v>
      </c>
      <c r="R137">
        <v>1</v>
      </c>
      <c r="S137">
        <v>0</v>
      </c>
      <c r="T137">
        <v>0</v>
      </c>
      <c r="V137">
        <v>0</v>
      </c>
      <c r="Y137" s="1">
        <v>44366</v>
      </c>
      <c r="Z137" s="2">
        <v>0.29050925925925924</v>
      </c>
      <c r="AB137">
        <v>1</v>
      </c>
      <c r="AD137" s="4">
        <f t="shared" si="12"/>
        <v>7.476698715099805</v>
      </c>
      <c r="AE137" s="4">
        <f t="shared" si="13"/>
        <v>11.28715200847437</v>
      </c>
      <c r="AF137" s="4">
        <f t="shared" si="14"/>
        <v>3.8104532933745654</v>
      </c>
      <c r="AG137" s="4">
        <f t="shared" si="15"/>
        <v>1.4784861862028409</v>
      </c>
    </row>
    <row r="138" spans="1:58" x14ac:dyDescent="0.3">
      <c r="A138">
        <v>115</v>
      </c>
      <c r="B138">
        <v>1</v>
      </c>
      <c r="C138" t="s">
        <v>30</v>
      </c>
      <c r="D138" t="s">
        <v>27</v>
      </c>
      <c r="G138">
        <v>0.5</v>
      </c>
      <c r="H138">
        <v>0.5</v>
      </c>
      <c r="I138">
        <v>10366</v>
      </c>
      <c r="J138">
        <v>11083</v>
      </c>
      <c r="L138">
        <v>13203</v>
      </c>
      <c r="M138">
        <v>8.3670000000000009</v>
      </c>
      <c r="N138">
        <v>9.6679999999999993</v>
      </c>
      <c r="O138">
        <v>1.3</v>
      </c>
      <c r="Q138">
        <v>1.2649999999999999</v>
      </c>
      <c r="R138">
        <v>1</v>
      </c>
      <c r="S138">
        <v>0</v>
      </c>
      <c r="T138">
        <v>0</v>
      </c>
      <c r="V138">
        <v>0</v>
      </c>
      <c r="Y138" s="1">
        <v>44366</v>
      </c>
      <c r="Z138" s="2">
        <v>0.29652777777777778</v>
      </c>
      <c r="AB138">
        <v>1</v>
      </c>
      <c r="AD138" s="4">
        <f t="shared" si="12"/>
        <v>10.179447283098957</v>
      </c>
      <c r="AE138" s="4">
        <f t="shared" si="13"/>
        <v>11.283118102989468</v>
      </c>
      <c r="AF138" s="4">
        <f t="shared" si="14"/>
        <v>1.1036708198905103</v>
      </c>
      <c r="AG138" s="4">
        <f t="shared" si="15"/>
        <v>1.4985649132634629</v>
      </c>
      <c r="AJ138">
        <f>ABS(100*(AD138-AD139)/(AVERAGE(AD138:AD139)))</f>
        <v>4.8368464676104755E-2</v>
      </c>
      <c r="AO138">
        <f>ABS(100*(AE138-AE139)/(AVERAGE(AE138:AE139)))</f>
        <v>0.14290458117125424</v>
      </c>
      <c r="AT138">
        <f>ABS(100*(AF138-AF139)/(AVERAGE(AF138:AF139)))</f>
        <v>1.0106399470199001</v>
      </c>
      <c r="AY138">
        <f>ABS(100*(AG138-AG139)/(AVERAGE(AG138:AG139)))</f>
        <v>0.66769529054133547</v>
      </c>
      <c r="BC138" s="4">
        <f>AVERAGE(AD138:AD139)</f>
        <v>10.181909699797206</v>
      </c>
      <c r="BD138" s="4">
        <f>AVERAGE(AE138:AE139)</f>
        <v>11.291185913959273</v>
      </c>
      <c r="BE138" s="4">
        <f>AVERAGE(AF138:AF139)</f>
        <v>1.1092762141620662</v>
      </c>
      <c r="BF138" s="4">
        <f>AVERAGE(AG138:AG139)</f>
        <v>1.5035845950286184</v>
      </c>
    </row>
    <row r="139" spans="1:58" x14ac:dyDescent="0.3">
      <c r="A139">
        <v>116</v>
      </c>
      <c r="B139">
        <v>1</v>
      </c>
      <c r="C139" t="s">
        <v>30</v>
      </c>
      <c r="D139" t="s">
        <v>27</v>
      </c>
      <c r="G139">
        <v>0.5</v>
      </c>
      <c r="H139">
        <v>0.5</v>
      </c>
      <c r="I139">
        <v>10371</v>
      </c>
      <c r="J139">
        <v>11099</v>
      </c>
      <c r="L139">
        <v>13291</v>
      </c>
      <c r="M139">
        <v>8.3710000000000004</v>
      </c>
      <c r="N139">
        <v>9.6809999999999992</v>
      </c>
      <c r="O139">
        <v>1.31</v>
      </c>
      <c r="Q139">
        <v>1.274</v>
      </c>
      <c r="R139">
        <v>1</v>
      </c>
      <c r="S139">
        <v>0</v>
      </c>
      <c r="T139">
        <v>0</v>
      </c>
      <c r="V139">
        <v>0</v>
      </c>
      <c r="Y139" s="1">
        <v>44366</v>
      </c>
      <c r="Z139" s="2">
        <v>0.30292824074074071</v>
      </c>
      <c r="AB139">
        <v>1</v>
      </c>
      <c r="AD139" s="4">
        <f t="shared" si="12"/>
        <v>10.184372116495457</v>
      </c>
      <c r="AE139" s="4">
        <f t="shared" si="13"/>
        <v>11.299253724929079</v>
      </c>
      <c r="AF139" s="4">
        <f t="shared" si="14"/>
        <v>1.1148816084336222</v>
      </c>
      <c r="AG139" s="4">
        <f t="shared" si="15"/>
        <v>1.508604276793774</v>
      </c>
      <c r="BC139" s="4"/>
      <c r="BD139" s="4"/>
      <c r="BE139" s="4"/>
      <c r="BF139" s="4"/>
    </row>
    <row r="140" spans="1:58" x14ac:dyDescent="0.3">
      <c r="A140">
        <v>117</v>
      </c>
      <c r="B140">
        <v>4</v>
      </c>
      <c r="C140" t="s">
        <v>65</v>
      </c>
      <c r="D140" t="s">
        <v>27</v>
      </c>
      <c r="G140">
        <v>0.5</v>
      </c>
      <c r="H140">
        <v>0.5</v>
      </c>
      <c r="I140">
        <v>5244</v>
      </c>
      <c r="J140">
        <v>5943</v>
      </c>
      <c r="L140">
        <v>2807</v>
      </c>
      <c r="M140">
        <v>4.4379999999999997</v>
      </c>
      <c r="N140">
        <v>5.3129999999999997</v>
      </c>
      <c r="O140">
        <v>0.875</v>
      </c>
      <c r="Q140">
        <v>0.17799999999999999</v>
      </c>
      <c r="R140">
        <v>1</v>
      </c>
      <c r="S140">
        <v>0</v>
      </c>
      <c r="T140">
        <v>0</v>
      </c>
      <c r="V140">
        <v>0</v>
      </c>
      <c r="Y140" s="1">
        <v>44366</v>
      </c>
      <c r="Z140" s="2">
        <v>0.31377314814814816</v>
      </c>
      <c r="AB140">
        <v>1</v>
      </c>
      <c r="AD140" s="4">
        <f t="shared" si="12"/>
        <v>5.1344479517244475</v>
      </c>
      <c r="AE140" s="4">
        <f t="shared" si="13"/>
        <v>6.0995495548895011</v>
      </c>
      <c r="AF140" s="4">
        <f t="shared" si="14"/>
        <v>0.96510160316505367</v>
      </c>
      <c r="AG140" s="4">
        <f t="shared" si="15"/>
        <v>0.3125510125689942</v>
      </c>
    </row>
    <row r="141" spans="1:58" x14ac:dyDescent="0.3">
      <c r="A141">
        <v>118</v>
      </c>
      <c r="B141">
        <v>4</v>
      </c>
      <c r="C141" t="s">
        <v>65</v>
      </c>
      <c r="D141" t="s">
        <v>27</v>
      </c>
      <c r="G141">
        <v>0.5</v>
      </c>
      <c r="H141">
        <v>0.5</v>
      </c>
      <c r="I141">
        <v>3370</v>
      </c>
      <c r="J141">
        <v>5894</v>
      </c>
      <c r="L141">
        <v>2729</v>
      </c>
      <c r="M141">
        <v>3</v>
      </c>
      <c r="N141">
        <v>5.2720000000000002</v>
      </c>
      <c r="O141">
        <v>2.2719999999999998</v>
      </c>
      <c r="Q141">
        <v>0.16900000000000001</v>
      </c>
      <c r="R141">
        <v>1</v>
      </c>
      <c r="S141">
        <v>0</v>
      </c>
      <c r="T141">
        <v>0</v>
      </c>
      <c r="V141">
        <v>0</v>
      </c>
      <c r="Y141" s="1">
        <v>44366</v>
      </c>
      <c r="Z141" s="2">
        <v>0.31953703703703701</v>
      </c>
      <c r="AB141">
        <v>1</v>
      </c>
      <c r="AD141" s="4">
        <f t="shared" si="12"/>
        <v>3.2886203947162809</v>
      </c>
      <c r="AE141" s="4">
        <f t="shared" si="13"/>
        <v>6.0501342126994428</v>
      </c>
      <c r="AF141" s="4">
        <f t="shared" si="14"/>
        <v>2.761513817983162</v>
      </c>
      <c r="AG141" s="4">
        <f t="shared" si="15"/>
        <v>0.30365248580349125</v>
      </c>
      <c r="AI141">
        <f>ABS(100*(AD141-3)/3)</f>
        <v>9.6206798238760296</v>
      </c>
      <c r="AJ141">
        <f>ABS(100*(AD141-AD142)/(AVERAGE(AD141:AD142)))</f>
        <v>1.356928263703945</v>
      </c>
      <c r="AN141">
        <f t="shared" ref="AN141" si="18">ABS(100*(AE141-6)/6)</f>
        <v>0.83557021165738077</v>
      </c>
      <c r="AO141">
        <f>ABS(100*(AE141-AE142)/(AVERAGE(AE141:AE142)))</f>
        <v>0.51539689443777026</v>
      </c>
      <c r="AS141">
        <f>ABS(100*(AF141-3)/3)</f>
        <v>7.9495394005612674</v>
      </c>
      <c r="AT141">
        <f>ABS(100*(AF141-AF142)/(AVERAGE(AF141:AF142)))</f>
        <v>2.7001779144624729</v>
      </c>
      <c r="AX141">
        <f t="shared" ref="AX141" si="19">ABS(100*(AG141-0.3)/0.3)</f>
        <v>1.2174952678304189</v>
      </c>
      <c r="AY141">
        <f>ABS(100*(AG141-AG142)/(AVERAGE(AG141:AG142)))</f>
        <v>1.2095259435461592</v>
      </c>
      <c r="BC141" s="4">
        <f>AVERAGE(AD141:AD142)</f>
        <v>3.2664586444320314</v>
      </c>
      <c r="BD141" s="4">
        <f>AVERAGE(AE141:AE142)</f>
        <v>6.0657655964534403</v>
      </c>
      <c r="BE141" s="4">
        <f>AVERAGE(AF141:AF142)</f>
        <v>2.7993069520214093</v>
      </c>
      <c r="BF141" s="4">
        <f>AVERAGE(AG141:AG142)</f>
        <v>0.30182714697979829</v>
      </c>
    </row>
    <row r="142" spans="1:58" x14ac:dyDescent="0.3">
      <c r="A142">
        <v>119</v>
      </c>
      <c r="B142">
        <v>4</v>
      </c>
      <c r="C142" t="s">
        <v>65</v>
      </c>
      <c r="D142" t="s">
        <v>27</v>
      </c>
      <c r="G142">
        <v>0.5</v>
      </c>
      <c r="H142">
        <v>0.5</v>
      </c>
      <c r="I142">
        <v>3325</v>
      </c>
      <c r="J142">
        <v>5925</v>
      </c>
      <c r="L142">
        <v>2697</v>
      </c>
      <c r="M142">
        <v>2.9660000000000002</v>
      </c>
      <c r="N142">
        <v>5.298</v>
      </c>
      <c r="O142">
        <v>2.3319999999999999</v>
      </c>
      <c r="Q142">
        <v>0.16600000000000001</v>
      </c>
      <c r="R142">
        <v>1</v>
      </c>
      <c r="S142">
        <v>0</v>
      </c>
      <c r="T142">
        <v>0</v>
      </c>
      <c r="V142">
        <v>0</v>
      </c>
      <c r="Y142" s="1">
        <v>44366</v>
      </c>
      <c r="Z142" s="2">
        <v>0.32576388888888891</v>
      </c>
      <c r="AB142">
        <v>1</v>
      </c>
      <c r="AD142" s="4">
        <f t="shared" si="12"/>
        <v>3.2442968941477819</v>
      </c>
      <c r="AE142" s="4">
        <f t="shared" si="13"/>
        <v>6.0813969802074386</v>
      </c>
      <c r="AF142" s="4">
        <f t="shared" si="14"/>
        <v>2.8371000860596567</v>
      </c>
      <c r="AG142" s="4">
        <f t="shared" si="15"/>
        <v>0.30000180815610539</v>
      </c>
    </row>
    <row r="143" spans="1:58" x14ac:dyDescent="0.3">
      <c r="A143">
        <v>120</v>
      </c>
      <c r="B143">
        <v>2</v>
      </c>
      <c r="D143" t="s">
        <v>28</v>
      </c>
      <c r="Y143" s="1">
        <v>44366</v>
      </c>
      <c r="Z143" s="2">
        <v>0.32967592592592593</v>
      </c>
      <c r="AB143">
        <v>1</v>
      </c>
      <c r="AD143" s="4" t="e">
        <f t="shared" si="12"/>
        <v>#DIV/0!</v>
      </c>
      <c r="AE143" s="4" t="e">
        <f t="shared" si="13"/>
        <v>#DIV/0!</v>
      </c>
      <c r="AF143" s="4" t="e">
        <f t="shared" si="14"/>
        <v>#DIV/0!</v>
      </c>
      <c r="AG143" s="4" t="e">
        <f t="shared" si="15"/>
        <v>#DIV/0!</v>
      </c>
    </row>
    <row r="144" spans="1:58" x14ac:dyDescent="0.3">
      <c r="A144">
        <v>121</v>
      </c>
      <c r="B144">
        <v>8</v>
      </c>
      <c r="R144">
        <v>1</v>
      </c>
    </row>
  </sheetData>
  <conditionalFormatting sqref="AR36:AR37 AW32:AW37 AJ36:AK37 AT36:AU37 AY32:AZ37 AO36:AP37 AR43 AW43 AW48 AR48 AR39 AW39 AJ39:AK39 AT39:AU39 AO39:AP39">
    <cfRule type="cellIs" dxfId="387" priority="142" operator="greaterThan">
      <formula>20</formula>
    </cfRule>
  </conditionalFormatting>
  <conditionalFormatting sqref="AL36:AM37 BA32:BA37 AV36:AV37 AQ36:AQ37 AL43:AM43 BA43 AV43 AQ43 AQ48 AV48 BA48 AL48:AM48 AL39:AM39 AV39 AQ39">
    <cfRule type="cellIs" dxfId="386" priority="141" operator="between">
      <formula>80</formula>
      <formula>120</formula>
    </cfRule>
  </conditionalFormatting>
  <conditionalFormatting sqref="AY39">
    <cfRule type="cellIs" dxfId="385" priority="140" operator="greaterThan">
      <formula>20</formula>
    </cfRule>
  </conditionalFormatting>
  <conditionalFormatting sqref="AJ43:AK43 AT43:AU43 AY43:AZ43 AY48:AZ48 AT48:AU48 AJ48:AK48">
    <cfRule type="cellIs" dxfId="384" priority="139" operator="greaterThan">
      <formula>20</formula>
    </cfRule>
  </conditionalFormatting>
  <conditionalFormatting sqref="AJ48">
    <cfRule type="cellIs" dxfId="383" priority="136" operator="greaterThan">
      <formula>20</formula>
    </cfRule>
  </conditionalFormatting>
  <conditionalFormatting sqref="AY48">
    <cfRule type="cellIs" dxfId="382" priority="133" operator="greaterThan">
      <formula>20</formula>
    </cfRule>
  </conditionalFormatting>
  <conditionalFormatting sqref="AL31:AM35 AV31:AV35">
    <cfRule type="cellIs" dxfId="381" priority="131" operator="between">
      <formula>80</formula>
      <formula>120</formula>
    </cfRule>
  </conditionalFormatting>
  <conditionalFormatting sqref="AO43:AP43 AO48:AP48">
    <cfRule type="cellIs" dxfId="380" priority="138" operator="greaterThan">
      <formula>20</formula>
    </cfRule>
  </conditionalFormatting>
  <conditionalFormatting sqref="AO31:AP35">
    <cfRule type="cellIs" dxfId="379" priority="130" operator="greaterThan">
      <formula>20</formula>
    </cfRule>
  </conditionalFormatting>
  <conditionalFormatting sqref="AQ31:AQ35">
    <cfRule type="cellIs" dxfId="378" priority="129" operator="between">
      <formula>80</formula>
      <formula>120</formula>
    </cfRule>
  </conditionalFormatting>
  <conditionalFormatting sqref="AI31:AI45 AN31:AN45 AS31:AS45 AX31:AX45">
    <cfRule type="cellIs" dxfId="377" priority="137" operator="lessThan">
      <formula>20</formula>
    </cfRule>
  </conditionalFormatting>
  <conditionalFormatting sqref="AO48">
    <cfRule type="cellIs" dxfId="376" priority="135" operator="greaterThan">
      <formula>20</formula>
    </cfRule>
  </conditionalFormatting>
  <conditionalFormatting sqref="AT48">
    <cfRule type="cellIs" dxfId="375" priority="134" operator="greaterThan">
      <formula>20</formula>
    </cfRule>
  </conditionalFormatting>
  <conditionalFormatting sqref="AR31:AR35 AJ31:AK35 AT31:AU35">
    <cfRule type="cellIs" dxfId="374" priority="132" operator="greaterThan">
      <formula>20</formula>
    </cfRule>
  </conditionalFormatting>
  <conditionalFormatting sqref="AO43">
    <cfRule type="cellIs" dxfId="373" priority="127" operator="greaterThan">
      <formula>20</formula>
    </cfRule>
  </conditionalFormatting>
  <conditionalFormatting sqref="AY43 AY45 AY48">
    <cfRule type="cellIs" dxfId="372" priority="125" operator="greaterThan">
      <formula>20</formula>
    </cfRule>
  </conditionalFormatting>
  <conditionalFormatting sqref="AJ43">
    <cfRule type="cellIs" dxfId="371" priority="128" operator="greaterThan">
      <formula>20</formula>
    </cfRule>
  </conditionalFormatting>
  <conditionalFormatting sqref="AT43 AT45 AT48">
    <cfRule type="cellIs" dxfId="370" priority="126" operator="greaterThan">
      <formula>20</formula>
    </cfRule>
  </conditionalFormatting>
  <conditionalFormatting sqref="AR45 AW45 AJ45:AK45 AT45:AU45 AY45:AZ45">
    <cfRule type="cellIs" dxfId="369" priority="124" operator="greaterThan">
      <formula>20</formula>
    </cfRule>
  </conditionalFormatting>
  <conditionalFormatting sqref="AL45:AM45 BA45 AV45">
    <cfRule type="cellIs" dxfId="368" priority="123" operator="between">
      <formula>80</formula>
      <formula>120</formula>
    </cfRule>
  </conditionalFormatting>
  <conditionalFormatting sqref="AO45:AP45">
    <cfRule type="cellIs" dxfId="367" priority="122" operator="greaterThan">
      <formula>20</formula>
    </cfRule>
  </conditionalFormatting>
  <conditionalFormatting sqref="AQ45">
    <cfRule type="cellIs" dxfId="366" priority="121" operator="between">
      <formula>80</formula>
      <formula>120</formula>
    </cfRule>
  </conditionalFormatting>
  <conditionalFormatting sqref="AJ44">
    <cfRule type="cellIs" dxfId="365" priority="120" operator="greaterThan">
      <formula>20</formula>
    </cfRule>
  </conditionalFormatting>
  <conditionalFormatting sqref="AO44">
    <cfRule type="cellIs" dxfId="364" priority="119" operator="greaterThan">
      <formula>20</formula>
    </cfRule>
  </conditionalFormatting>
  <conditionalFormatting sqref="AT44">
    <cfRule type="cellIs" dxfId="363" priority="118" operator="greaterThan">
      <formula>20</formula>
    </cfRule>
  </conditionalFormatting>
  <conditionalFormatting sqref="AY44">
    <cfRule type="cellIs" dxfId="362" priority="117" operator="greaterThan">
      <formula>20</formula>
    </cfRule>
  </conditionalFormatting>
  <conditionalFormatting sqref="AJ41">
    <cfRule type="cellIs" dxfId="361" priority="116" operator="greaterThan">
      <formula>20</formula>
    </cfRule>
  </conditionalFormatting>
  <conditionalFormatting sqref="AO41">
    <cfRule type="cellIs" dxfId="360" priority="115" operator="greaterThan">
      <formula>20</formula>
    </cfRule>
  </conditionalFormatting>
  <conditionalFormatting sqref="AT41">
    <cfRule type="cellIs" dxfId="359" priority="114" operator="greaterThan">
      <formula>20</formula>
    </cfRule>
  </conditionalFormatting>
  <conditionalFormatting sqref="AY41">
    <cfRule type="cellIs" dxfId="358" priority="113" operator="greaterThan">
      <formula>20</formula>
    </cfRule>
  </conditionalFormatting>
  <conditionalFormatting sqref="AJ42">
    <cfRule type="cellIs" dxfId="357" priority="112" operator="greaterThan">
      <formula>20</formula>
    </cfRule>
  </conditionalFormatting>
  <conditionalFormatting sqref="AO42">
    <cfRule type="cellIs" dxfId="356" priority="111" operator="greaterThan">
      <formula>20</formula>
    </cfRule>
  </conditionalFormatting>
  <conditionalFormatting sqref="AT42">
    <cfRule type="cellIs" dxfId="355" priority="110" operator="greaterThan">
      <formula>20</formula>
    </cfRule>
  </conditionalFormatting>
  <conditionalFormatting sqref="AY42">
    <cfRule type="cellIs" dxfId="354" priority="109" operator="greaterThan">
      <formula>20</formula>
    </cfRule>
  </conditionalFormatting>
  <conditionalFormatting sqref="AJ46">
    <cfRule type="cellIs" dxfId="353" priority="108" operator="greaterThan">
      <formula>20</formula>
    </cfRule>
  </conditionalFormatting>
  <conditionalFormatting sqref="AO46">
    <cfRule type="cellIs" dxfId="352" priority="107" operator="greaterThan">
      <formula>20</formula>
    </cfRule>
  </conditionalFormatting>
  <conditionalFormatting sqref="AT46">
    <cfRule type="cellIs" dxfId="351" priority="106" operator="greaterThan">
      <formula>20</formula>
    </cfRule>
  </conditionalFormatting>
  <conditionalFormatting sqref="AY46">
    <cfRule type="cellIs" dxfId="350" priority="105" operator="greaterThan">
      <formula>20</formula>
    </cfRule>
  </conditionalFormatting>
  <conditionalFormatting sqref="AJ47">
    <cfRule type="cellIs" dxfId="349" priority="104" operator="greaterThan">
      <formula>20</formula>
    </cfRule>
  </conditionalFormatting>
  <conditionalFormatting sqref="AO47">
    <cfRule type="cellIs" dxfId="348" priority="103" operator="greaterThan">
      <formula>20</formula>
    </cfRule>
  </conditionalFormatting>
  <conditionalFormatting sqref="AT47">
    <cfRule type="cellIs" dxfId="347" priority="102" operator="greaterThan">
      <formula>20</formula>
    </cfRule>
  </conditionalFormatting>
  <conditionalFormatting sqref="AY47">
    <cfRule type="cellIs" dxfId="346" priority="101" operator="greaterThan">
      <formula>20</formula>
    </cfRule>
  </conditionalFormatting>
  <conditionalFormatting sqref="AJ84 AJ81 AJ78 AJ75 AJ72 AJ69 AJ66 AJ63 AJ60 AJ57 AJ54 AJ51">
    <cfRule type="cellIs" dxfId="345" priority="100" operator="greaterThan">
      <formula>20</formula>
    </cfRule>
  </conditionalFormatting>
  <conditionalFormatting sqref="AO84 AO81 AO78 AO75 AO72 AO69 AO66 AO63 AO60 AO57 AO54 AO51">
    <cfRule type="cellIs" dxfId="344" priority="99" operator="greaterThan">
      <formula>20</formula>
    </cfRule>
  </conditionalFormatting>
  <conditionalFormatting sqref="AT84 AT81 AT78 AT75 AT72 AT69 AT66 AT63 AT60 AT57 AT54 AT51">
    <cfRule type="cellIs" dxfId="343" priority="98" operator="greaterThan">
      <formula>20</formula>
    </cfRule>
  </conditionalFormatting>
  <conditionalFormatting sqref="AY84 AY81 AY78 AY75 AY72 AY69 AY66 AY63 AY60 AY57 AY54 AY51">
    <cfRule type="cellIs" dxfId="342" priority="97" operator="greaterThan">
      <formula>20</formula>
    </cfRule>
  </conditionalFormatting>
  <conditionalFormatting sqref="AJ94 AJ91 AJ88">
    <cfRule type="cellIs" dxfId="341" priority="96" operator="greaterThan">
      <formula>20</formula>
    </cfRule>
  </conditionalFormatting>
  <conditionalFormatting sqref="AO94 AO91 AO88">
    <cfRule type="cellIs" dxfId="340" priority="95" operator="greaterThan">
      <formula>20</formula>
    </cfRule>
  </conditionalFormatting>
  <conditionalFormatting sqref="AT94 AT91 AT88">
    <cfRule type="cellIs" dxfId="339" priority="94" operator="greaterThan">
      <formula>20</formula>
    </cfRule>
  </conditionalFormatting>
  <conditionalFormatting sqref="AY94 AY91 AY88">
    <cfRule type="cellIs" dxfId="338" priority="93" operator="greaterThan">
      <formula>20</formula>
    </cfRule>
  </conditionalFormatting>
  <conditionalFormatting sqref="AI94">
    <cfRule type="cellIs" dxfId="337" priority="92" operator="lessThan">
      <formula>20</formula>
    </cfRule>
  </conditionalFormatting>
  <conditionalFormatting sqref="AN94">
    <cfRule type="cellIs" dxfId="336" priority="91" operator="lessThan">
      <formula>20</formula>
    </cfRule>
  </conditionalFormatting>
  <conditionalFormatting sqref="AS94">
    <cfRule type="cellIs" dxfId="335" priority="90" operator="lessThan">
      <formula>20</formula>
    </cfRule>
  </conditionalFormatting>
  <conditionalFormatting sqref="AX94">
    <cfRule type="cellIs" dxfId="334" priority="89" operator="lessThan">
      <formula>20</formula>
    </cfRule>
  </conditionalFormatting>
  <conditionalFormatting sqref="AK84">
    <cfRule type="cellIs" dxfId="333" priority="81" operator="lessThan">
      <formula>20</formula>
    </cfRule>
  </conditionalFormatting>
  <conditionalFormatting sqref="AL82">
    <cfRule type="cellIs" dxfId="332" priority="88" operator="between">
      <formula>80</formula>
      <formula>120</formula>
    </cfRule>
  </conditionalFormatting>
  <conditionalFormatting sqref="AK81">
    <cfRule type="cellIs" dxfId="331" priority="87" operator="greaterThan">
      <formula>20</formula>
    </cfRule>
  </conditionalFormatting>
  <conditionalFormatting sqref="AL81">
    <cfRule type="cellIs" dxfId="330" priority="86" operator="between">
      <formula>80</formula>
      <formula>120</formula>
    </cfRule>
  </conditionalFormatting>
  <conditionalFormatting sqref="AL81">
    <cfRule type="cellIs" dxfId="329" priority="85" operator="between">
      <formula>80</formula>
      <formula>120</formula>
    </cfRule>
  </conditionalFormatting>
  <conditionalFormatting sqref="AK84">
    <cfRule type="cellIs" dxfId="328" priority="84" operator="greaterThan">
      <formula>20</formula>
    </cfRule>
  </conditionalFormatting>
  <conditionalFormatting sqref="AL83:AL84">
    <cfRule type="cellIs" dxfId="327" priority="83" operator="between">
      <formula>80</formula>
      <formula>120</formula>
    </cfRule>
  </conditionalFormatting>
  <conditionalFormatting sqref="AK84">
    <cfRule type="cellIs" dxfId="326" priority="82" operator="greaterThan">
      <formula>20</formula>
    </cfRule>
  </conditionalFormatting>
  <conditionalFormatting sqref="AJ131 AJ128 AJ125 AJ122 AJ119 AJ116 AJ113 AJ110 AJ107 AJ104 AJ101 AJ98">
    <cfRule type="cellIs" dxfId="325" priority="80" operator="greaterThan">
      <formula>20</formula>
    </cfRule>
  </conditionalFormatting>
  <conditionalFormatting sqref="AO131 AO128 AO125 AO122 AO119 AO116 AO113 AO110 AO107 AO104 AO101 AO98">
    <cfRule type="cellIs" dxfId="324" priority="79" operator="greaterThan">
      <formula>20</formula>
    </cfRule>
  </conditionalFormatting>
  <conditionalFormatting sqref="AT131 AT128 AT125 AT122 AT119 AT116 AT113 AT110 AT107 AT104 AT101 AT98">
    <cfRule type="cellIs" dxfId="323" priority="78" operator="greaterThan">
      <formula>20</formula>
    </cfRule>
  </conditionalFormatting>
  <conditionalFormatting sqref="AY131 AY128 AY125 AY122 AY119 AY116 AY113 AY110 AY107 AY104 AY101 AY98">
    <cfRule type="cellIs" dxfId="322" priority="77" operator="greaterThan">
      <formula>20</formula>
    </cfRule>
  </conditionalFormatting>
  <conditionalFormatting sqref="AK131">
    <cfRule type="cellIs" dxfId="321" priority="71" operator="lessThan">
      <formula>20</formula>
    </cfRule>
  </conditionalFormatting>
  <conditionalFormatting sqref="AL129">
    <cfRule type="cellIs" dxfId="320" priority="76" operator="between">
      <formula>80</formula>
      <formula>120</formula>
    </cfRule>
  </conditionalFormatting>
  <conditionalFormatting sqref="AK128">
    <cfRule type="cellIs" dxfId="319" priority="75" operator="greaterThan">
      <formula>20</formula>
    </cfRule>
  </conditionalFormatting>
  <conditionalFormatting sqref="AK131">
    <cfRule type="cellIs" dxfId="318" priority="74" operator="greaterThan">
      <formula>20</formula>
    </cfRule>
  </conditionalFormatting>
  <conditionalFormatting sqref="AL130:AL131">
    <cfRule type="cellIs" dxfId="317" priority="73" operator="between">
      <formula>80</formula>
      <formula>120</formula>
    </cfRule>
  </conditionalFormatting>
  <conditionalFormatting sqref="AK131">
    <cfRule type="cellIs" dxfId="316" priority="72" operator="greaterThan">
      <formula>20</formula>
    </cfRule>
  </conditionalFormatting>
  <conditionalFormatting sqref="AJ141 AJ138 AJ135">
    <cfRule type="cellIs" dxfId="315" priority="70" operator="greaterThan">
      <formula>20</formula>
    </cfRule>
  </conditionalFormatting>
  <conditionalFormatting sqref="AO141 AO138 AO135">
    <cfRule type="cellIs" dxfId="314" priority="69" operator="greaterThan">
      <formula>20</formula>
    </cfRule>
  </conditionalFormatting>
  <conditionalFormatting sqref="AT141 AT138 AT135">
    <cfRule type="cellIs" dxfId="313" priority="68" operator="greaterThan">
      <formula>20</formula>
    </cfRule>
  </conditionalFormatting>
  <conditionalFormatting sqref="AY141 AY138 AY135">
    <cfRule type="cellIs" dxfId="312" priority="67" operator="greaterThan">
      <formula>20</formula>
    </cfRule>
  </conditionalFormatting>
  <conditionalFormatting sqref="AI141">
    <cfRule type="cellIs" dxfId="311" priority="66" operator="lessThan">
      <formula>20</formula>
    </cfRule>
  </conditionalFormatting>
  <conditionalFormatting sqref="AN141">
    <cfRule type="cellIs" dxfId="310" priority="65" operator="lessThan">
      <formula>20</formula>
    </cfRule>
  </conditionalFormatting>
  <conditionalFormatting sqref="AS141">
    <cfRule type="cellIs" dxfId="309" priority="64" operator="lessThan">
      <formula>20</formula>
    </cfRule>
  </conditionalFormatting>
  <conditionalFormatting sqref="AX141">
    <cfRule type="cellIs" dxfId="308" priority="63" operator="lessThan">
      <formula>20</formula>
    </cfRule>
  </conditionalFormatting>
  <conditionalFormatting sqref="AL128">
    <cfRule type="cellIs" dxfId="307" priority="62" operator="between">
      <formula>80</formula>
      <formula>120</formula>
    </cfRule>
  </conditionalFormatting>
  <conditionalFormatting sqref="AL128">
    <cfRule type="cellIs" dxfId="306" priority="61" operator="between">
      <formula>80</formula>
      <formula>120</formula>
    </cfRule>
  </conditionalFormatting>
  <conditionalFormatting sqref="AQ82">
    <cfRule type="cellIs" dxfId="305" priority="60" operator="between">
      <formula>80</formula>
      <formula>120</formula>
    </cfRule>
  </conditionalFormatting>
  <conditionalFormatting sqref="AQ82">
    <cfRule type="cellIs" dxfId="304" priority="59" operator="between">
      <formula>80</formula>
      <formula>120</formula>
    </cfRule>
  </conditionalFormatting>
  <conditionalFormatting sqref="AP81">
    <cfRule type="cellIs" dxfId="303" priority="58" operator="greaterThan">
      <formula>20</formula>
    </cfRule>
  </conditionalFormatting>
  <conditionalFormatting sqref="AQ81">
    <cfRule type="cellIs" dxfId="302" priority="57" operator="between">
      <formula>80</formula>
      <formula>120</formula>
    </cfRule>
  </conditionalFormatting>
  <conditionalFormatting sqref="AQ81">
    <cfRule type="cellIs" dxfId="301" priority="56" operator="between">
      <formula>80</formula>
      <formula>120</formula>
    </cfRule>
  </conditionalFormatting>
  <conditionalFormatting sqref="AQ81">
    <cfRule type="cellIs" dxfId="300" priority="55" operator="between">
      <formula>80</formula>
      <formula>120</formula>
    </cfRule>
  </conditionalFormatting>
  <conditionalFormatting sqref="AP84">
    <cfRule type="cellIs" dxfId="299" priority="54" operator="greaterThan">
      <formula>20</formula>
    </cfRule>
  </conditionalFormatting>
  <conditionalFormatting sqref="AQ83:AQ84">
    <cfRule type="cellIs" dxfId="298" priority="53" operator="between">
      <formula>80</formula>
      <formula>120</formula>
    </cfRule>
  </conditionalFormatting>
  <conditionalFormatting sqref="AQ83:AQ84">
    <cfRule type="cellIs" dxfId="297" priority="52" operator="between">
      <formula>80</formula>
      <formula>120</formula>
    </cfRule>
  </conditionalFormatting>
  <conditionalFormatting sqref="AP84">
    <cfRule type="cellIs" dxfId="296" priority="51" operator="greaterThan">
      <formula>20</formula>
    </cfRule>
  </conditionalFormatting>
  <conditionalFormatting sqref="AP84">
    <cfRule type="cellIs" dxfId="295" priority="50" operator="lessThan">
      <formula>20</formula>
    </cfRule>
  </conditionalFormatting>
  <conditionalFormatting sqref="AV82">
    <cfRule type="cellIs" dxfId="294" priority="49" operator="between">
      <formula>80</formula>
      <formula>120</formula>
    </cfRule>
  </conditionalFormatting>
  <conditionalFormatting sqref="AU81">
    <cfRule type="cellIs" dxfId="293" priority="48" operator="greaterThan">
      <formula>20</formula>
    </cfRule>
  </conditionalFormatting>
  <conditionalFormatting sqref="AV81">
    <cfRule type="cellIs" dxfId="292" priority="47" operator="between">
      <formula>80</formula>
      <formula>120</formula>
    </cfRule>
  </conditionalFormatting>
  <conditionalFormatting sqref="AV81">
    <cfRule type="cellIs" dxfId="291" priority="45" operator="between">
      <formula>80</formula>
      <formula>120</formula>
    </cfRule>
  </conditionalFormatting>
  <conditionalFormatting sqref="AV81">
    <cfRule type="cellIs" dxfId="290" priority="46" operator="between">
      <formula>80</formula>
      <formula>120</formula>
    </cfRule>
  </conditionalFormatting>
  <conditionalFormatting sqref="AU84">
    <cfRule type="cellIs" dxfId="289" priority="44" operator="greaterThan">
      <formula>20</formula>
    </cfRule>
  </conditionalFormatting>
  <conditionalFormatting sqref="AV83:AV84">
    <cfRule type="cellIs" dxfId="288" priority="43" operator="between">
      <formula>80</formula>
      <formula>120</formula>
    </cfRule>
  </conditionalFormatting>
  <conditionalFormatting sqref="AU84">
    <cfRule type="cellIs" dxfId="287" priority="42" operator="greaterThan">
      <formula>20</formula>
    </cfRule>
  </conditionalFormatting>
  <conditionalFormatting sqref="AU84">
    <cfRule type="cellIs" dxfId="286" priority="41" operator="lessThan">
      <formula>20</formula>
    </cfRule>
  </conditionalFormatting>
  <conditionalFormatting sqref="BA82">
    <cfRule type="cellIs" dxfId="285" priority="40" operator="between">
      <formula>80</formula>
      <formula>120</formula>
    </cfRule>
  </conditionalFormatting>
  <conditionalFormatting sqref="AZ81">
    <cfRule type="cellIs" dxfId="284" priority="39" operator="greaterThan">
      <formula>20</formula>
    </cfRule>
  </conditionalFormatting>
  <conditionalFormatting sqref="BA81">
    <cfRule type="cellIs" dxfId="283" priority="38" operator="between">
      <formula>80</formula>
      <formula>120</formula>
    </cfRule>
  </conditionalFormatting>
  <conditionalFormatting sqref="BA81">
    <cfRule type="cellIs" dxfId="282" priority="37" operator="between">
      <formula>80</formula>
      <formula>120</formula>
    </cfRule>
  </conditionalFormatting>
  <conditionalFormatting sqref="BA81">
    <cfRule type="cellIs" dxfId="281" priority="35" operator="between">
      <formula>80</formula>
      <formula>120</formula>
    </cfRule>
  </conditionalFormatting>
  <conditionalFormatting sqref="BA81">
    <cfRule type="cellIs" dxfId="280" priority="36" operator="between">
      <formula>80</formula>
      <formula>120</formula>
    </cfRule>
  </conditionalFormatting>
  <conditionalFormatting sqref="AZ84">
    <cfRule type="cellIs" dxfId="279" priority="34" operator="greaterThan">
      <formula>20</formula>
    </cfRule>
  </conditionalFormatting>
  <conditionalFormatting sqref="BA83:BA84">
    <cfRule type="cellIs" dxfId="278" priority="33" operator="between">
      <formula>80</formula>
      <formula>120</formula>
    </cfRule>
  </conditionalFormatting>
  <conditionalFormatting sqref="AZ84">
    <cfRule type="cellIs" dxfId="277" priority="32" operator="greaterThan">
      <formula>20</formula>
    </cfRule>
  </conditionalFormatting>
  <conditionalFormatting sqref="AZ84">
    <cfRule type="cellIs" dxfId="276" priority="31" operator="lessThan">
      <formula>20</formula>
    </cfRule>
  </conditionalFormatting>
  <conditionalFormatting sqref="AQ129">
    <cfRule type="cellIs" dxfId="275" priority="30" operator="between">
      <formula>80</formula>
      <formula>120</formula>
    </cfRule>
  </conditionalFormatting>
  <conditionalFormatting sqref="AQ129">
    <cfRule type="cellIs" dxfId="274" priority="29" operator="between">
      <formula>80</formula>
      <formula>120</formula>
    </cfRule>
  </conditionalFormatting>
  <conditionalFormatting sqref="AP128">
    <cfRule type="cellIs" dxfId="273" priority="28" operator="greaterThan">
      <formula>20</formula>
    </cfRule>
  </conditionalFormatting>
  <conditionalFormatting sqref="AQ128">
    <cfRule type="cellIs" dxfId="272" priority="27" operator="between">
      <formula>80</formula>
      <formula>120</formula>
    </cfRule>
  </conditionalFormatting>
  <conditionalFormatting sqref="AQ128">
    <cfRule type="cellIs" dxfId="271" priority="26" operator="between">
      <formula>80</formula>
      <formula>120</formula>
    </cfRule>
  </conditionalFormatting>
  <conditionalFormatting sqref="AQ128">
    <cfRule type="cellIs" dxfId="270" priority="25" operator="between">
      <formula>80</formula>
      <formula>120</formula>
    </cfRule>
  </conditionalFormatting>
  <conditionalFormatting sqref="AP131">
    <cfRule type="cellIs" dxfId="269" priority="24" operator="greaterThan">
      <formula>20</formula>
    </cfRule>
  </conditionalFormatting>
  <conditionalFormatting sqref="AQ130:AQ131">
    <cfRule type="cellIs" dxfId="268" priority="23" operator="between">
      <formula>80</formula>
      <formula>120</formula>
    </cfRule>
  </conditionalFormatting>
  <conditionalFormatting sqref="AQ130:AQ131">
    <cfRule type="cellIs" dxfId="267" priority="22" operator="between">
      <formula>80</formula>
      <formula>120</formula>
    </cfRule>
  </conditionalFormatting>
  <conditionalFormatting sqref="AP131">
    <cfRule type="cellIs" dxfId="266" priority="21" operator="greaterThan">
      <formula>20</formula>
    </cfRule>
  </conditionalFormatting>
  <conditionalFormatting sqref="AP131">
    <cfRule type="cellIs" dxfId="265" priority="20" operator="lessThan">
      <formula>20</formula>
    </cfRule>
  </conditionalFormatting>
  <conditionalFormatting sqref="AV129">
    <cfRule type="cellIs" dxfId="264" priority="19" operator="between">
      <formula>80</formula>
      <formula>120</formula>
    </cfRule>
  </conditionalFormatting>
  <conditionalFormatting sqref="AU128">
    <cfRule type="cellIs" dxfId="263" priority="18" operator="greaterThan">
      <formula>20</formula>
    </cfRule>
  </conditionalFormatting>
  <conditionalFormatting sqref="AV128">
    <cfRule type="cellIs" dxfId="262" priority="17" operator="between">
      <formula>80</formula>
      <formula>120</formula>
    </cfRule>
  </conditionalFormatting>
  <conditionalFormatting sqref="AV128">
    <cfRule type="cellIs" dxfId="261" priority="15" operator="between">
      <formula>80</formula>
      <formula>120</formula>
    </cfRule>
  </conditionalFormatting>
  <conditionalFormatting sqref="AV128">
    <cfRule type="cellIs" dxfId="260" priority="16" operator="between">
      <formula>80</formula>
      <formula>120</formula>
    </cfRule>
  </conditionalFormatting>
  <conditionalFormatting sqref="AU131">
    <cfRule type="cellIs" dxfId="259" priority="14" operator="greaterThan">
      <formula>20</formula>
    </cfRule>
  </conditionalFormatting>
  <conditionalFormatting sqref="AV130:AV131">
    <cfRule type="cellIs" dxfId="258" priority="13" operator="between">
      <formula>80</formula>
      <formula>120</formula>
    </cfRule>
  </conditionalFormatting>
  <conditionalFormatting sqref="AU131">
    <cfRule type="cellIs" dxfId="257" priority="12" operator="greaterThan">
      <formula>20</formula>
    </cfRule>
  </conditionalFormatting>
  <conditionalFormatting sqref="AU131">
    <cfRule type="cellIs" dxfId="256" priority="11" operator="lessThan">
      <formula>20</formula>
    </cfRule>
  </conditionalFormatting>
  <conditionalFormatting sqref="BA129">
    <cfRule type="cellIs" dxfId="255" priority="10" operator="between">
      <formula>80</formula>
      <formula>120</formula>
    </cfRule>
  </conditionalFormatting>
  <conditionalFormatting sqref="AZ128">
    <cfRule type="cellIs" dxfId="254" priority="9" operator="greaterThan">
      <formula>20</formula>
    </cfRule>
  </conditionalFormatting>
  <conditionalFormatting sqref="BA128">
    <cfRule type="cellIs" dxfId="253" priority="8" operator="between">
      <formula>80</formula>
      <formula>120</formula>
    </cfRule>
  </conditionalFormatting>
  <conditionalFormatting sqref="BA128">
    <cfRule type="cellIs" dxfId="252" priority="7" operator="between">
      <formula>80</formula>
      <formula>120</formula>
    </cfRule>
  </conditionalFormatting>
  <conditionalFormatting sqref="BA128">
    <cfRule type="cellIs" dxfId="251" priority="5" operator="between">
      <formula>80</formula>
      <formula>120</formula>
    </cfRule>
  </conditionalFormatting>
  <conditionalFormatting sqref="BA128">
    <cfRule type="cellIs" dxfId="250" priority="6" operator="between">
      <formula>80</formula>
      <formula>120</formula>
    </cfRule>
  </conditionalFormatting>
  <conditionalFormatting sqref="AZ131">
    <cfRule type="cellIs" dxfId="249" priority="4" operator="greaterThan">
      <formula>20</formula>
    </cfRule>
  </conditionalFormatting>
  <conditionalFormatting sqref="BA130:BA131">
    <cfRule type="cellIs" dxfId="248" priority="3" operator="between">
      <formula>80</formula>
      <formula>120</formula>
    </cfRule>
  </conditionalFormatting>
  <conditionalFormatting sqref="AZ131">
    <cfRule type="cellIs" dxfId="247" priority="2" operator="greaterThan">
      <formula>20</formula>
    </cfRule>
  </conditionalFormatting>
  <conditionalFormatting sqref="AZ131">
    <cfRule type="cellIs" dxfId="246" priority="1" operator="less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44"/>
  <sheetViews>
    <sheetView topLeftCell="Y29" zoomScale="85" zoomScaleNormal="85" workbookViewId="0">
      <selection activeCell="A51" sqref="A51:XFD51"/>
    </sheetView>
  </sheetViews>
  <sheetFormatPr defaultColWidth="8.77734375" defaultRowHeight="14.4" x14ac:dyDescent="0.3"/>
  <cols>
    <col min="3" max="3" width="26.44140625" customWidth="1"/>
    <col min="5" max="5" width="11.77734375" bestFit="1" customWidth="1"/>
    <col min="7" max="7" width="12" customWidth="1"/>
    <col min="9" max="9" width="11.44140625" customWidth="1"/>
    <col min="25" max="25" width="10.44140625" customWidth="1"/>
    <col min="26" max="26" width="12.44140625" customWidth="1"/>
  </cols>
  <sheetData>
    <row r="1" spans="1:9" x14ac:dyDescent="0.3">
      <c r="A1" t="s">
        <v>70</v>
      </c>
    </row>
    <row r="12" spans="1:9" x14ac:dyDescent="0.3">
      <c r="A12" t="s">
        <v>31</v>
      </c>
      <c r="C12" t="s">
        <v>68</v>
      </c>
      <c r="D12" t="s">
        <v>32</v>
      </c>
      <c r="E12" s="3" t="s">
        <v>8</v>
      </c>
      <c r="F12" t="s">
        <v>33</v>
      </c>
      <c r="G12" s="3" t="s">
        <v>9</v>
      </c>
      <c r="H12" t="s">
        <v>34</v>
      </c>
      <c r="I12" s="3" t="s">
        <v>11</v>
      </c>
    </row>
    <row r="13" spans="1:9" x14ac:dyDescent="0.3">
      <c r="G13" s="3"/>
      <c r="I13" s="3"/>
    </row>
    <row r="14" spans="1:9" x14ac:dyDescent="0.3">
      <c r="D14">
        <v>0</v>
      </c>
      <c r="E14" s="3">
        <f>AVERAGE(I29:I30)</f>
        <v>46</v>
      </c>
      <c r="F14">
        <v>0</v>
      </c>
      <c r="G14" s="3">
        <f>AVERAGE(J29:J30)</f>
        <v>188</v>
      </c>
      <c r="H14">
        <v>0</v>
      </c>
      <c r="I14" s="3">
        <f>AVERAGE(L29:L30)</f>
        <v>3</v>
      </c>
    </row>
    <row r="15" spans="1:9" x14ac:dyDescent="0.3">
      <c r="D15">
        <f>3*G32/1000</f>
        <v>6.0000000000000006E-4</v>
      </c>
      <c r="E15" s="3">
        <f>AVERAGE(I32:I33)</f>
        <v>1168.5</v>
      </c>
      <c r="F15">
        <f>6*H32/1000</f>
        <v>1.2000000000000001E-3</v>
      </c>
      <c r="G15" s="3">
        <f>AVERAGE(J32:J33)</f>
        <v>2567.5</v>
      </c>
      <c r="H15">
        <f>0.3*H32/1000</f>
        <v>5.9999999999999995E-5</v>
      </c>
      <c r="I15" s="3">
        <f>AVERAGE(L32:L33)</f>
        <v>1169</v>
      </c>
    </row>
    <row r="16" spans="1:9" x14ac:dyDescent="0.3">
      <c r="D16">
        <f>3*G35/1000</f>
        <v>1.7999999999999997E-3</v>
      </c>
      <c r="E16" s="3">
        <f>AVERAGE(I35:I36)</f>
        <v>3810</v>
      </c>
      <c r="F16">
        <f>6*H35/1000</f>
        <v>3.5999999999999995E-3</v>
      </c>
      <c r="G16" s="3">
        <f>AVERAGE(J35:J36)</f>
        <v>7777.5</v>
      </c>
      <c r="H16">
        <f>0.3*H35/1000</f>
        <v>1.7999999999999998E-4</v>
      </c>
      <c r="I16" s="3">
        <f>AVERAGE(L35:L36)</f>
        <v>3573</v>
      </c>
    </row>
    <row r="17" spans="1:58" x14ac:dyDescent="0.3">
      <c r="D17">
        <f>9*G38/1000</f>
        <v>2.9970000000000005E-3</v>
      </c>
      <c r="E17" s="3">
        <f>AVERAGE(I38:I39)</f>
        <v>6093.5</v>
      </c>
      <c r="F17">
        <f>18*H38/1000</f>
        <v>5.9940000000000011E-3</v>
      </c>
      <c r="G17" s="3">
        <f>AVERAGE(J38:J39)</f>
        <v>12161.5</v>
      </c>
      <c r="H17">
        <f>0.9*H38/1000</f>
        <v>2.9970000000000002E-4</v>
      </c>
      <c r="I17" s="3">
        <f>AVERAGE(L38:L39)</f>
        <v>5550</v>
      </c>
    </row>
    <row r="18" spans="1:58" x14ac:dyDescent="0.3">
      <c r="D18">
        <f>9*G41/1000</f>
        <v>4.2030000000000001E-3</v>
      </c>
      <c r="E18" s="3">
        <f>AVERAGE(I41:I42)</f>
        <v>8729.5</v>
      </c>
      <c r="F18">
        <f>18*H41/1000</f>
        <v>8.4060000000000003E-3</v>
      </c>
      <c r="G18" s="3">
        <f>AVERAGE(J41:J42)</f>
        <v>17339</v>
      </c>
      <c r="H18">
        <f>0.9*H41/1000</f>
        <v>4.2030000000000002E-4</v>
      </c>
      <c r="I18" s="3">
        <f>AVERAGE(L41:L42)</f>
        <v>8108.5</v>
      </c>
    </row>
    <row r="19" spans="1:58" x14ac:dyDescent="0.3">
      <c r="D19">
        <f>9*G44/1000</f>
        <v>5.3999999999999994E-3</v>
      </c>
      <c r="E19" s="3">
        <f>AVERAGE(I44:I45)</f>
        <v>11082</v>
      </c>
      <c r="F19">
        <f>18*H44/1000</f>
        <v>1.0799999999999999E-2</v>
      </c>
      <c r="G19" s="3">
        <f>AVERAGE(J44:J45)</f>
        <v>22554</v>
      </c>
      <c r="H19">
        <f>0.9*H44/1000</f>
        <v>5.4000000000000001E-4</v>
      </c>
      <c r="I19" s="3">
        <f>AVERAGE(L44:L45)</f>
        <v>10352</v>
      </c>
    </row>
    <row r="20" spans="1:58" x14ac:dyDescent="0.3">
      <c r="C20" t="s">
        <v>35</v>
      </c>
      <c r="E20" s="5">
        <f>SLOPE(D13:D19,E13:E19)</f>
        <v>4.8634125236565982E-7</v>
      </c>
      <c r="F20" s="5"/>
      <c r="G20" s="5">
        <f>SLOPE(F13:F19,G13:G19)</f>
        <v>4.8555733282778018E-7</v>
      </c>
      <c r="H20" s="5"/>
      <c r="I20" s="5">
        <f>SLOPE(H13:H19,I13:I19)</f>
        <v>5.2300589944729619E-8</v>
      </c>
    </row>
    <row r="21" spans="1:58" x14ac:dyDescent="0.3">
      <c r="C21" t="s">
        <v>36</v>
      </c>
      <c r="E21" s="5">
        <f>INTERCEPT(D13:D19,E13:E19)</f>
        <v>-7.0486275072791614E-6</v>
      </c>
      <c r="F21" s="5"/>
      <c r="G21" s="5">
        <f>INTERCEPT(F13:F19,G13:G19)</f>
        <v>-6.4969928059781593E-5</v>
      </c>
      <c r="H21" s="5"/>
      <c r="I21" s="5">
        <f>INTERCEPT(H13:H19,I13:I19)</f>
        <v>-6.549356926120937E-7</v>
      </c>
    </row>
    <row r="22" spans="1:58" x14ac:dyDescent="0.3">
      <c r="C22" t="s">
        <v>37</v>
      </c>
      <c r="E22" s="6">
        <f>RSQ(D13:D19,E13:E19)</f>
        <v>0.99967824934773764</v>
      </c>
      <c r="F22" s="6"/>
      <c r="G22" s="6">
        <f>RSQ(F13:F19,G13:G19)</f>
        <v>0.99946065747110935</v>
      </c>
      <c r="H22" s="6"/>
      <c r="I22" s="6">
        <f>RSQ(H13:H19,I13:I19)</f>
        <v>0.99930985654569393</v>
      </c>
    </row>
    <row r="23" spans="1:58" s="3" customFormat="1" ht="172.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3" t="s">
        <v>38</v>
      </c>
      <c r="AB23" s="3" t="s">
        <v>39</v>
      </c>
      <c r="AC23" s="3" t="s">
        <v>40</v>
      </c>
      <c r="AD23" s="3" t="s">
        <v>41</v>
      </c>
      <c r="AE23" s="3" t="s">
        <v>42</v>
      </c>
      <c r="AF23" s="3" t="s">
        <v>43</v>
      </c>
      <c r="AG23" s="3" t="s">
        <v>44</v>
      </c>
      <c r="AI23" s="3" t="s">
        <v>45</v>
      </c>
      <c r="AJ23" s="3" t="s">
        <v>46</v>
      </c>
      <c r="AK23" s="3" t="s">
        <v>47</v>
      </c>
      <c r="AL23" s="3" t="s">
        <v>48</v>
      </c>
      <c r="AN23" s="3" t="s">
        <v>49</v>
      </c>
      <c r="AO23" s="3" t="s">
        <v>50</v>
      </c>
      <c r="AP23" s="3" t="s">
        <v>51</v>
      </c>
      <c r="AQ23" s="3" t="s">
        <v>52</v>
      </c>
      <c r="AS23" s="3" t="s">
        <v>53</v>
      </c>
      <c r="AT23" s="3" t="s">
        <v>54</v>
      </c>
      <c r="AU23" s="3" t="s">
        <v>55</v>
      </c>
      <c r="AV23" s="3" t="s">
        <v>56</v>
      </c>
      <c r="AX23" s="3" t="s">
        <v>57</v>
      </c>
      <c r="AY23" s="3" t="s">
        <v>58</v>
      </c>
      <c r="AZ23" s="3" t="s">
        <v>59</v>
      </c>
      <c r="BA23" s="3" t="s">
        <v>60</v>
      </c>
      <c r="BC23" s="3" t="s">
        <v>61</v>
      </c>
      <c r="BD23" s="3" t="s">
        <v>62</v>
      </c>
      <c r="BE23" s="3" t="s">
        <v>63</v>
      </c>
      <c r="BF23" s="3" t="s">
        <v>64</v>
      </c>
    </row>
    <row r="24" spans="1:58" x14ac:dyDescent="0.3">
      <c r="A24">
        <v>1</v>
      </c>
      <c r="B24">
        <v>1</v>
      </c>
      <c r="C24" t="s">
        <v>26</v>
      </c>
      <c r="D24" t="s">
        <v>27</v>
      </c>
      <c r="G24">
        <v>0.5</v>
      </c>
      <c r="H24">
        <v>0.5</v>
      </c>
      <c r="I24">
        <v>5885</v>
      </c>
      <c r="J24">
        <v>8715</v>
      </c>
      <c r="L24">
        <v>13801</v>
      </c>
      <c r="M24">
        <v>4.93</v>
      </c>
      <c r="N24">
        <v>7.6619999999999999</v>
      </c>
      <c r="O24">
        <v>2.7320000000000002</v>
      </c>
      <c r="Q24">
        <v>1.327</v>
      </c>
      <c r="R24">
        <v>1</v>
      </c>
      <c r="S24">
        <v>0</v>
      </c>
      <c r="T24">
        <v>0</v>
      </c>
      <c r="V24">
        <v>0</v>
      </c>
      <c r="Y24" s="1">
        <v>44368</v>
      </c>
      <c r="Z24" s="2">
        <v>0.61591435185185184</v>
      </c>
      <c r="AB24">
        <v>1</v>
      </c>
      <c r="AD24" s="4">
        <f>((I24*$E$20)+$E$21)*1000/G24</f>
        <v>5.7101392853292579</v>
      </c>
      <c r="AE24" s="4">
        <f t="shared" ref="AE24:AE88" si="0">((J24*$G$20)+$G$21)*1000/H24</f>
        <v>8.3333244550686452</v>
      </c>
      <c r="AF24" s="4">
        <f>AE24-AD24</f>
        <v>2.6231851697393873</v>
      </c>
      <c r="AG24" s="4">
        <f>((L24*$I$20)+$I$21)*1000/H24</f>
        <v>1.4422910122692025</v>
      </c>
    </row>
    <row r="25" spans="1:58" x14ac:dyDescent="0.3">
      <c r="A25">
        <v>2</v>
      </c>
      <c r="B25">
        <v>1</v>
      </c>
      <c r="C25" t="s">
        <v>26</v>
      </c>
      <c r="D25" t="s">
        <v>27</v>
      </c>
      <c r="G25">
        <v>0.5</v>
      </c>
      <c r="H25">
        <v>0.5</v>
      </c>
      <c r="I25">
        <v>8167</v>
      </c>
      <c r="J25">
        <v>8373</v>
      </c>
      <c r="L25">
        <v>13904</v>
      </c>
      <c r="M25">
        <v>6.68</v>
      </c>
      <c r="N25">
        <v>7.3719999999999999</v>
      </c>
      <c r="O25">
        <v>0.69199999999999995</v>
      </c>
      <c r="Q25">
        <v>1.3380000000000001</v>
      </c>
      <c r="R25">
        <v>1</v>
      </c>
      <c r="S25">
        <v>0</v>
      </c>
      <c r="T25">
        <v>0</v>
      </c>
      <c r="V25">
        <v>0</v>
      </c>
      <c r="Y25" s="1">
        <v>44368</v>
      </c>
      <c r="Z25" s="2">
        <v>0.62099537037037034</v>
      </c>
      <c r="AB25">
        <v>1</v>
      </c>
      <c r="AD25" s="4">
        <f t="shared" ref="AD25:AD88" si="1">((I25*$E$20)+$E$21)*1000/G25</f>
        <v>7.9298007611261285</v>
      </c>
      <c r="AE25" s="4">
        <f t="shared" si="0"/>
        <v>8.0012032394144441</v>
      </c>
      <c r="AF25" s="4">
        <f t="shared" ref="AF25:AF88" si="2">AE25-AD25</f>
        <v>7.1402478288315585E-2</v>
      </c>
      <c r="AG25" s="4">
        <f t="shared" ref="AG25:AG88" si="3">((L25*$I$20)+$I$21)*1000/H25</f>
        <v>1.4530649337978168</v>
      </c>
    </row>
    <row r="26" spans="1:58" x14ac:dyDescent="0.3">
      <c r="A26">
        <v>3</v>
      </c>
      <c r="B26">
        <v>1</v>
      </c>
      <c r="C26" t="s">
        <v>26</v>
      </c>
      <c r="D26" t="s">
        <v>27</v>
      </c>
      <c r="G26">
        <v>0.5</v>
      </c>
      <c r="H26">
        <v>0.5</v>
      </c>
      <c r="I26">
        <v>8167</v>
      </c>
      <c r="J26">
        <v>7985</v>
      </c>
      <c r="L26">
        <v>13842</v>
      </c>
      <c r="M26">
        <v>6.681</v>
      </c>
      <c r="N26">
        <v>7.0439999999999996</v>
      </c>
      <c r="O26">
        <v>0.36299999999999999</v>
      </c>
      <c r="Q26">
        <v>1.3320000000000001</v>
      </c>
      <c r="R26">
        <v>1</v>
      </c>
      <c r="S26">
        <v>0</v>
      </c>
      <c r="T26">
        <v>0</v>
      </c>
      <c r="V26">
        <v>0</v>
      </c>
      <c r="Y26" s="1">
        <v>44368</v>
      </c>
      <c r="Z26" s="2">
        <v>0.62650462962962961</v>
      </c>
      <c r="AB26">
        <v>1</v>
      </c>
      <c r="AD26" s="4">
        <f t="shared" si="1"/>
        <v>7.9298007611261285</v>
      </c>
      <c r="AE26" s="4">
        <f t="shared" si="0"/>
        <v>7.624410749140087</v>
      </c>
      <c r="AF26" s="4">
        <f t="shared" si="2"/>
        <v>-0.30539001198604154</v>
      </c>
      <c r="AG26" s="4">
        <f t="shared" si="3"/>
        <v>1.4465796606446704</v>
      </c>
    </row>
    <row r="27" spans="1:58" x14ac:dyDescent="0.3">
      <c r="A27">
        <v>4</v>
      </c>
      <c r="B27">
        <v>2</v>
      </c>
      <c r="D27" t="s">
        <v>28</v>
      </c>
      <c r="Y27" s="1">
        <v>44368</v>
      </c>
      <c r="Z27" s="2">
        <v>0.63035879629629632</v>
      </c>
      <c r="AB27">
        <v>1</v>
      </c>
      <c r="AD27" s="4" t="e">
        <f t="shared" si="1"/>
        <v>#DIV/0!</v>
      </c>
      <c r="AE27" s="4" t="e">
        <f t="shared" si="0"/>
        <v>#DIV/0!</v>
      </c>
      <c r="AF27" s="4" t="e">
        <f t="shared" si="2"/>
        <v>#DIV/0!</v>
      </c>
      <c r="AG27" s="4" t="e">
        <f t="shared" si="3"/>
        <v>#DIV/0!</v>
      </c>
    </row>
    <row r="28" spans="1:58" x14ac:dyDescent="0.3">
      <c r="A28">
        <v>5</v>
      </c>
      <c r="B28">
        <v>3</v>
      </c>
      <c r="C28" t="s">
        <v>29</v>
      </c>
      <c r="D28" t="s">
        <v>27</v>
      </c>
      <c r="G28">
        <v>0.5</v>
      </c>
      <c r="H28">
        <v>0.5</v>
      </c>
      <c r="I28">
        <v>493</v>
      </c>
      <c r="J28">
        <v>220</v>
      </c>
      <c r="L28">
        <v>21</v>
      </c>
      <c r="M28">
        <v>0.79300000000000004</v>
      </c>
      <c r="N28">
        <v>0.46500000000000002</v>
      </c>
      <c r="O28">
        <v>0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44368</v>
      </c>
      <c r="Z28" s="2">
        <v>0.63975694444444442</v>
      </c>
      <c r="AB28">
        <v>1</v>
      </c>
      <c r="AD28" s="4">
        <f t="shared" si="1"/>
        <v>0.46543521981798225</v>
      </c>
      <c r="AE28" s="4">
        <f t="shared" si="0"/>
        <v>8.3705370324660092E-2</v>
      </c>
      <c r="AF28" s="4">
        <f t="shared" si="2"/>
        <v>-0.38172984949332217</v>
      </c>
      <c r="AG28" s="4">
        <f t="shared" si="3"/>
        <v>8.8675339245445652E-4</v>
      </c>
    </row>
    <row r="29" spans="1:58" x14ac:dyDescent="0.3">
      <c r="A29">
        <v>6</v>
      </c>
      <c r="B29">
        <v>3</v>
      </c>
      <c r="C29" t="s">
        <v>29</v>
      </c>
      <c r="D29" t="s">
        <v>27</v>
      </c>
      <c r="G29">
        <v>0.5</v>
      </c>
      <c r="H29">
        <v>0.5</v>
      </c>
      <c r="I29">
        <v>58</v>
      </c>
      <c r="J29">
        <v>190</v>
      </c>
      <c r="L29">
        <v>6</v>
      </c>
      <c r="M29">
        <v>0.45900000000000002</v>
      </c>
      <c r="N29">
        <v>0.44</v>
      </c>
      <c r="O29">
        <v>0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44368</v>
      </c>
      <c r="Z29" s="2">
        <v>0.64476851851851846</v>
      </c>
      <c r="AB29">
        <v>1</v>
      </c>
      <c r="AD29" s="4">
        <f t="shared" si="1"/>
        <v>4.2318330259858213E-2</v>
      </c>
      <c r="AE29" s="4">
        <f t="shared" si="0"/>
        <v>5.4571930354993269E-2</v>
      </c>
      <c r="AF29" s="4">
        <f t="shared" si="2"/>
        <v>1.2253600095135056E-2</v>
      </c>
      <c r="AG29" s="4">
        <f t="shared" si="3"/>
        <v>-6.8226430588743195E-4</v>
      </c>
    </row>
    <row r="30" spans="1:58" x14ac:dyDescent="0.3">
      <c r="A30">
        <v>7</v>
      </c>
      <c r="B30">
        <v>3</v>
      </c>
      <c r="C30" t="s">
        <v>29</v>
      </c>
      <c r="D30" t="s">
        <v>27</v>
      </c>
      <c r="G30">
        <v>0.5</v>
      </c>
      <c r="H30">
        <v>0.5</v>
      </c>
      <c r="I30">
        <v>34</v>
      </c>
      <c r="J30">
        <v>186</v>
      </c>
      <c r="L30">
        <v>0</v>
      </c>
      <c r="M30">
        <v>0.441</v>
      </c>
      <c r="N30">
        <v>0.436</v>
      </c>
      <c r="O30">
        <v>0</v>
      </c>
      <c r="Q30">
        <v>0</v>
      </c>
      <c r="R30">
        <v>1</v>
      </c>
      <c r="S30">
        <v>0</v>
      </c>
      <c r="T30">
        <v>0</v>
      </c>
      <c r="V30">
        <v>0</v>
      </c>
      <c r="Y30" s="1">
        <v>44368</v>
      </c>
      <c r="Z30" s="2">
        <v>0.65011574074074074</v>
      </c>
      <c r="AB30">
        <v>1</v>
      </c>
      <c r="AD30" s="4">
        <f t="shared" si="1"/>
        <v>1.8973950146306547E-2</v>
      </c>
      <c r="AE30" s="4">
        <f t="shared" si="0"/>
        <v>5.0687471692371033E-2</v>
      </c>
      <c r="AF30" s="4">
        <f t="shared" si="2"/>
        <v>3.1713521546064487E-2</v>
      </c>
      <c r="AG30" s="4">
        <f t="shared" si="3"/>
        <v>-1.3098713852241874E-3</v>
      </c>
    </row>
    <row r="31" spans="1:58" x14ac:dyDescent="0.3">
      <c r="A31">
        <v>8</v>
      </c>
      <c r="B31">
        <v>4</v>
      </c>
      <c r="C31" t="s">
        <v>65</v>
      </c>
      <c r="D31" t="s">
        <v>27</v>
      </c>
      <c r="G31">
        <v>0.2</v>
      </c>
      <c r="H31">
        <v>0.2</v>
      </c>
      <c r="I31">
        <v>449</v>
      </c>
      <c r="J31">
        <v>2464</v>
      </c>
      <c r="L31">
        <v>1127</v>
      </c>
      <c r="M31">
        <v>1.899</v>
      </c>
      <c r="N31">
        <v>5.915</v>
      </c>
      <c r="O31">
        <v>4.016</v>
      </c>
      <c r="Q31">
        <v>5.0000000000000001E-3</v>
      </c>
      <c r="R31">
        <v>1</v>
      </c>
      <c r="S31">
        <v>0</v>
      </c>
      <c r="T31">
        <v>0</v>
      </c>
      <c r="V31">
        <v>0</v>
      </c>
      <c r="Y31" s="1">
        <v>44368</v>
      </c>
      <c r="Z31" s="2">
        <v>0.65973379629629625</v>
      </c>
      <c r="AB31">
        <v>1</v>
      </c>
      <c r="AD31" s="4">
        <f t="shared" si="1"/>
        <v>1.0565929740245106</v>
      </c>
      <c r="AE31" s="4">
        <f t="shared" si="0"/>
        <v>5.657216700139343</v>
      </c>
      <c r="AF31" s="4">
        <f t="shared" si="2"/>
        <v>4.6006237261148328</v>
      </c>
      <c r="AG31" s="4">
        <f t="shared" si="3"/>
        <v>0.29143914587549091</v>
      </c>
      <c r="AI31">
        <f>ABS(100*(AD31-3)/3)</f>
        <v>64.780234199182985</v>
      </c>
      <c r="AN31">
        <f t="shared" ref="AN31:AN36" si="4">ABS(100*(AE31-6)/6)</f>
        <v>5.7130549976776166</v>
      </c>
      <c r="AS31">
        <f t="shared" ref="AS31:AS36" si="5">ABS(100*(AF31-3)/3)</f>
        <v>53.354124203827759</v>
      </c>
      <c r="AX31">
        <f t="shared" ref="AX31:AX36" si="6">ABS(100*(AG31-0.3)/0.3)</f>
        <v>2.8536180415030254</v>
      </c>
    </row>
    <row r="32" spans="1:58" x14ac:dyDescent="0.3">
      <c r="A32">
        <v>9</v>
      </c>
      <c r="B32">
        <v>4</v>
      </c>
      <c r="C32" t="s">
        <v>65</v>
      </c>
      <c r="D32" t="s">
        <v>27</v>
      </c>
      <c r="G32">
        <v>0.2</v>
      </c>
      <c r="H32">
        <v>0.2</v>
      </c>
      <c r="I32">
        <v>1140</v>
      </c>
      <c r="J32">
        <v>2494</v>
      </c>
      <c r="L32">
        <v>1175</v>
      </c>
      <c r="M32">
        <v>3.2229999999999999</v>
      </c>
      <c r="N32">
        <v>5.9790000000000001</v>
      </c>
      <c r="O32">
        <v>2.7559999999999998</v>
      </c>
      <c r="Q32">
        <v>1.7000000000000001E-2</v>
      </c>
      <c r="R32">
        <v>1</v>
      </c>
      <c r="S32">
        <v>0</v>
      </c>
      <c r="T32">
        <v>0</v>
      </c>
      <c r="V32">
        <v>0</v>
      </c>
      <c r="Y32" s="1">
        <v>44368</v>
      </c>
      <c r="Z32" s="2">
        <v>0.66487268518518516</v>
      </c>
      <c r="AB32">
        <v>1</v>
      </c>
      <c r="AD32" s="4">
        <f t="shared" si="1"/>
        <v>2.7369020009478655</v>
      </c>
      <c r="AE32" s="4">
        <f t="shared" si="0"/>
        <v>5.7300503000635103</v>
      </c>
      <c r="AF32" s="4">
        <f t="shared" si="2"/>
        <v>2.9931482991156448</v>
      </c>
      <c r="AG32" s="4">
        <f t="shared" si="3"/>
        <v>0.30399128746222603</v>
      </c>
      <c r="AI32">
        <f t="shared" ref="AI32:AI36" si="7">ABS(100*(AD32-3)/3)</f>
        <v>8.7699333017378169</v>
      </c>
      <c r="AN32">
        <f t="shared" si="4"/>
        <v>4.4991616656081606</v>
      </c>
      <c r="AS32">
        <f t="shared" si="5"/>
        <v>0.22839002947850537</v>
      </c>
      <c r="AX32">
        <f t="shared" si="6"/>
        <v>1.3304291540753486</v>
      </c>
    </row>
    <row r="33" spans="1:58" x14ac:dyDescent="0.3">
      <c r="A33">
        <v>10</v>
      </c>
      <c r="B33">
        <v>4</v>
      </c>
      <c r="C33" t="s">
        <v>65</v>
      </c>
      <c r="D33" t="s">
        <v>27</v>
      </c>
      <c r="G33">
        <v>0.2</v>
      </c>
      <c r="H33">
        <v>0.2</v>
      </c>
      <c r="I33">
        <v>1197</v>
      </c>
      <c r="J33">
        <v>2641</v>
      </c>
      <c r="L33">
        <v>1163</v>
      </c>
      <c r="M33">
        <v>3.3330000000000002</v>
      </c>
      <c r="N33">
        <v>6.29</v>
      </c>
      <c r="O33">
        <v>2.9569999999999999</v>
      </c>
      <c r="Q33">
        <v>1.4E-2</v>
      </c>
      <c r="R33">
        <v>1</v>
      </c>
      <c r="S33">
        <v>0</v>
      </c>
      <c r="T33">
        <v>0</v>
      </c>
      <c r="V33">
        <v>0</v>
      </c>
      <c r="Y33" s="1">
        <v>44368</v>
      </c>
      <c r="Z33" s="2">
        <v>0.67046296296296293</v>
      </c>
      <c r="AB33">
        <v>1</v>
      </c>
      <c r="AD33" s="4">
        <f t="shared" si="1"/>
        <v>2.875509257872078</v>
      </c>
      <c r="AE33" s="4">
        <f t="shared" si="0"/>
        <v>6.086934939691929</v>
      </c>
      <c r="AF33" s="4">
        <f t="shared" si="2"/>
        <v>3.211425681819851</v>
      </c>
      <c r="AG33" s="4">
        <f t="shared" si="3"/>
        <v>0.30085325206554225</v>
      </c>
      <c r="AI33">
        <f t="shared" si="7"/>
        <v>4.1496914042640665</v>
      </c>
      <c r="AN33">
        <f t="shared" si="4"/>
        <v>1.4489156615321501</v>
      </c>
      <c r="AS33">
        <f t="shared" si="5"/>
        <v>7.0475227273283663</v>
      </c>
      <c r="AX33">
        <f t="shared" si="6"/>
        <v>0.28441735518075495</v>
      </c>
    </row>
    <row r="34" spans="1:58" x14ac:dyDescent="0.3">
      <c r="A34">
        <v>11</v>
      </c>
      <c r="B34">
        <v>5</v>
      </c>
      <c r="C34" t="s">
        <v>65</v>
      </c>
      <c r="D34" t="s">
        <v>27</v>
      </c>
      <c r="G34">
        <v>0.6</v>
      </c>
      <c r="H34">
        <v>0.6</v>
      </c>
      <c r="I34">
        <v>3835</v>
      </c>
      <c r="J34">
        <v>7863</v>
      </c>
      <c r="L34">
        <v>3490</v>
      </c>
      <c r="M34">
        <v>2.798</v>
      </c>
      <c r="N34">
        <v>5.7830000000000004</v>
      </c>
      <c r="O34">
        <v>2.9849999999999999</v>
      </c>
      <c r="Q34">
        <v>0.20799999999999999</v>
      </c>
      <c r="R34">
        <v>1</v>
      </c>
      <c r="S34">
        <v>0</v>
      </c>
      <c r="T34">
        <v>0</v>
      </c>
      <c r="V34">
        <v>0</v>
      </c>
      <c r="Y34" s="1">
        <v>44368</v>
      </c>
      <c r="Z34" s="2">
        <v>0.68083333333333329</v>
      </c>
      <c r="AB34">
        <v>1</v>
      </c>
      <c r="AD34" s="4">
        <f t="shared" si="1"/>
        <v>3.0967834588583769</v>
      </c>
      <c r="AE34" s="4">
        <f t="shared" si="0"/>
        <v>6.2549456332750903</v>
      </c>
      <c r="AF34" s="4">
        <f t="shared" si="2"/>
        <v>3.1581621744167134</v>
      </c>
      <c r="AG34" s="4">
        <f t="shared" si="3"/>
        <v>0.30312353869082381</v>
      </c>
      <c r="AI34">
        <f t="shared" si="7"/>
        <v>3.2261152952792305</v>
      </c>
      <c r="AN34">
        <f t="shared" si="4"/>
        <v>4.2490938879181721</v>
      </c>
      <c r="AS34">
        <f t="shared" si="5"/>
        <v>5.2720724805571146</v>
      </c>
      <c r="AX34">
        <f t="shared" si="6"/>
        <v>1.0411795636079413</v>
      </c>
    </row>
    <row r="35" spans="1:58" x14ac:dyDescent="0.3">
      <c r="A35">
        <v>12</v>
      </c>
      <c r="B35">
        <v>5</v>
      </c>
      <c r="C35" t="s">
        <v>65</v>
      </c>
      <c r="D35" t="s">
        <v>27</v>
      </c>
      <c r="G35">
        <v>0.6</v>
      </c>
      <c r="H35">
        <v>0.6</v>
      </c>
      <c r="I35">
        <v>3800</v>
      </c>
      <c r="J35">
        <v>7696</v>
      </c>
      <c r="L35">
        <v>3537</v>
      </c>
      <c r="M35">
        <v>2.7749999999999999</v>
      </c>
      <c r="N35">
        <v>5.665</v>
      </c>
      <c r="O35">
        <v>2.89</v>
      </c>
      <c r="Q35">
        <v>0.21199999999999999</v>
      </c>
      <c r="R35">
        <v>1</v>
      </c>
      <c r="S35">
        <v>0</v>
      </c>
      <c r="T35">
        <v>0</v>
      </c>
      <c r="V35">
        <v>0</v>
      </c>
      <c r="Y35" s="1">
        <v>44368</v>
      </c>
      <c r="Z35" s="2">
        <v>0.68646990740740732</v>
      </c>
      <c r="AB35">
        <v>1</v>
      </c>
      <c r="AD35" s="4">
        <f t="shared" si="1"/>
        <v>3.0684135524703806</v>
      </c>
      <c r="AE35" s="4">
        <f t="shared" si="0"/>
        <v>6.1197988423046912</v>
      </c>
      <c r="AF35" s="4">
        <f t="shared" si="2"/>
        <v>3.0513852898343106</v>
      </c>
      <c r="AG35" s="4">
        <f t="shared" si="3"/>
        <v>0.30722041823649426</v>
      </c>
      <c r="AI35">
        <f t="shared" si="7"/>
        <v>2.2804517490126872</v>
      </c>
      <c r="AN35">
        <f t="shared" si="4"/>
        <v>1.996647371744853</v>
      </c>
      <c r="AS35">
        <f t="shared" si="5"/>
        <v>1.7128429944770189</v>
      </c>
      <c r="AX35">
        <f t="shared" si="6"/>
        <v>2.4068060788314249</v>
      </c>
    </row>
    <row r="36" spans="1:58" x14ac:dyDescent="0.3">
      <c r="A36">
        <v>13</v>
      </c>
      <c r="B36">
        <v>5</v>
      </c>
      <c r="C36" t="s">
        <v>65</v>
      </c>
      <c r="D36" t="s">
        <v>27</v>
      </c>
      <c r="G36">
        <v>0.6</v>
      </c>
      <c r="H36">
        <v>0.6</v>
      </c>
      <c r="I36">
        <v>3820</v>
      </c>
      <c r="J36">
        <v>7859</v>
      </c>
      <c r="L36">
        <v>3609</v>
      </c>
      <c r="M36">
        <v>2.7879999999999998</v>
      </c>
      <c r="N36">
        <v>5.78</v>
      </c>
      <c r="O36">
        <v>2.992</v>
      </c>
      <c r="Q36">
        <v>0.218</v>
      </c>
      <c r="R36">
        <v>1</v>
      </c>
      <c r="S36">
        <v>0</v>
      </c>
      <c r="T36">
        <v>0</v>
      </c>
      <c r="V36">
        <v>0</v>
      </c>
      <c r="Y36" s="1">
        <v>44368</v>
      </c>
      <c r="Z36" s="2">
        <v>0.69262731481481488</v>
      </c>
      <c r="AB36">
        <v>1</v>
      </c>
      <c r="AD36" s="4">
        <f t="shared" si="1"/>
        <v>3.0846249275492359</v>
      </c>
      <c r="AE36" s="4">
        <f t="shared" si="0"/>
        <v>6.2517085843895712</v>
      </c>
      <c r="AF36" s="4">
        <f t="shared" si="2"/>
        <v>3.1670836568403353</v>
      </c>
      <c r="AG36" s="4">
        <f t="shared" si="3"/>
        <v>0.31349648902986188</v>
      </c>
      <c r="AI36">
        <f t="shared" si="7"/>
        <v>2.820830918307863</v>
      </c>
      <c r="AN36">
        <f t="shared" si="4"/>
        <v>4.1951430731595201</v>
      </c>
      <c r="AS36">
        <f t="shared" si="5"/>
        <v>5.5694552280111767</v>
      </c>
      <c r="AX36">
        <f t="shared" si="6"/>
        <v>4.4988296766206304</v>
      </c>
    </row>
    <row r="37" spans="1:58" x14ac:dyDescent="0.3">
      <c r="A37">
        <v>14</v>
      </c>
      <c r="B37">
        <v>6</v>
      </c>
      <c r="C37" t="s">
        <v>69</v>
      </c>
      <c r="D37" t="s">
        <v>27</v>
      </c>
      <c r="G37">
        <v>0.33300000000000002</v>
      </c>
      <c r="H37">
        <v>0.33300000000000002</v>
      </c>
      <c r="I37">
        <v>4586</v>
      </c>
      <c r="J37">
        <v>12024</v>
      </c>
      <c r="L37">
        <v>5488</v>
      </c>
      <c r="M37">
        <v>5.9050000000000002</v>
      </c>
      <c r="N37">
        <v>15.714</v>
      </c>
      <c r="O37">
        <v>9.8079999999999998</v>
      </c>
      <c r="Q37">
        <v>0.68799999999999994</v>
      </c>
      <c r="R37">
        <v>1</v>
      </c>
      <c r="S37">
        <v>0</v>
      </c>
      <c r="T37">
        <v>0</v>
      </c>
      <c r="V37">
        <v>0</v>
      </c>
      <c r="Y37" s="1">
        <v>44368</v>
      </c>
      <c r="Z37" s="2">
        <v>0.70328703703703699</v>
      </c>
      <c r="AB37">
        <v>1</v>
      </c>
      <c r="AD37" s="4">
        <f t="shared" si="1"/>
        <v>6.676613681206117</v>
      </c>
      <c r="AE37" s="4">
        <f t="shared" si="0"/>
        <v>17.3374517773617</v>
      </c>
      <c r="AF37" s="4">
        <f t="shared" si="2"/>
        <v>10.660838096155583</v>
      </c>
      <c r="AG37" s="4">
        <f t="shared" si="3"/>
        <v>0.85997207785004215</v>
      </c>
      <c r="AI37">
        <f>ABS(100*(AD37-9)/9)</f>
        <v>25.815403542154254</v>
      </c>
      <c r="AN37">
        <f>ABS(100*(AE37-18)/18)</f>
        <v>3.6808234591016662</v>
      </c>
      <c r="AS37">
        <f>ABS(100*(AF37-9)/9)</f>
        <v>18.453756623950923</v>
      </c>
      <c r="AX37">
        <f>ABS(100*(AG37-0.9)/0.9)</f>
        <v>4.4475469055508752</v>
      </c>
    </row>
    <row r="38" spans="1:58" x14ac:dyDescent="0.3">
      <c r="A38">
        <v>15</v>
      </c>
      <c r="B38">
        <v>6</v>
      </c>
      <c r="C38" t="s">
        <v>69</v>
      </c>
      <c r="D38" t="s">
        <v>27</v>
      </c>
      <c r="G38">
        <v>0.33300000000000002</v>
      </c>
      <c r="H38">
        <v>0.33300000000000002</v>
      </c>
      <c r="I38">
        <v>6073</v>
      </c>
      <c r="J38">
        <v>12127</v>
      </c>
      <c r="L38">
        <v>5565</v>
      </c>
      <c r="M38">
        <v>7.6189999999999998</v>
      </c>
      <c r="N38">
        <v>15.843999999999999</v>
      </c>
      <c r="O38">
        <v>8.2249999999999996</v>
      </c>
      <c r="Q38">
        <v>0.7</v>
      </c>
      <c r="R38">
        <v>1</v>
      </c>
      <c r="S38">
        <v>0</v>
      </c>
      <c r="T38">
        <v>0</v>
      </c>
      <c r="V38">
        <v>0</v>
      </c>
      <c r="Y38" s="1">
        <v>44368</v>
      </c>
      <c r="Z38" s="2">
        <v>0.70899305555555558</v>
      </c>
      <c r="AB38">
        <v>1</v>
      </c>
      <c r="AD38" s="4">
        <f t="shared" si="1"/>
        <v>8.848353748076196</v>
      </c>
      <c r="AE38" s="4">
        <f t="shared" si="0"/>
        <v>17.487639180608735</v>
      </c>
      <c r="AF38" s="4">
        <f t="shared" si="2"/>
        <v>8.6392854325325388</v>
      </c>
      <c r="AG38" s="4">
        <f t="shared" si="3"/>
        <v>0.87206560765708174</v>
      </c>
      <c r="AI38">
        <f t="shared" ref="AI38:AI45" si="8">ABS(100*(AD38-9)/9)</f>
        <v>1.6849583547089333</v>
      </c>
      <c r="AN38">
        <f t="shared" ref="AN38:AN45" si="9">ABS(100*(AE38-18)/18)</f>
        <v>2.8464489966181401</v>
      </c>
      <c r="AS38">
        <f t="shared" ref="AS38:AS45" si="10">ABS(100*(AF38-9)/9)</f>
        <v>4.0079396385273469</v>
      </c>
      <c r="AX38">
        <f t="shared" ref="AX38:AX45" si="11">ABS(100*(AG38-0.9)/0.9)</f>
        <v>3.1038213714353642</v>
      </c>
    </row>
    <row r="39" spans="1:58" x14ac:dyDescent="0.3">
      <c r="A39">
        <v>16</v>
      </c>
      <c r="B39">
        <v>6</v>
      </c>
      <c r="C39" t="s">
        <v>69</v>
      </c>
      <c r="D39" t="s">
        <v>27</v>
      </c>
      <c r="G39">
        <v>0.33300000000000002</v>
      </c>
      <c r="H39">
        <v>0.33300000000000002</v>
      </c>
      <c r="I39">
        <v>6114</v>
      </c>
      <c r="J39">
        <v>12196</v>
      </c>
      <c r="L39">
        <v>5535</v>
      </c>
      <c r="M39">
        <v>7.6660000000000004</v>
      </c>
      <c r="N39">
        <v>15.933</v>
      </c>
      <c r="O39">
        <v>8.2669999999999995</v>
      </c>
      <c r="Q39">
        <v>0.69499999999999995</v>
      </c>
      <c r="R39">
        <v>1</v>
      </c>
      <c r="S39">
        <v>0</v>
      </c>
      <c r="T39">
        <v>0</v>
      </c>
      <c r="V39">
        <v>0</v>
      </c>
      <c r="Y39" s="1">
        <v>44368</v>
      </c>
      <c r="Z39" s="2">
        <v>0.71510416666666676</v>
      </c>
      <c r="AB39">
        <v>1</v>
      </c>
      <c r="AD39" s="4">
        <f t="shared" si="1"/>
        <v>8.908233601971066</v>
      </c>
      <c r="AE39" s="4">
        <f t="shared" si="0"/>
        <v>17.588250159482957</v>
      </c>
      <c r="AF39" s="4">
        <f t="shared" si="2"/>
        <v>8.6800165575118911</v>
      </c>
      <c r="AG39" s="4">
        <f t="shared" si="3"/>
        <v>0.86735384279719618</v>
      </c>
      <c r="AI39">
        <f t="shared" si="8"/>
        <v>1.0196266447659339</v>
      </c>
      <c r="AN39">
        <f t="shared" si="9"/>
        <v>2.2874991139835723</v>
      </c>
      <c r="AS39">
        <f t="shared" si="10"/>
        <v>3.5553715832012105</v>
      </c>
      <c r="AX39">
        <f t="shared" si="11"/>
        <v>3.6273508003115373</v>
      </c>
      <c r="BC39" s="4"/>
      <c r="BD39" s="4"/>
      <c r="BE39" s="4"/>
      <c r="BF39" s="4"/>
    </row>
    <row r="40" spans="1:58" x14ac:dyDescent="0.3">
      <c r="A40">
        <v>17</v>
      </c>
      <c r="B40">
        <v>7</v>
      </c>
      <c r="C40" t="s">
        <v>69</v>
      </c>
      <c r="D40" t="s">
        <v>27</v>
      </c>
      <c r="G40">
        <v>0.46700000000000003</v>
      </c>
      <c r="H40">
        <v>0.46700000000000003</v>
      </c>
      <c r="I40">
        <v>8631</v>
      </c>
      <c r="J40">
        <v>17321</v>
      </c>
      <c r="L40">
        <v>8056</v>
      </c>
      <c r="M40">
        <v>7.5339999999999998</v>
      </c>
      <c r="N40">
        <v>16.009</v>
      </c>
      <c r="O40">
        <v>8.4749999999999996</v>
      </c>
      <c r="Q40">
        <v>0.77800000000000002</v>
      </c>
      <c r="R40">
        <v>1</v>
      </c>
      <c r="S40">
        <v>0</v>
      </c>
      <c r="T40">
        <v>0</v>
      </c>
      <c r="V40">
        <v>0</v>
      </c>
      <c r="Y40" s="1">
        <v>44368</v>
      </c>
      <c r="Z40" s="2">
        <v>0.72603009259259255</v>
      </c>
      <c r="AB40">
        <v>1</v>
      </c>
      <c r="AD40" s="4">
        <f t="shared" si="1"/>
        <v>8.9733677123356124</v>
      </c>
      <c r="AE40" s="4">
        <f t="shared" si="0"/>
        <v>17.87016838083554</v>
      </c>
      <c r="AF40" s="4">
        <f t="shared" si="2"/>
        <v>8.8968006684999281</v>
      </c>
      <c r="AG40" s="4">
        <f t="shared" si="3"/>
        <v>0.90081074283111284</v>
      </c>
      <c r="AI40">
        <f t="shared" si="8"/>
        <v>0.2959143073820848</v>
      </c>
      <c r="AN40">
        <f t="shared" si="9"/>
        <v>0.72128677313588618</v>
      </c>
      <c r="AS40">
        <f t="shared" si="10"/>
        <v>1.1466592388896875</v>
      </c>
      <c r="AX40">
        <f t="shared" si="11"/>
        <v>9.0082536790313403E-2</v>
      </c>
      <c r="BC40" s="4"/>
      <c r="BD40" s="4"/>
      <c r="BE40" s="4"/>
      <c r="BF40" s="4"/>
    </row>
    <row r="41" spans="1:58" x14ac:dyDescent="0.3">
      <c r="A41">
        <v>18</v>
      </c>
      <c r="B41">
        <v>7</v>
      </c>
      <c r="C41" t="s">
        <v>69</v>
      </c>
      <c r="D41" t="s">
        <v>27</v>
      </c>
      <c r="G41">
        <v>0.46700000000000003</v>
      </c>
      <c r="H41">
        <v>0.46700000000000003</v>
      </c>
      <c r="I41">
        <v>8740</v>
      </c>
      <c r="J41">
        <v>17344</v>
      </c>
      <c r="L41">
        <v>8091</v>
      </c>
      <c r="M41">
        <v>7.6230000000000002</v>
      </c>
      <c r="N41">
        <v>16.03</v>
      </c>
      <c r="O41">
        <v>8.407</v>
      </c>
      <c r="Q41">
        <v>0.78200000000000003</v>
      </c>
      <c r="R41">
        <v>1</v>
      </c>
      <c r="S41">
        <v>0</v>
      </c>
      <c r="T41">
        <v>0</v>
      </c>
      <c r="V41">
        <v>0</v>
      </c>
      <c r="Y41" s="1">
        <v>44368</v>
      </c>
      <c r="Z41" s="2">
        <v>0.73192129629629632</v>
      </c>
      <c r="AB41">
        <v>1</v>
      </c>
      <c r="AD41" s="4">
        <f t="shared" si="1"/>
        <v>9.0868820517528661</v>
      </c>
      <c r="AE41" s="4">
        <f t="shared" si="0"/>
        <v>17.894082339411643</v>
      </c>
      <c r="AF41" s="4">
        <f t="shared" si="2"/>
        <v>8.8072002876587767</v>
      </c>
      <c r="AG41" s="4">
        <f t="shared" si="3"/>
        <v>0.90473048725951866</v>
      </c>
      <c r="AI41">
        <f t="shared" si="8"/>
        <v>0.96535613058740133</v>
      </c>
      <c r="AN41">
        <f t="shared" si="9"/>
        <v>0.58843144771309541</v>
      </c>
      <c r="AS41">
        <f t="shared" si="10"/>
        <v>2.142219026013592</v>
      </c>
      <c r="AX41">
        <f t="shared" si="11"/>
        <v>0.52560969550207048</v>
      </c>
      <c r="BC41" s="4"/>
      <c r="BD41" s="4"/>
      <c r="BE41" s="4"/>
      <c r="BF41" s="4"/>
    </row>
    <row r="42" spans="1:58" x14ac:dyDescent="0.3">
      <c r="A42">
        <v>19</v>
      </c>
      <c r="B42">
        <v>7</v>
      </c>
      <c r="C42" t="s">
        <v>69</v>
      </c>
      <c r="D42" t="s">
        <v>27</v>
      </c>
      <c r="G42">
        <v>0.46700000000000003</v>
      </c>
      <c r="H42">
        <v>0.46700000000000003</v>
      </c>
      <c r="I42">
        <v>8719</v>
      </c>
      <c r="J42">
        <v>17334</v>
      </c>
      <c r="L42">
        <v>8126</v>
      </c>
      <c r="M42">
        <v>7.6059999999999999</v>
      </c>
      <c r="N42">
        <v>16.021000000000001</v>
      </c>
      <c r="O42">
        <v>8.4149999999999991</v>
      </c>
      <c r="Q42">
        <v>0.78600000000000003</v>
      </c>
      <c r="R42">
        <v>1</v>
      </c>
      <c r="S42">
        <v>0</v>
      </c>
      <c r="T42">
        <v>0</v>
      </c>
      <c r="V42">
        <v>0</v>
      </c>
      <c r="Y42" s="1">
        <v>44368</v>
      </c>
      <c r="Z42" s="2">
        <v>0.73833333333333329</v>
      </c>
      <c r="AB42">
        <v>1</v>
      </c>
      <c r="AD42" s="4">
        <f t="shared" si="1"/>
        <v>9.0650123166357801</v>
      </c>
      <c r="AE42" s="4">
        <f t="shared" si="0"/>
        <v>17.883684966117688</v>
      </c>
      <c r="AF42" s="4">
        <f t="shared" si="2"/>
        <v>8.8186726494819077</v>
      </c>
      <c r="AG42" s="4">
        <f t="shared" si="3"/>
        <v>0.90865023168792458</v>
      </c>
      <c r="AI42">
        <f t="shared" si="8"/>
        <v>0.72235907373089014</v>
      </c>
      <c r="AN42">
        <f t="shared" si="9"/>
        <v>0.64619463267951238</v>
      </c>
      <c r="AS42">
        <f t="shared" si="10"/>
        <v>2.0147483390899148</v>
      </c>
      <c r="AX42">
        <f t="shared" si="11"/>
        <v>0.96113685421383988</v>
      </c>
      <c r="BC42" s="4"/>
      <c r="BD42" s="4"/>
      <c r="BE42" s="4"/>
      <c r="BF42" s="4"/>
    </row>
    <row r="43" spans="1:58" x14ac:dyDescent="0.3">
      <c r="A43">
        <v>20</v>
      </c>
      <c r="B43">
        <v>8</v>
      </c>
      <c r="C43" t="s">
        <v>69</v>
      </c>
      <c r="D43" t="s">
        <v>27</v>
      </c>
      <c r="G43">
        <v>0.6</v>
      </c>
      <c r="H43">
        <v>0.6</v>
      </c>
      <c r="I43">
        <v>11152</v>
      </c>
      <c r="J43">
        <v>22427</v>
      </c>
      <c r="L43">
        <v>10244</v>
      </c>
      <c r="M43">
        <v>7.4749999999999996</v>
      </c>
      <c r="N43">
        <v>16.065999999999999</v>
      </c>
      <c r="O43">
        <v>8.59</v>
      </c>
      <c r="Q43">
        <v>0.79600000000000004</v>
      </c>
      <c r="R43">
        <v>1</v>
      </c>
      <c r="S43">
        <v>0</v>
      </c>
      <c r="T43">
        <v>0</v>
      </c>
      <c r="V43">
        <v>0</v>
      </c>
      <c r="Y43" s="1">
        <v>44368</v>
      </c>
      <c r="Z43" s="2">
        <v>0.74989583333333332</v>
      </c>
      <c r="AB43">
        <v>1</v>
      </c>
      <c r="AD43" s="4">
        <f t="shared" si="1"/>
        <v>9.0277150314575998</v>
      </c>
      <c r="AE43" s="4">
        <f t="shared" si="0"/>
        <v>18.041040625448076</v>
      </c>
      <c r="AF43" s="4">
        <f t="shared" si="2"/>
        <v>9.0133255939904764</v>
      </c>
      <c r="AG43" s="4">
        <f t="shared" si="3"/>
        <v>0.8918538461686637</v>
      </c>
      <c r="AI43">
        <f t="shared" si="8"/>
        <v>0.30794479397333102</v>
      </c>
      <c r="AN43">
        <f t="shared" si="9"/>
        <v>0.22800347471153437</v>
      </c>
      <c r="AS43">
        <f t="shared" si="10"/>
        <v>0.14806215544973769</v>
      </c>
      <c r="AX43">
        <f t="shared" si="11"/>
        <v>0.90512820348181355</v>
      </c>
      <c r="BC43" s="4"/>
      <c r="BD43" s="4"/>
      <c r="BE43" s="4"/>
      <c r="BF43" s="4"/>
    </row>
    <row r="44" spans="1:58" x14ac:dyDescent="0.3">
      <c r="A44">
        <v>21</v>
      </c>
      <c r="B44">
        <v>8</v>
      </c>
      <c r="C44" t="s">
        <v>69</v>
      </c>
      <c r="D44" t="s">
        <v>27</v>
      </c>
      <c r="G44">
        <v>0.6</v>
      </c>
      <c r="H44">
        <v>0.6</v>
      </c>
      <c r="I44">
        <v>11031</v>
      </c>
      <c r="J44">
        <v>22615</v>
      </c>
      <c r="L44">
        <v>10324</v>
      </c>
      <c r="M44">
        <v>7.3979999999999997</v>
      </c>
      <c r="N44">
        <v>16.198</v>
      </c>
      <c r="O44">
        <v>8.8000000000000007</v>
      </c>
      <c r="Q44">
        <v>0.80300000000000005</v>
      </c>
      <c r="R44">
        <v>1</v>
      </c>
      <c r="S44">
        <v>0</v>
      </c>
      <c r="T44">
        <v>0</v>
      </c>
      <c r="V44">
        <v>0</v>
      </c>
      <c r="Y44" s="1">
        <v>44368</v>
      </c>
      <c r="Z44" s="2">
        <v>0.75605324074074076</v>
      </c>
      <c r="AB44">
        <v>1</v>
      </c>
      <c r="AD44" s="4">
        <f t="shared" si="1"/>
        <v>8.9296362122305233</v>
      </c>
      <c r="AE44" s="4">
        <f t="shared" si="0"/>
        <v>18.193181923067449</v>
      </c>
      <c r="AF44" s="4">
        <f t="shared" si="2"/>
        <v>9.2635457108369259</v>
      </c>
      <c r="AG44" s="4">
        <f t="shared" si="3"/>
        <v>0.89882725816129427</v>
      </c>
      <c r="AI44">
        <f t="shared" si="8"/>
        <v>0.7818198641052968</v>
      </c>
      <c r="AN44">
        <f t="shared" si="9"/>
        <v>1.0732329059302732</v>
      </c>
      <c r="AS44">
        <f t="shared" si="10"/>
        <v>2.9282856759658435</v>
      </c>
      <c r="AX44">
        <f t="shared" si="11"/>
        <v>0.13030464874508318</v>
      </c>
      <c r="BC44" s="4"/>
      <c r="BD44" s="4"/>
      <c r="BE44" s="4"/>
      <c r="BF44" s="4"/>
    </row>
    <row r="45" spans="1:58" x14ac:dyDescent="0.3">
      <c r="A45">
        <v>22</v>
      </c>
      <c r="B45">
        <v>8</v>
      </c>
      <c r="C45" t="s">
        <v>69</v>
      </c>
      <c r="D45" t="s">
        <v>27</v>
      </c>
      <c r="G45">
        <v>0.6</v>
      </c>
      <c r="H45">
        <v>0.6</v>
      </c>
      <c r="I45">
        <v>11133</v>
      </c>
      <c r="J45">
        <v>22493</v>
      </c>
      <c r="L45">
        <v>10380</v>
      </c>
      <c r="M45">
        <v>7.4640000000000004</v>
      </c>
      <c r="N45">
        <v>16.111999999999998</v>
      </c>
      <c r="O45">
        <v>8.6489999999999991</v>
      </c>
      <c r="Q45">
        <v>0.80800000000000005</v>
      </c>
      <c r="R45">
        <v>1</v>
      </c>
      <c r="S45">
        <v>0</v>
      </c>
      <c r="T45">
        <v>0</v>
      </c>
      <c r="V45">
        <v>0</v>
      </c>
      <c r="Y45" s="1">
        <v>44368</v>
      </c>
      <c r="Z45" s="2">
        <v>0.76267361111111109</v>
      </c>
      <c r="AB45">
        <v>1</v>
      </c>
      <c r="AD45" s="4">
        <f t="shared" si="1"/>
        <v>9.0123142251326875</v>
      </c>
      <c r="AE45" s="4">
        <f t="shared" si="0"/>
        <v>18.09445193205913</v>
      </c>
      <c r="AF45" s="4">
        <f t="shared" si="2"/>
        <v>9.0821377069264422</v>
      </c>
      <c r="AG45" s="4">
        <f t="shared" si="3"/>
        <v>0.90370864655613559</v>
      </c>
      <c r="AI45">
        <f t="shared" si="8"/>
        <v>0.13682472369652821</v>
      </c>
      <c r="AN45">
        <f t="shared" si="9"/>
        <v>0.524732955884054</v>
      </c>
      <c r="AS45">
        <f t="shared" si="10"/>
        <v>0.91264118807157979</v>
      </c>
      <c r="AX45">
        <f t="shared" si="11"/>
        <v>0.41207183957061821</v>
      </c>
    </row>
    <row r="46" spans="1:58" x14ac:dyDescent="0.3">
      <c r="A46">
        <v>23</v>
      </c>
      <c r="B46">
        <v>1</v>
      </c>
      <c r="C46" t="s">
        <v>30</v>
      </c>
      <c r="D46" t="s">
        <v>27</v>
      </c>
      <c r="G46">
        <v>0.5</v>
      </c>
      <c r="H46">
        <v>0.5</v>
      </c>
      <c r="I46">
        <v>10060</v>
      </c>
      <c r="J46">
        <v>11412</v>
      </c>
      <c r="L46">
        <v>13665</v>
      </c>
      <c r="M46">
        <v>8.1329999999999991</v>
      </c>
      <c r="N46">
        <v>9.9459999999999997</v>
      </c>
      <c r="O46">
        <v>1.8129999999999999</v>
      </c>
      <c r="Q46">
        <v>1.3129999999999999</v>
      </c>
      <c r="R46">
        <v>1</v>
      </c>
      <c r="S46">
        <v>0</v>
      </c>
      <c r="T46">
        <v>0</v>
      </c>
      <c r="V46">
        <v>0</v>
      </c>
      <c r="Y46" s="1">
        <v>44368</v>
      </c>
      <c r="Z46" s="2">
        <v>0.7734375</v>
      </c>
      <c r="AB46">
        <v>1</v>
      </c>
      <c r="AD46" s="4">
        <f t="shared" si="1"/>
        <v>9.771088742582517</v>
      </c>
      <c r="AE46" s="4">
        <f t="shared" si="0"/>
        <v>10.952420708341691</v>
      </c>
      <c r="AF46" s="4">
        <f t="shared" si="2"/>
        <v>1.1813319657591741</v>
      </c>
      <c r="AG46" s="4">
        <f t="shared" si="3"/>
        <v>1.4280652518042363</v>
      </c>
      <c r="BC46" s="4"/>
      <c r="BD46" s="4"/>
      <c r="BE46" s="4"/>
      <c r="BF46" s="4"/>
    </row>
    <row r="47" spans="1:58" x14ac:dyDescent="0.3">
      <c r="A47">
        <v>24</v>
      </c>
      <c r="B47">
        <v>1</v>
      </c>
      <c r="C47" t="s">
        <v>30</v>
      </c>
      <c r="D47" t="s">
        <v>27</v>
      </c>
      <c r="G47">
        <v>0.5</v>
      </c>
      <c r="H47">
        <v>0.5</v>
      </c>
      <c r="I47">
        <v>10424</v>
      </c>
      <c r="J47">
        <v>11269</v>
      </c>
      <c r="L47">
        <v>13780</v>
      </c>
      <c r="M47">
        <v>8.4120000000000008</v>
      </c>
      <c r="N47">
        <v>9.8249999999999993</v>
      </c>
      <c r="O47">
        <v>1.413</v>
      </c>
      <c r="Q47">
        <v>1.325</v>
      </c>
      <c r="R47">
        <v>1</v>
      </c>
      <c r="S47">
        <v>0</v>
      </c>
      <c r="T47">
        <v>0</v>
      </c>
      <c r="V47">
        <v>0</v>
      </c>
      <c r="Y47" s="1">
        <v>44368</v>
      </c>
      <c r="Z47" s="2">
        <v>0.77924768518518517</v>
      </c>
      <c r="AB47">
        <v>1</v>
      </c>
      <c r="AD47" s="4">
        <f t="shared" si="1"/>
        <v>10.125145174304718</v>
      </c>
      <c r="AE47" s="4">
        <f t="shared" si="0"/>
        <v>10.813551311152947</v>
      </c>
      <c r="AF47" s="4">
        <f t="shared" si="2"/>
        <v>0.68840613684822927</v>
      </c>
      <c r="AG47" s="4">
        <f t="shared" si="3"/>
        <v>1.440094387491524</v>
      </c>
      <c r="AJ47">
        <f>ABS(100*(AD47-AD48)/(AVERAGE(AD47:AD48)))</f>
        <v>7.6882367503787089E-2</v>
      </c>
      <c r="AO47">
        <f>ABS(100*(AE47-AE48)/(AVERAGE(AE47:AE48)))</f>
        <v>0.6534370929962916</v>
      </c>
      <c r="AT47">
        <f>ABS(100*(AF47-AF48)/(AVERAGE(AF47:AF48)))</f>
        <v>10.810530509286341</v>
      </c>
      <c r="AY47">
        <f>ABS(100*(AG47-AG48)/(AVERAGE(AG47:AG48)))</f>
        <v>0.24665425347704409</v>
      </c>
      <c r="BC47" s="4">
        <f>AVERAGE(AD47:AD48)</f>
        <v>10.121254444285793</v>
      </c>
      <c r="BD47" s="4">
        <f>AVERAGE(AE47:AE48)</f>
        <v>10.848996996449374</v>
      </c>
      <c r="BE47" s="4">
        <f>AVERAGE(AF47:AF48)</f>
        <v>0.72774255216358075</v>
      </c>
      <c r="BF47" s="4">
        <f>AVERAGE(AG47:AG48)</f>
        <v>1.4418726075496449</v>
      </c>
    </row>
    <row r="48" spans="1:58" x14ac:dyDescent="0.3">
      <c r="A48">
        <v>25</v>
      </c>
      <c r="B48">
        <v>1</v>
      </c>
      <c r="C48" t="s">
        <v>30</v>
      </c>
      <c r="D48" t="s">
        <v>27</v>
      </c>
      <c r="G48">
        <v>0.5</v>
      </c>
      <c r="H48">
        <v>0.5</v>
      </c>
      <c r="I48">
        <v>10416</v>
      </c>
      <c r="J48">
        <v>11342</v>
      </c>
      <c r="L48">
        <v>13814</v>
      </c>
      <c r="M48">
        <v>8.4060000000000006</v>
      </c>
      <c r="N48">
        <v>9.8870000000000005</v>
      </c>
      <c r="O48">
        <v>1.482</v>
      </c>
      <c r="Q48">
        <v>1.329</v>
      </c>
      <c r="R48">
        <v>1</v>
      </c>
      <c r="S48">
        <v>0</v>
      </c>
      <c r="T48">
        <v>0</v>
      </c>
      <c r="V48">
        <v>0</v>
      </c>
      <c r="Y48" s="1">
        <v>44368</v>
      </c>
      <c r="Z48" s="2">
        <v>0.7855671296296296</v>
      </c>
      <c r="AB48">
        <v>1</v>
      </c>
      <c r="AD48" s="4">
        <f t="shared" si="1"/>
        <v>10.117363714266869</v>
      </c>
      <c r="AE48" s="4">
        <f t="shared" si="0"/>
        <v>10.884442681745801</v>
      </c>
      <c r="AF48" s="4">
        <f t="shared" si="2"/>
        <v>0.76707896747893223</v>
      </c>
      <c r="AG48" s="4">
        <f t="shared" si="3"/>
        <v>1.4436508276077655</v>
      </c>
    </row>
    <row r="49" spans="1:58" x14ac:dyDescent="0.3">
      <c r="A49">
        <v>26</v>
      </c>
      <c r="B49">
        <v>2</v>
      </c>
      <c r="D49" t="s">
        <v>28</v>
      </c>
      <c r="Y49" s="1">
        <v>44368</v>
      </c>
      <c r="Z49" s="2">
        <v>0.789525462962963</v>
      </c>
      <c r="AB49">
        <v>1</v>
      </c>
      <c r="AD49" s="4" t="e">
        <f t="shared" si="1"/>
        <v>#DIV/0!</v>
      </c>
      <c r="AE49" s="4" t="e">
        <f t="shared" si="0"/>
        <v>#DIV/0!</v>
      </c>
      <c r="AF49" s="4" t="e">
        <f t="shared" si="2"/>
        <v>#DIV/0!</v>
      </c>
      <c r="AG49" s="4" t="e">
        <f t="shared" si="3"/>
        <v>#DIV/0!</v>
      </c>
      <c r="BC49" s="4"/>
      <c r="BD49" s="4"/>
      <c r="BE49" s="4"/>
      <c r="BF49" s="4"/>
    </row>
    <row r="50" spans="1:58" x14ac:dyDescent="0.3">
      <c r="A50">
        <v>27</v>
      </c>
      <c r="B50">
        <v>9</v>
      </c>
      <c r="C50" t="s">
        <v>176</v>
      </c>
      <c r="D50" t="s">
        <v>27</v>
      </c>
      <c r="G50">
        <v>0.5</v>
      </c>
      <c r="H50">
        <v>0.5</v>
      </c>
      <c r="I50">
        <v>2719</v>
      </c>
      <c r="J50">
        <v>5056</v>
      </c>
      <c r="L50">
        <v>1404</v>
      </c>
      <c r="M50">
        <v>2.5009999999999999</v>
      </c>
      <c r="N50">
        <v>4.5620000000000003</v>
      </c>
      <c r="O50">
        <v>2.0609999999999999</v>
      </c>
      <c r="Q50">
        <v>3.1E-2</v>
      </c>
      <c r="R50">
        <v>1</v>
      </c>
      <c r="S50">
        <v>0</v>
      </c>
      <c r="T50">
        <v>0</v>
      </c>
      <c r="V50">
        <v>0</v>
      </c>
      <c r="Y50" s="1">
        <v>44368</v>
      </c>
      <c r="Z50" s="2">
        <v>0.79994212962962974</v>
      </c>
      <c r="AB50">
        <v>1</v>
      </c>
      <c r="AD50" s="4">
        <f t="shared" si="1"/>
        <v>2.6306264753498998</v>
      </c>
      <c r="AE50" s="4">
        <f t="shared" si="0"/>
        <v>4.7800158934349497</v>
      </c>
      <c r="AF50" s="4">
        <f t="shared" si="2"/>
        <v>2.1493894180850499</v>
      </c>
      <c r="AG50" s="4">
        <f t="shared" si="3"/>
        <v>0.14555018517957657</v>
      </c>
      <c r="BC50" s="4"/>
      <c r="BD50" s="4"/>
      <c r="BE50" s="4"/>
      <c r="BF50" s="4"/>
    </row>
    <row r="51" spans="1:58" x14ac:dyDescent="0.3">
      <c r="A51">
        <v>28</v>
      </c>
      <c r="B51">
        <v>9</v>
      </c>
      <c r="C51" t="s">
        <v>176</v>
      </c>
      <c r="D51" t="s">
        <v>27</v>
      </c>
      <c r="G51">
        <v>0.5</v>
      </c>
      <c r="H51">
        <v>0.5</v>
      </c>
      <c r="I51">
        <v>3093</v>
      </c>
      <c r="J51">
        <v>5026</v>
      </c>
      <c r="L51">
        <v>1346</v>
      </c>
      <c r="M51">
        <v>2.7879999999999998</v>
      </c>
      <c r="N51">
        <v>4.5369999999999999</v>
      </c>
      <c r="O51">
        <v>1.7490000000000001</v>
      </c>
      <c r="Q51">
        <v>2.5000000000000001E-2</v>
      </c>
      <c r="R51">
        <v>1</v>
      </c>
      <c r="S51">
        <v>0</v>
      </c>
      <c r="T51">
        <v>0</v>
      </c>
      <c r="V51">
        <v>0</v>
      </c>
      <c r="Y51" s="1">
        <v>44368</v>
      </c>
      <c r="Z51" s="2">
        <v>0.80561342592592589</v>
      </c>
      <c r="AB51">
        <v>1</v>
      </c>
      <c r="AD51" s="4">
        <f t="shared" si="1"/>
        <v>2.9944097321194132</v>
      </c>
      <c r="AE51" s="4">
        <f t="shared" si="0"/>
        <v>4.7508824534652829</v>
      </c>
      <c r="AF51" s="4">
        <f t="shared" si="2"/>
        <v>1.7564727213458697</v>
      </c>
      <c r="AG51" s="4">
        <f t="shared" si="3"/>
        <v>0.13948331674598796</v>
      </c>
      <c r="AJ51">
        <f>ABS(100*(AD51-AD52)/(AVERAGE(AD51:AD52)))</f>
        <v>0.55069525103668848</v>
      </c>
      <c r="AO51">
        <f>ABS(100*(AE51-AE52)/(AVERAGE(AE51:AE52)))</f>
        <v>8.1729475035806284E-2</v>
      </c>
      <c r="AT51">
        <f>ABS(100*(AF51-AF52)/(AVERAGE(AF51:AF52)))</f>
        <v>0.72286172749770927</v>
      </c>
      <c r="AY51">
        <f>ABS(100*(AG51-AG52)/(AVERAGE(AG51:AG52)))</f>
        <v>0.44894135018969239</v>
      </c>
      <c r="BC51" s="4">
        <f>AVERAGE(AD51:AD52)</f>
        <v>3.0026775334096296</v>
      </c>
      <c r="BD51" s="4">
        <f>AVERAGE(AE51:AE52)</f>
        <v>4.7528246827965939</v>
      </c>
      <c r="BE51" s="4">
        <f>AVERAGE(AF51:AF52)</f>
        <v>1.7501471493869645</v>
      </c>
      <c r="BF51" s="4">
        <f>AVERAGE(AG51:AG52)</f>
        <v>0.13979712028565633</v>
      </c>
    </row>
    <row r="52" spans="1:58" x14ac:dyDescent="0.3">
      <c r="A52">
        <v>29</v>
      </c>
      <c r="B52">
        <v>9</v>
      </c>
      <c r="C52" t="s">
        <v>176</v>
      </c>
      <c r="D52" t="s">
        <v>27</v>
      </c>
      <c r="G52">
        <v>0.5</v>
      </c>
      <c r="H52">
        <v>0.5</v>
      </c>
      <c r="I52">
        <v>3110</v>
      </c>
      <c r="J52">
        <v>5030</v>
      </c>
      <c r="L52">
        <v>1352</v>
      </c>
      <c r="M52">
        <v>2.8010000000000002</v>
      </c>
      <c r="N52">
        <v>4.54</v>
      </c>
      <c r="O52">
        <v>1.74</v>
      </c>
      <c r="Q52">
        <v>2.5000000000000001E-2</v>
      </c>
      <c r="R52">
        <v>1</v>
      </c>
      <c r="S52">
        <v>0</v>
      </c>
      <c r="T52">
        <v>0</v>
      </c>
      <c r="V52">
        <v>0</v>
      </c>
      <c r="Y52" s="1">
        <v>44368</v>
      </c>
      <c r="Z52" s="2">
        <v>0.81175925925925929</v>
      </c>
      <c r="AB52">
        <v>1</v>
      </c>
      <c r="AD52" s="4">
        <f t="shared" si="1"/>
        <v>3.0109453346998456</v>
      </c>
      <c r="AE52" s="4">
        <f t="shared" si="0"/>
        <v>4.7547669121279048</v>
      </c>
      <c r="AF52" s="4">
        <f t="shared" si="2"/>
        <v>1.7438215774280592</v>
      </c>
      <c r="AG52" s="4">
        <f t="shared" si="3"/>
        <v>0.1401109238253247</v>
      </c>
      <c r="BC52" s="4"/>
      <c r="BD52" s="4"/>
      <c r="BE52" s="4"/>
      <c r="BF52" s="4"/>
    </row>
    <row r="53" spans="1:58" x14ac:dyDescent="0.3">
      <c r="A53">
        <v>30</v>
      </c>
      <c r="B53">
        <v>10</v>
      </c>
      <c r="C53" t="s">
        <v>133</v>
      </c>
      <c r="D53" t="s">
        <v>27</v>
      </c>
      <c r="G53">
        <v>0.5</v>
      </c>
      <c r="H53">
        <v>0.5</v>
      </c>
      <c r="I53">
        <v>2604</v>
      </c>
      <c r="J53">
        <v>4705</v>
      </c>
      <c r="L53">
        <v>1327</v>
      </c>
      <c r="M53">
        <v>2.4119999999999999</v>
      </c>
      <c r="N53">
        <v>4.2649999999999997</v>
      </c>
      <c r="O53">
        <v>1.8520000000000001</v>
      </c>
      <c r="Q53">
        <v>2.3E-2</v>
      </c>
      <c r="R53">
        <v>1</v>
      </c>
      <c r="S53">
        <v>0</v>
      </c>
      <c r="T53">
        <v>0</v>
      </c>
      <c r="V53">
        <v>0</v>
      </c>
      <c r="Y53" s="1">
        <v>44368</v>
      </c>
      <c r="Z53" s="2">
        <v>0.82199074074074074</v>
      </c>
      <c r="AB53">
        <v>1</v>
      </c>
      <c r="AD53" s="4">
        <f t="shared" si="1"/>
        <v>2.518767987305798</v>
      </c>
      <c r="AE53" s="4">
        <f t="shared" si="0"/>
        <v>4.4391546457898485</v>
      </c>
      <c r="AF53" s="4">
        <f t="shared" si="2"/>
        <v>1.9203866584840505</v>
      </c>
      <c r="AG53" s="4">
        <f t="shared" si="3"/>
        <v>0.1374958943280882</v>
      </c>
      <c r="BC53" s="4"/>
      <c r="BD53" s="4"/>
      <c r="BE53" s="4"/>
      <c r="BF53" s="4"/>
    </row>
    <row r="54" spans="1:58" x14ac:dyDescent="0.3">
      <c r="A54">
        <v>31</v>
      </c>
      <c r="B54">
        <v>10</v>
      </c>
      <c r="C54" t="s">
        <v>133</v>
      </c>
      <c r="D54" t="s">
        <v>27</v>
      </c>
      <c r="G54">
        <v>0.5</v>
      </c>
      <c r="H54">
        <v>0.5</v>
      </c>
      <c r="I54">
        <v>2443</v>
      </c>
      <c r="J54">
        <v>4643</v>
      </c>
      <c r="L54">
        <v>1257</v>
      </c>
      <c r="M54">
        <v>2.2890000000000001</v>
      </c>
      <c r="N54">
        <v>4.2119999999999997</v>
      </c>
      <c r="O54">
        <v>1.923</v>
      </c>
      <c r="Q54">
        <v>1.4999999999999999E-2</v>
      </c>
      <c r="R54">
        <v>1</v>
      </c>
      <c r="S54">
        <v>0</v>
      </c>
      <c r="T54">
        <v>0</v>
      </c>
      <c r="V54">
        <v>0</v>
      </c>
      <c r="Y54" s="1">
        <v>44368</v>
      </c>
      <c r="Z54" s="2">
        <v>0.82754629629629628</v>
      </c>
      <c r="AB54">
        <v>1</v>
      </c>
      <c r="AD54" s="4">
        <f t="shared" si="1"/>
        <v>2.3621661040440558</v>
      </c>
      <c r="AE54" s="4">
        <f t="shared" si="0"/>
        <v>4.378945536519204</v>
      </c>
      <c r="AF54" s="4">
        <f t="shared" si="2"/>
        <v>2.0167794324751482</v>
      </c>
      <c r="AG54" s="4">
        <f t="shared" si="3"/>
        <v>0.13017381173582607</v>
      </c>
      <c r="AJ54">
        <f>ABS(100*(AD54-AD55)/(AVERAGE(AD54:AD55)))</f>
        <v>0.24737097958967219</v>
      </c>
      <c r="AO54">
        <f>ABS(100*(AE54-AE55)/(AVERAGE(AE54:AE55)))</f>
        <v>0.1997915443429033</v>
      </c>
      <c r="AT54">
        <f>ABS(100*(AF54-AF55)/(AVERAGE(AF54:AF55)))</f>
        <v>0.14409256135267895</v>
      </c>
      <c r="AY54">
        <f>ABS(100*(AG54-AG55)/(AVERAGE(AG54:AG55)))</f>
        <v>2.6873457208308773</v>
      </c>
      <c r="BC54" s="4">
        <f>AVERAGE(AD54:AD55)</f>
        <v>2.3592480565298617</v>
      </c>
      <c r="BD54" s="4">
        <f>AVERAGE(AE54:AE55)</f>
        <v>4.374575520523754</v>
      </c>
      <c r="BE54" s="4">
        <f>AVERAGE(AF54:AF55)</f>
        <v>2.0153274639938918</v>
      </c>
      <c r="BF54" s="4">
        <f>AVERAGE(AG54:AG55)</f>
        <v>0.12844789226764999</v>
      </c>
    </row>
    <row r="55" spans="1:58" x14ac:dyDescent="0.3">
      <c r="A55">
        <v>32</v>
      </c>
      <c r="B55">
        <v>10</v>
      </c>
      <c r="C55" t="s">
        <v>133</v>
      </c>
      <c r="D55" t="s">
        <v>27</v>
      </c>
      <c r="G55">
        <v>0.5</v>
      </c>
      <c r="H55">
        <v>0.5</v>
      </c>
      <c r="I55">
        <v>2437</v>
      </c>
      <c r="J55">
        <v>4634</v>
      </c>
      <c r="L55">
        <v>1224</v>
      </c>
      <c r="M55">
        <v>2.2839999999999998</v>
      </c>
      <c r="N55">
        <v>4.2050000000000001</v>
      </c>
      <c r="O55">
        <v>1.92</v>
      </c>
      <c r="Q55">
        <v>1.2E-2</v>
      </c>
      <c r="R55">
        <v>1</v>
      </c>
      <c r="S55">
        <v>0</v>
      </c>
      <c r="T55">
        <v>0</v>
      </c>
      <c r="V55">
        <v>0</v>
      </c>
      <c r="Y55" s="1">
        <v>44368</v>
      </c>
      <c r="Z55" s="2">
        <v>0.83362268518518512</v>
      </c>
      <c r="AB55">
        <v>1</v>
      </c>
      <c r="AD55" s="4">
        <f t="shared" si="1"/>
        <v>2.3563300090156676</v>
      </c>
      <c r="AE55" s="4">
        <f t="shared" si="0"/>
        <v>4.370205504528303</v>
      </c>
      <c r="AF55" s="4">
        <f t="shared" si="2"/>
        <v>2.0138754955126354</v>
      </c>
      <c r="AG55" s="4">
        <f t="shared" si="3"/>
        <v>0.12672197279947392</v>
      </c>
      <c r="BC55" s="4"/>
      <c r="BD55" s="4"/>
      <c r="BE55" s="4"/>
      <c r="BF55" s="4"/>
    </row>
    <row r="56" spans="1:58" x14ac:dyDescent="0.3">
      <c r="A56">
        <v>33</v>
      </c>
      <c r="B56">
        <v>11</v>
      </c>
      <c r="C56" t="s">
        <v>134</v>
      </c>
      <c r="D56" t="s">
        <v>27</v>
      </c>
      <c r="G56">
        <v>0.5</v>
      </c>
      <c r="H56">
        <v>0.5</v>
      </c>
      <c r="I56">
        <v>4092</v>
      </c>
      <c r="J56">
        <v>6562</v>
      </c>
      <c r="L56">
        <v>1240</v>
      </c>
      <c r="M56">
        <v>3.5539999999999998</v>
      </c>
      <c r="N56">
        <v>5.8380000000000001</v>
      </c>
      <c r="O56">
        <v>2.2839999999999998</v>
      </c>
      <c r="Q56">
        <v>1.4E-2</v>
      </c>
      <c r="R56">
        <v>1</v>
      </c>
      <c r="S56">
        <v>0</v>
      </c>
      <c r="T56">
        <v>0</v>
      </c>
      <c r="V56">
        <v>0</v>
      </c>
      <c r="Y56" s="1">
        <v>44368</v>
      </c>
      <c r="Z56" s="2">
        <v>0.84422453703703704</v>
      </c>
      <c r="AB56">
        <v>1</v>
      </c>
      <c r="AD56" s="4">
        <f t="shared" si="1"/>
        <v>3.9661195543460019</v>
      </c>
      <c r="AE56" s="4">
        <f t="shared" si="0"/>
        <v>6.2425145799122239</v>
      </c>
      <c r="AF56" s="4">
        <f t="shared" si="2"/>
        <v>2.276395025566222</v>
      </c>
      <c r="AG56" s="4">
        <f t="shared" si="3"/>
        <v>0.12839559167770526</v>
      </c>
      <c r="BC56" s="4"/>
      <c r="BD56" s="4"/>
      <c r="BE56" s="4"/>
      <c r="BF56" s="4"/>
    </row>
    <row r="57" spans="1:58" x14ac:dyDescent="0.3">
      <c r="A57">
        <v>34</v>
      </c>
      <c r="B57">
        <v>11</v>
      </c>
      <c r="C57" t="s">
        <v>134</v>
      </c>
      <c r="D57" t="s">
        <v>27</v>
      </c>
      <c r="G57">
        <v>0.5</v>
      </c>
      <c r="H57">
        <v>0.5</v>
      </c>
      <c r="I57">
        <v>4796</v>
      </c>
      <c r="J57">
        <v>6594</v>
      </c>
      <c r="L57">
        <v>1173</v>
      </c>
      <c r="M57">
        <v>4.0940000000000003</v>
      </c>
      <c r="N57">
        <v>5.8650000000000002</v>
      </c>
      <c r="O57">
        <v>1.7709999999999999</v>
      </c>
      <c r="Q57">
        <v>7.0000000000000001E-3</v>
      </c>
      <c r="R57">
        <v>1</v>
      </c>
      <c r="S57">
        <v>0</v>
      </c>
      <c r="T57">
        <v>0</v>
      </c>
      <c r="V57">
        <v>0</v>
      </c>
      <c r="Y57" s="1">
        <v>44368</v>
      </c>
      <c r="Z57" s="2">
        <v>0.85009259259259251</v>
      </c>
      <c r="AB57">
        <v>1</v>
      </c>
      <c r="AD57" s="4">
        <f t="shared" si="1"/>
        <v>4.6508880376768511</v>
      </c>
      <c r="AE57" s="4">
        <f t="shared" si="0"/>
        <v>6.2735902492132016</v>
      </c>
      <c r="AF57" s="4">
        <f t="shared" si="2"/>
        <v>1.6227022115363505</v>
      </c>
      <c r="AG57" s="4">
        <f t="shared" si="3"/>
        <v>0.12138731262511149</v>
      </c>
      <c r="AJ57">
        <f>ABS(100*(AD57-AD58)/(AVERAGE(AD57:AD58)))</f>
        <v>0.1046242489316007</v>
      </c>
      <c r="AO57">
        <f>ABS(100*(AE57-AE58)/(AVERAGE(AE57:AE58)))</f>
        <v>0.7301883798192621</v>
      </c>
      <c r="AT57">
        <f>ABS(100*(AF57-AF58)/(AVERAGE(AF57:AF58)))</f>
        <v>2.5450073617247644</v>
      </c>
      <c r="AY57">
        <f>ABS(100*(AG57-AG58)/(AVERAGE(AG57:AG58)))</f>
        <v>4.6297174295416026</v>
      </c>
      <c r="BC57" s="4">
        <f>AVERAGE(AD57:AD58)</f>
        <v>4.6484563314150229</v>
      </c>
      <c r="BD57" s="4">
        <f>AVERAGE(AE57:AE58)</f>
        <v>6.2507690545702967</v>
      </c>
      <c r="BE57" s="4">
        <f>AVERAGE(AF57:AF58)</f>
        <v>1.6023127231552734</v>
      </c>
      <c r="BF57" s="4">
        <f>AVERAGE(AG57:AG58)</f>
        <v>0.12426384507207162</v>
      </c>
    </row>
    <row r="58" spans="1:58" x14ac:dyDescent="0.3">
      <c r="A58">
        <v>35</v>
      </c>
      <c r="B58">
        <v>11</v>
      </c>
      <c r="C58" t="s">
        <v>134</v>
      </c>
      <c r="D58" t="s">
        <v>27</v>
      </c>
      <c r="G58">
        <v>0.5</v>
      </c>
      <c r="H58">
        <v>0.5</v>
      </c>
      <c r="I58">
        <v>4791</v>
      </c>
      <c r="J58">
        <v>6547</v>
      </c>
      <c r="L58">
        <v>1228</v>
      </c>
      <c r="M58">
        <v>4.09</v>
      </c>
      <c r="N58">
        <v>5.8250000000000002</v>
      </c>
      <c r="O58">
        <v>1.7350000000000001</v>
      </c>
      <c r="Q58">
        <v>1.2E-2</v>
      </c>
      <c r="R58">
        <v>1</v>
      </c>
      <c r="S58">
        <v>0</v>
      </c>
      <c r="T58">
        <v>0</v>
      </c>
      <c r="V58">
        <v>0</v>
      </c>
      <c r="Y58" s="1">
        <v>44368</v>
      </c>
      <c r="Z58" s="2">
        <v>0.8563425925925926</v>
      </c>
      <c r="AB58">
        <v>1</v>
      </c>
      <c r="AD58" s="4">
        <f t="shared" si="1"/>
        <v>4.6460246251531947</v>
      </c>
      <c r="AE58" s="4">
        <f t="shared" si="0"/>
        <v>6.227947859927391</v>
      </c>
      <c r="AF58" s="4">
        <f t="shared" si="2"/>
        <v>1.5819232347741963</v>
      </c>
      <c r="AG58" s="4">
        <f t="shared" si="3"/>
        <v>0.12714037751903176</v>
      </c>
      <c r="BC58" s="4"/>
      <c r="BD58" s="4"/>
      <c r="BE58" s="4"/>
      <c r="BF58" s="4"/>
    </row>
    <row r="59" spans="1:58" x14ac:dyDescent="0.3">
      <c r="A59">
        <v>36</v>
      </c>
      <c r="B59">
        <v>12</v>
      </c>
      <c r="C59" t="s">
        <v>135</v>
      </c>
      <c r="D59" t="s">
        <v>27</v>
      </c>
      <c r="G59">
        <v>0.5</v>
      </c>
      <c r="H59">
        <v>0.5</v>
      </c>
      <c r="I59">
        <v>3960</v>
      </c>
      <c r="J59">
        <v>5470</v>
      </c>
      <c r="L59">
        <v>2259</v>
      </c>
      <c r="M59">
        <v>3.4529999999999998</v>
      </c>
      <c r="N59">
        <v>4.9130000000000003</v>
      </c>
      <c r="O59">
        <v>1.46</v>
      </c>
      <c r="Q59">
        <v>0.12</v>
      </c>
      <c r="R59">
        <v>1</v>
      </c>
      <c r="S59">
        <v>0</v>
      </c>
      <c r="T59">
        <v>0</v>
      </c>
      <c r="V59">
        <v>0</v>
      </c>
      <c r="Y59" s="1">
        <v>44368</v>
      </c>
      <c r="Z59" s="2">
        <v>0.86682870370370368</v>
      </c>
      <c r="AB59">
        <v>1</v>
      </c>
      <c r="AD59" s="4">
        <f t="shared" si="1"/>
        <v>3.8377254637214677</v>
      </c>
      <c r="AE59" s="4">
        <f t="shared" si="0"/>
        <v>5.1820573650163517</v>
      </c>
      <c r="AF59" s="4">
        <f t="shared" si="2"/>
        <v>1.344331901294884</v>
      </c>
      <c r="AG59" s="4">
        <f t="shared" si="3"/>
        <v>0.23498419398506423</v>
      </c>
      <c r="BC59" s="4"/>
      <c r="BD59" s="4"/>
      <c r="BE59" s="4"/>
      <c r="BF59" s="4"/>
    </row>
    <row r="60" spans="1:58" x14ac:dyDescent="0.3">
      <c r="A60">
        <v>37</v>
      </c>
      <c r="B60">
        <v>12</v>
      </c>
      <c r="C60" t="s">
        <v>135</v>
      </c>
      <c r="D60" t="s">
        <v>27</v>
      </c>
      <c r="G60">
        <v>0.5</v>
      </c>
      <c r="H60">
        <v>0.5</v>
      </c>
      <c r="I60">
        <v>3645</v>
      </c>
      <c r="J60">
        <v>5414</v>
      </c>
      <c r="L60">
        <v>2246</v>
      </c>
      <c r="M60">
        <v>3.2120000000000002</v>
      </c>
      <c r="N60">
        <v>4.8650000000000002</v>
      </c>
      <c r="O60">
        <v>1.6539999999999999</v>
      </c>
      <c r="Q60">
        <v>0.11899999999999999</v>
      </c>
      <c r="R60">
        <v>1</v>
      </c>
      <c r="S60">
        <v>0</v>
      </c>
      <c r="T60">
        <v>0</v>
      </c>
      <c r="V60">
        <v>0</v>
      </c>
      <c r="Y60" s="1">
        <v>44368</v>
      </c>
      <c r="Z60" s="2">
        <v>0.87251157407407398</v>
      </c>
      <c r="AB60">
        <v>1</v>
      </c>
      <c r="AD60" s="4">
        <f t="shared" si="1"/>
        <v>3.5313304747311016</v>
      </c>
      <c r="AE60" s="4">
        <f t="shared" si="0"/>
        <v>5.1276749437396409</v>
      </c>
      <c r="AF60" s="4">
        <f t="shared" si="2"/>
        <v>1.5963444690085393</v>
      </c>
      <c r="AG60" s="4">
        <f t="shared" si="3"/>
        <v>0.23362437864650126</v>
      </c>
      <c r="AJ60">
        <f>ABS(100*(AD60-AD61)/(AVERAGE(AD60:AD61)))</f>
        <v>0.52197704286625213</v>
      </c>
      <c r="AO60">
        <f>ABS(100*(AE60-AE61)/(AVERAGE(AE60:AE61)))</f>
        <v>0.62693600379750147</v>
      </c>
      <c r="AT60">
        <f>ABS(100*(AF60-AF61)/(AVERAGE(AF60:AF61)))</f>
        <v>3.2161145503452713</v>
      </c>
      <c r="AY60">
        <f>ABS(100*(AG60-AG61)/(AVERAGE(AG60:AG61)))</f>
        <v>0.26827902716509422</v>
      </c>
      <c r="BC60" s="4">
        <f>AVERAGE(AD60:AD61)</f>
        <v>3.5405709585260494</v>
      </c>
      <c r="BD60" s="4">
        <f>AVERAGE(AE60:AE61)</f>
        <v>5.1116515517563244</v>
      </c>
      <c r="BE60" s="4">
        <f>AVERAGE(AF60:AF61)</f>
        <v>1.5710805932302745</v>
      </c>
      <c r="BF60" s="4">
        <f>AVERAGE(AG60:AG61)</f>
        <v>0.23393818218616963</v>
      </c>
    </row>
    <row r="61" spans="1:58" x14ac:dyDescent="0.3">
      <c r="A61">
        <v>38</v>
      </c>
      <c r="B61">
        <v>12</v>
      </c>
      <c r="C61" t="s">
        <v>135</v>
      </c>
      <c r="D61" t="s">
        <v>27</v>
      </c>
      <c r="G61">
        <v>0.5</v>
      </c>
      <c r="H61">
        <v>0.5</v>
      </c>
      <c r="I61">
        <v>3664</v>
      </c>
      <c r="J61">
        <v>5381</v>
      </c>
      <c r="L61">
        <v>2252</v>
      </c>
      <c r="M61">
        <v>3.226</v>
      </c>
      <c r="N61">
        <v>4.8369999999999997</v>
      </c>
      <c r="O61">
        <v>1.6120000000000001</v>
      </c>
      <c r="Q61">
        <v>0.11899999999999999</v>
      </c>
      <c r="R61">
        <v>1</v>
      </c>
      <c r="S61">
        <v>0</v>
      </c>
      <c r="T61">
        <v>0</v>
      </c>
      <c r="V61">
        <v>0</v>
      </c>
      <c r="Y61" s="1">
        <v>44368</v>
      </c>
      <c r="Z61" s="2">
        <v>0.87864583333333324</v>
      </c>
      <c r="AB61">
        <v>1</v>
      </c>
      <c r="AD61" s="4">
        <f t="shared" si="1"/>
        <v>3.5498114423209972</v>
      </c>
      <c r="AE61" s="4">
        <f t="shared" si="0"/>
        <v>5.0956281597730069</v>
      </c>
      <c r="AF61" s="4">
        <f t="shared" si="2"/>
        <v>1.5458167174520097</v>
      </c>
      <c r="AG61" s="4">
        <f t="shared" si="3"/>
        <v>0.23425198572583802</v>
      </c>
      <c r="BC61" s="4"/>
      <c r="BD61" s="4"/>
      <c r="BE61" s="4"/>
      <c r="BF61" s="4"/>
    </row>
    <row r="62" spans="1:58" x14ac:dyDescent="0.3">
      <c r="A62">
        <v>39</v>
      </c>
      <c r="B62">
        <v>13</v>
      </c>
      <c r="C62" t="s">
        <v>136</v>
      </c>
      <c r="D62" t="s">
        <v>27</v>
      </c>
      <c r="G62">
        <v>0.5</v>
      </c>
      <c r="H62">
        <v>0.5</v>
      </c>
      <c r="I62">
        <v>3021</v>
      </c>
      <c r="J62">
        <v>4921</v>
      </c>
      <c r="L62">
        <v>1339</v>
      </c>
      <c r="M62">
        <v>2.7320000000000002</v>
      </c>
      <c r="N62">
        <v>4.4480000000000004</v>
      </c>
      <c r="O62">
        <v>1.7150000000000001</v>
      </c>
      <c r="Q62">
        <v>2.4E-2</v>
      </c>
      <c r="R62">
        <v>1</v>
      </c>
      <c r="S62">
        <v>0</v>
      </c>
      <c r="T62">
        <v>0</v>
      </c>
      <c r="V62">
        <v>0</v>
      </c>
      <c r="Y62" s="1">
        <v>44368</v>
      </c>
      <c r="Z62" s="2">
        <v>0.8890162037037036</v>
      </c>
      <c r="AB62">
        <v>1</v>
      </c>
      <c r="AD62" s="4">
        <f t="shared" si="1"/>
        <v>2.9243765917787581</v>
      </c>
      <c r="AE62" s="4">
        <f t="shared" si="0"/>
        <v>4.6489154135714497</v>
      </c>
      <c r="AF62" s="4">
        <f t="shared" si="2"/>
        <v>1.7245388217926916</v>
      </c>
      <c r="AG62" s="4">
        <f t="shared" si="3"/>
        <v>0.13875110848676173</v>
      </c>
      <c r="BC62" s="4"/>
      <c r="BD62" s="4"/>
      <c r="BE62" s="4"/>
      <c r="BF62" s="4"/>
    </row>
    <row r="63" spans="1:58" x14ac:dyDescent="0.3">
      <c r="A63">
        <v>40</v>
      </c>
      <c r="B63">
        <v>13</v>
      </c>
      <c r="C63" t="s">
        <v>136</v>
      </c>
      <c r="D63" t="s">
        <v>27</v>
      </c>
      <c r="G63">
        <v>0.5</v>
      </c>
      <c r="H63">
        <v>0.5</v>
      </c>
      <c r="I63">
        <v>2823</v>
      </c>
      <c r="J63">
        <v>4904</v>
      </c>
      <c r="L63">
        <v>1347</v>
      </c>
      <c r="M63">
        <v>2.58</v>
      </c>
      <c r="N63">
        <v>4.4329999999999998</v>
      </c>
      <c r="O63">
        <v>1.853</v>
      </c>
      <c r="Q63">
        <v>2.5000000000000001E-2</v>
      </c>
      <c r="R63">
        <v>1</v>
      </c>
      <c r="S63">
        <v>0</v>
      </c>
      <c r="T63">
        <v>0</v>
      </c>
      <c r="V63">
        <v>0</v>
      </c>
      <c r="Y63" s="1">
        <v>44368</v>
      </c>
      <c r="Z63" s="2">
        <v>0.89478009259259261</v>
      </c>
      <c r="AB63">
        <v>1</v>
      </c>
      <c r="AD63" s="4">
        <f t="shared" si="1"/>
        <v>2.731785455841957</v>
      </c>
      <c r="AE63" s="4">
        <f t="shared" si="0"/>
        <v>4.6324064642553049</v>
      </c>
      <c r="AF63" s="4">
        <f t="shared" si="2"/>
        <v>1.9006210084133479</v>
      </c>
      <c r="AG63" s="4">
        <f t="shared" si="3"/>
        <v>0.13958791792587741</v>
      </c>
      <c r="AJ63">
        <f>ABS(100*(AD63-AD64)/(AVERAGE(AD63:AD64)))</f>
        <v>0.35669611718995131</v>
      </c>
      <c r="AO63">
        <f>ABS(100*(AE63-AE64)/(AVERAGE(AE63:AE64)))</f>
        <v>0.60979518472279248</v>
      </c>
      <c r="AT63">
        <f>ABS(100*(AF63-AF64)/(AVERAGE(AF63:AF64)))</f>
        <v>0.97469961394769689</v>
      </c>
      <c r="AY63">
        <f>ABS(100*(AG63-AG64)/(AVERAGE(AG63:AG64)))</f>
        <v>4.2081827155554974</v>
      </c>
      <c r="BC63" s="4">
        <f>AVERAGE(AD63:AD64)</f>
        <v>2.7269220433183001</v>
      </c>
      <c r="BD63" s="4">
        <f>AVERAGE(AE63:AE64)</f>
        <v>4.6183253016032992</v>
      </c>
      <c r="BE63" s="4">
        <f>AVERAGE(AF63:AF64)</f>
        <v>1.8914032582849989</v>
      </c>
      <c r="BF63" s="4">
        <f>AVERAGE(AG63:AG64)</f>
        <v>0.13671138547891729</v>
      </c>
    </row>
    <row r="64" spans="1:58" x14ac:dyDescent="0.3">
      <c r="A64">
        <v>41</v>
      </c>
      <c r="B64">
        <v>13</v>
      </c>
      <c r="C64" t="s">
        <v>136</v>
      </c>
      <c r="D64" t="s">
        <v>27</v>
      </c>
      <c r="G64">
        <v>0.5</v>
      </c>
      <c r="H64">
        <v>0.5</v>
      </c>
      <c r="I64">
        <v>2813</v>
      </c>
      <c r="J64">
        <v>4875</v>
      </c>
      <c r="L64">
        <v>1292</v>
      </c>
      <c r="M64">
        <v>2.573</v>
      </c>
      <c r="N64">
        <v>4.4089999999999998</v>
      </c>
      <c r="O64">
        <v>1.8360000000000001</v>
      </c>
      <c r="Q64">
        <v>1.9E-2</v>
      </c>
      <c r="R64">
        <v>1</v>
      </c>
      <c r="S64">
        <v>0</v>
      </c>
      <c r="T64">
        <v>0</v>
      </c>
      <c r="V64">
        <v>0</v>
      </c>
      <c r="Y64" s="1">
        <v>44368</v>
      </c>
      <c r="Z64" s="2">
        <v>0.90089120370370368</v>
      </c>
      <c r="AB64">
        <v>1</v>
      </c>
      <c r="AD64" s="4">
        <f t="shared" si="1"/>
        <v>2.7220586307946437</v>
      </c>
      <c r="AE64" s="4">
        <f t="shared" si="0"/>
        <v>4.6042441389512936</v>
      </c>
      <c r="AF64" s="4">
        <f t="shared" si="2"/>
        <v>1.8821855081566499</v>
      </c>
      <c r="AG64" s="4">
        <f t="shared" si="3"/>
        <v>0.13383485303195716</v>
      </c>
      <c r="BC64" s="4"/>
      <c r="BD64" s="4"/>
      <c r="BE64" s="4"/>
      <c r="BF64" s="4"/>
    </row>
    <row r="65" spans="1:58" x14ac:dyDescent="0.3">
      <c r="A65">
        <v>42</v>
      </c>
      <c r="B65">
        <v>14</v>
      </c>
      <c r="C65" t="s">
        <v>137</v>
      </c>
      <c r="D65" t="s">
        <v>27</v>
      </c>
      <c r="G65">
        <v>0.5</v>
      </c>
      <c r="H65">
        <v>0.5</v>
      </c>
      <c r="I65">
        <v>2796</v>
      </c>
      <c r="J65">
        <v>4497</v>
      </c>
      <c r="L65">
        <v>1086</v>
      </c>
      <c r="M65">
        <v>2.56</v>
      </c>
      <c r="N65">
        <v>4.0890000000000004</v>
      </c>
      <c r="O65">
        <v>1.5289999999999999</v>
      </c>
      <c r="Q65">
        <v>0</v>
      </c>
      <c r="R65">
        <v>1</v>
      </c>
      <c r="S65">
        <v>0</v>
      </c>
      <c r="T65">
        <v>0</v>
      </c>
      <c r="V65">
        <v>0</v>
      </c>
      <c r="Y65" s="1">
        <v>44368</v>
      </c>
      <c r="Z65" s="2">
        <v>0.91126157407407404</v>
      </c>
      <c r="AB65">
        <v>1</v>
      </c>
      <c r="AD65" s="4">
        <f t="shared" si="1"/>
        <v>2.7055230282142113</v>
      </c>
      <c r="AE65" s="4">
        <f t="shared" si="0"/>
        <v>4.237162795333492</v>
      </c>
      <c r="AF65" s="4">
        <f t="shared" si="2"/>
        <v>1.5316397671192807</v>
      </c>
      <c r="AG65" s="4">
        <f t="shared" si="3"/>
        <v>0.11228700997472854</v>
      </c>
      <c r="BC65" s="4"/>
      <c r="BD65" s="4"/>
      <c r="BE65" s="4"/>
      <c r="BF65" s="4"/>
    </row>
    <row r="66" spans="1:58" x14ac:dyDescent="0.3">
      <c r="A66">
        <v>43</v>
      </c>
      <c r="B66">
        <v>14</v>
      </c>
      <c r="C66" t="s">
        <v>137</v>
      </c>
      <c r="D66" t="s">
        <v>27</v>
      </c>
      <c r="G66">
        <v>0.5</v>
      </c>
      <c r="H66">
        <v>0.5</v>
      </c>
      <c r="I66">
        <v>2811</v>
      </c>
      <c r="J66">
        <v>4565</v>
      </c>
      <c r="L66">
        <v>1074</v>
      </c>
      <c r="M66">
        <v>2.5720000000000001</v>
      </c>
      <c r="N66">
        <v>4.1459999999999999</v>
      </c>
      <c r="O66">
        <v>1.5740000000000001</v>
      </c>
      <c r="Q66">
        <v>0</v>
      </c>
      <c r="R66">
        <v>1</v>
      </c>
      <c r="S66">
        <v>0</v>
      </c>
      <c r="T66">
        <v>0</v>
      </c>
      <c r="V66">
        <v>0</v>
      </c>
      <c r="Y66" s="1">
        <v>44368</v>
      </c>
      <c r="Z66" s="2">
        <v>0.91689814814814818</v>
      </c>
      <c r="AB66">
        <v>1</v>
      </c>
      <c r="AD66" s="4">
        <f t="shared" si="1"/>
        <v>2.7201132657851814</v>
      </c>
      <c r="AE66" s="4">
        <f t="shared" si="0"/>
        <v>4.3031985925980702</v>
      </c>
      <c r="AF66" s="4">
        <f t="shared" si="2"/>
        <v>1.5830853268128888</v>
      </c>
      <c r="AG66" s="4">
        <f t="shared" si="3"/>
        <v>0.11103179581605503</v>
      </c>
      <c r="AJ66">
        <f>ABS(100*(AD66-AD67)/(AVERAGE(AD66:AD67)))</f>
        <v>0.89798630341538777</v>
      </c>
      <c r="AO66">
        <f>ABS(100*(AE66-AE67)/(AVERAGE(AE66:AE67)))</f>
        <v>3.1402606741314361</v>
      </c>
      <c r="AT66">
        <f>ABS(100*(AF66-AF67)/(AVERAGE(AF66:AF67)))</f>
        <v>7.1121898399383428</v>
      </c>
      <c r="AY66">
        <f>ABS(100*(AG66-AG67)/(AVERAGE(AG66:AG67)))</f>
        <v>1.4960576959137459</v>
      </c>
      <c r="BC66" s="4">
        <f>AVERAGE(AD66:AD67)</f>
        <v>2.70795473447604</v>
      </c>
      <c r="BD66" s="4">
        <f>AVERAGE(AE66:AE67)</f>
        <v>4.2366772380006639</v>
      </c>
      <c r="BE66" s="4">
        <f>AVERAGE(AF66:AF67)</f>
        <v>1.5287225035246241</v>
      </c>
      <c r="BF66" s="4">
        <f>AVERAGE(AG66:AG67)</f>
        <v>0.1118686052551707</v>
      </c>
    </row>
    <row r="67" spans="1:58" x14ac:dyDescent="0.3">
      <c r="A67">
        <v>44</v>
      </c>
      <c r="B67">
        <v>14</v>
      </c>
      <c r="C67" t="s">
        <v>137</v>
      </c>
      <c r="D67" t="s">
        <v>27</v>
      </c>
      <c r="G67">
        <v>0.5</v>
      </c>
      <c r="H67">
        <v>0.5</v>
      </c>
      <c r="I67">
        <v>2786</v>
      </c>
      <c r="J67">
        <v>4428</v>
      </c>
      <c r="L67">
        <v>1090</v>
      </c>
      <c r="M67">
        <v>2.5529999999999999</v>
      </c>
      <c r="N67">
        <v>4.0289999999999999</v>
      </c>
      <c r="O67">
        <v>1.4770000000000001</v>
      </c>
      <c r="Q67">
        <v>0</v>
      </c>
      <c r="R67">
        <v>1</v>
      </c>
      <c r="S67">
        <v>0</v>
      </c>
      <c r="T67">
        <v>0</v>
      </c>
      <c r="V67">
        <v>0</v>
      </c>
      <c r="Y67" s="1">
        <v>44368</v>
      </c>
      <c r="Z67" s="2">
        <v>0.92297453703703702</v>
      </c>
      <c r="AB67">
        <v>1</v>
      </c>
      <c r="AD67" s="4">
        <f t="shared" si="1"/>
        <v>2.6957962031668981</v>
      </c>
      <c r="AE67" s="4">
        <f t="shared" si="0"/>
        <v>4.1701558834032575</v>
      </c>
      <c r="AF67" s="4">
        <f t="shared" si="2"/>
        <v>1.4743596802363594</v>
      </c>
      <c r="AG67" s="4">
        <f t="shared" si="3"/>
        <v>0.11270541469428638</v>
      </c>
      <c r="BC67" s="4"/>
      <c r="BD67" s="4"/>
      <c r="BE67" s="4"/>
      <c r="BF67" s="4"/>
    </row>
    <row r="68" spans="1:58" x14ac:dyDescent="0.3">
      <c r="A68">
        <v>45</v>
      </c>
      <c r="B68">
        <v>15</v>
      </c>
      <c r="C68" t="s">
        <v>138</v>
      </c>
      <c r="D68" t="s">
        <v>27</v>
      </c>
      <c r="G68">
        <v>0.5</v>
      </c>
      <c r="H68">
        <v>0.5</v>
      </c>
      <c r="I68">
        <v>3074</v>
      </c>
      <c r="J68">
        <v>6048</v>
      </c>
      <c r="L68">
        <v>1599</v>
      </c>
      <c r="M68">
        <v>2.7730000000000001</v>
      </c>
      <c r="N68">
        <v>5.4029999999999996</v>
      </c>
      <c r="O68">
        <v>2.629</v>
      </c>
      <c r="Q68">
        <v>5.0999999999999997E-2</v>
      </c>
      <c r="R68">
        <v>1</v>
      </c>
      <c r="S68">
        <v>0</v>
      </c>
      <c r="T68">
        <v>0</v>
      </c>
      <c r="V68">
        <v>0</v>
      </c>
      <c r="Y68" s="1">
        <v>44368</v>
      </c>
      <c r="Z68" s="2">
        <v>0.93339120370370365</v>
      </c>
      <c r="AB68">
        <v>1</v>
      </c>
      <c r="AD68" s="4">
        <f t="shared" si="1"/>
        <v>2.9759287645295185</v>
      </c>
      <c r="AE68" s="4">
        <f t="shared" si="0"/>
        <v>5.743361641765266</v>
      </c>
      <c r="AF68" s="4">
        <f t="shared" si="2"/>
        <v>2.7674328772357475</v>
      </c>
      <c r="AG68" s="4">
        <f t="shared" si="3"/>
        <v>0.16594741525802115</v>
      </c>
      <c r="BC68" s="4"/>
      <c r="BD68" s="4"/>
      <c r="BE68" s="4"/>
      <c r="BF68" s="4"/>
    </row>
    <row r="69" spans="1:58" x14ac:dyDescent="0.3">
      <c r="A69">
        <v>46</v>
      </c>
      <c r="B69">
        <v>15</v>
      </c>
      <c r="C69" t="s">
        <v>138</v>
      </c>
      <c r="D69" t="s">
        <v>27</v>
      </c>
      <c r="G69">
        <v>0.5</v>
      </c>
      <c r="H69">
        <v>0.5</v>
      </c>
      <c r="I69">
        <v>3267</v>
      </c>
      <c r="J69">
        <v>6052</v>
      </c>
      <c r="L69">
        <v>1542</v>
      </c>
      <c r="M69">
        <v>2.9209999999999998</v>
      </c>
      <c r="N69">
        <v>5.4059999999999997</v>
      </c>
      <c r="O69">
        <v>2.4849999999999999</v>
      </c>
      <c r="Q69">
        <v>4.4999999999999998E-2</v>
      </c>
      <c r="R69">
        <v>1</v>
      </c>
      <c r="S69">
        <v>0</v>
      </c>
      <c r="T69">
        <v>0</v>
      </c>
      <c r="V69">
        <v>0</v>
      </c>
      <c r="Y69" s="1">
        <v>44368</v>
      </c>
      <c r="Z69" s="2">
        <v>0.93914351851851852</v>
      </c>
      <c r="AB69">
        <v>1</v>
      </c>
      <c r="AD69" s="4">
        <f t="shared" si="1"/>
        <v>3.1636564879426627</v>
      </c>
      <c r="AE69" s="4">
        <f t="shared" si="0"/>
        <v>5.7472461004278887</v>
      </c>
      <c r="AF69" s="4">
        <f t="shared" si="2"/>
        <v>2.583589612485226</v>
      </c>
      <c r="AG69" s="4">
        <f t="shared" si="3"/>
        <v>0.15998514800432195</v>
      </c>
      <c r="AJ69">
        <f>ABS(100*(AD69-AD70)/(AVERAGE(AD69:AD70)))</f>
        <v>0.27709301356461979</v>
      </c>
      <c r="AO69">
        <f>ABS(100*(AE69-AE70)/(AVERAGE(AE69:AE70)))</f>
        <v>0.86547833778899308</v>
      </c>
      <c r="AT69">
        <f>ABS(100*(AF69-AF70)/(AVERAGE(AF69:AF70)))</f>
        <v>1.5906934126369605</v>
      </c>
      <c r="AY69">
        <f>ABS(100*(AG69-AG70)/(AVERAGE(AG69:AG70)))</f>
        <v>2.6451997391242772</v>
      </c>
      <c r="BC69" s="4">
        <f>AVERAGE(AD69:AD70)</f>
        <v>3.1592794166713718</v>
      </c>
      <c r="BD69" s="4">
        <f>AVERAGE(AE69:AE70)</f>
        <v>5.7224826764536711</v>
      </c>
      <c r="BE69" s="4">
        <f>AVERAGE(AF69:AF70)</f>
        <v>2.5632032597822993</v>
      </c>
      <c r="BF69" s="4">
        <f>AVERAGE(AG69:AG70)</f>
        <v>0.16212947219205587</v>
      </c>
    </row>
    <row r="70" spans="1:58" x14ac:dyDescent="0.3">
      <c r="A70">
        <v>47</v>
      </c>
      <c r="B70">
        <v>15</v>
      </c>
      <c r="C70" t="s">
        <v>138</v>
      </c>
      <c r="D70" t="s">
        <v>27</v>
      </c>
      <c r="G70">
        <v>0.5</v>
      </c>
      <c r="H70">
        <v>0.5</v>
      </c>
      <c r="I70">
        <v>3258</v>
      </c>
      <c r="J70">
        <v>6001</v>
      </c>
      <c r="L70">
        <v>1583</v>
      </c>
      <c r="M70">
        <v>2.9140000000000001</v>
      </c>
      <c r="N70">
        <v>5.3630000000000004</v>
      </c>
      <c r="O70">
        <v>2.448</v>
      </c>
      <c r="Q70">
        <v>0.05</v>
      </c>
      <c r="R70">
        <v>1</v>
      </c>
      <c r="S70">
        <v>0</v>
      </c>
      <c r="T70">
        <v>0</v>
      </c>
      <c r="V70">
        <v>0</v>
      </c>
      <c r="Y70" s="1">
        <v>44368</v>
      </c>
      <c r="Z70" s="2">
        <v>0.94527777777777777</v>
      </c>
      <c r="AB70">
        <v>1</v>
      </c>
      <c r="AD70" s="4">
        <f t="shared" si="1"/>
        <v>3.1549023454000813</v>
      </c>
      <c r="AE70" s="4">
        <f t="shared" si="0"/>
        <v>5.6977192524794544</v>
      </c>
      <c r="AF70" s="4">
        <f t="shared" si="2"/>
        <v>2.5428169070793731</v>
      </c>
      <c r="AG70" s="4">
        <f t="shared" si="3"/>
        <v>0.16427379637978978</v>
      </c>
      <c r="BC70" s="4"/>
      <c r="BD70" s="4"/>
      <c r="BE70" s="4"/>
      <c r="BF70" s="4"/>
    </row>
    <row r="71" spans="1:58" x14ac:dyDescent="0.3">
      <c r="A71">
        <v>48</v>
      </c>
      <c r="B71">
        <v>16</v>
      </c>
      <c r="C71" t="s">
        <v>139</v>
      </c>
      <c r="D71" t="s">
        <v>27</v>
      </c>
      <c r="G71">
        <v>0.5</v>
      </c>
      <c r="H71">
        <v>0.5</v>
      </c>
      <c r="I71">
        <v>3225</v>
      </c>
      <c r="J71">
        <v>4635</v>
      </c>
      <c r="L71">
        <v>1724</v>
      </c>
      <c r="M71">
        <v>2.8889999999999998</v>
      </c>
      <c r="N71">
        <v>4.2060000000000004</v>
      </c>
      <c r="O71">
        <v>1.3160000000000001</v>
      </c>
      <c r="Q71">
        <v>6.4000000000000001E-2</v>
      </c>
      <c r="R71">
        <v>1</v>
      </c>
      <c r="S71">
        <v>0</v>
      </c>
      <c r="T71">
        <v>0</v>
      </c>
      <c r="V71">
        <v>0</v>
      </c>
      <c r="Y71" s="1">
        <v>44368</v>
      </c>
      <c r="Z71" s="2">
        <v>0.95572916666666663</v>
      </c>
      <c r="AB71">
        <v>1</v>
      </c>
      <c r="AD71" s="4">
        <f t="shared" si="1"/>
        <v>3.1228038227439474</v>
      </c>
      <c r="AE71" s="4">
        <f t="shared" si="0"/>
        <v>4.3711766191939594</v>
      </c>
      <c r="AF71" s="4">
        <f t="shared" si="2"/>
        <v>1.248372796450012</v>
      </c>
      <c r="AG71" s="4">
        <f t="shared" si="3"/>
        <v>0.17902256274420353</v>
      </c>
      <c r="BC71" s="4"/>
      <c r="BD71" s="4"/>
      <c r="BE71" s="4"/>
      <c r="BF71" s="4"/>
    </row>
    <row r="72" spans="1:58" x14ac:dyDescent="0.3">
      <c r="A72">
        <v>49</v>
      </c>
      <c r="B72">
        <v>16</v>
      </c>
      <c r="C72" t="s">
        <v>139</v>
      </c>
      <c r="D72" t="s">
        <v>27</v>
      </c>
      <c r="G72">
        <v>0.5</v>
      </c>
      <c r="H72">
        <v>0.5</v>
      </c>
      <c r="I72">
        <v>3238</v>
      </c>
      <c r="J72">
        <v>4582</v>
      </c>
      <c r="L72">
        <v>1731</v>
      </c>
      <c r="M72">
        <v>2.899</v>
      </c>
      <c r="N72">
        <v>4.16</v>
      </c>
      <c r="O72">
        <v>1.262</v>
      </c>
      <c r="Q72">
        <v>6.5000000000000002E-2</v>
      </c>
      <c r="R72">
        <v>1</v>
      </c>
      <c r="S72">
        <v>0</v>
      </c>
      <c r="T72">
        <v>0</v>
      </c>
      <c r="V72">
        <v>0</v>
      </c>
      <c r="Y72" s="1">
        <v>44368</v>
      </c>
      <c r="Z72" s="2">
        <v>0.96142361111111108</v>
      </c>
      <c r="AB72">
        <v>1</v>
      </c>
      <c r="AD72" s="4">
        <f t="shared" si="1"/>
        <v>3.1354486953054548</v>
      </c>
      <c r="AE72" s="4">
        <f t="shared" si="0"/>
        <v>4.319707541914215</v>
      </c>
      <c r="AF72" s="4">
        <f t="shared" si="2"/>
        <v>1.1842588466087602</v>
      </c>
      <c r="AG72" s="4">
        <f t="shared" si="3"/>
        <v>0.17975477100342976</v>
      </c>
      <c r="AJ72">
        <f>ABS(100*(AD72-AD73)/(AVERAGE(AD72:AD73)))</f>
        <v>0.92635284082961911</v>
      </c>
      <c r="AO72">
        <f>ABS(100*(AE72-AE73)/(AVERAGE(AE72:AE73)))</f>
        <v>1.0065548763915999</v>
      </c>
      <c r="AT72">
        <f>ABS(100*(AF72-AF73)/(AVERAGE(AF72:AF73)))</f>
        <v>1.2185864096317722</v>
      </c>
      <c r="AY72">
        <f>ABS(100*(AG72-AG73)/(AVERAGE(AG72:AG73)))</f>
        <v>1.0529533329961882</v>
      </c>
      <c r="BC72" s="4">
        <f>AVERAGE(AD72:AD73)</f>
        <v>3.1500389328764244</v>
      </c>
      <c r="BD72" s="4">
        <f>AVERAGE(AE72:AE73)</f>
        <v>4.3415576218914644</v>
      </c>
      <c r="BE72" s="4">
        <f>AVERAGE(AF72:AF73)</f>
        <v>1.1915186890150402</v>
      </c>
      <c r="BF72" s="4">
        <f>AVERAGE(AG72:AG73)</f>
        <v>0.17881336038442464</v>
      </c>
    </row>
    <row r="73" spans="1:58" x14ac:dyDescent="0.3">
      <c r="A73">
        <v>50</v>
      </c>
      <c r="B73">
        <v>16</v>
      </c>
      <c r="C73" t="s">
        <v>139</v>
      </c>
      <c r="D73" t="s">
        <v>27</v>
      </c>
      <c r="G73">
        <v>0.5</v>
      </c>
      <c r="H73">
        <v>0.5</v>
      </c>
      <c r="I73">
        <v>3268</v>
      </c>
      <c r="J73">
        <v>4627</v>
      </c>
      <c r="L73">
        <v>1713</v>
      </c>
      <c r="M73">
        <v>2.9220000000000002</v>
      </c>
      <c r="N73">
        <v>4.1989999999999998</v>
      </c>
      <c r="O73">
        <v>1.2769999999999999</v>
      </c>
      <c r="Q73">
        <v>6.3E-2</v>
      </c>
      <c r="R73">
        <v>1</v>
      </c>
      <c r="S73">
        <v>0</v>
      </c>
      <c r="T73">
        <v>0</v>
      </c>
      <c r="V73">
        <v>0</v>
      </c>
      <c r="Y73" s="1">
        <v>44368</v>
      </c>
      <c r="Z73" s="2">
        <v>0.96752314814814822</v>
      </c>
      <c r="AB73">
        <v>1</v>
      </c>
      <c r="AD73" s="4">
        <f t="shared" si="1"/>
        <v>3.1646291704473946</v>
      </c>
      <c r="AE73" s="4">
        <f t="shared" si="0"/>
        <v>4.3634077018687147</v>
      </c>
      <c r="AF73" s="4">
        <f t="shared" si="2"/>
        <v>1.1987785314213202</v>
      </c>
      <c r="AG73" s="4">
        <f t="shared" si="3"/>
        <v>0.17787194976541948</v>
      </c>
      <c r="BC73" s="4"/>
      <c r="BD73" s="4"/>
      <c r="BE73" s="4"/>
      <c r="BF73" s="4"/>
    </row>
    <row r="74" spans="1:58" x14ac:dyDescent="0.3">
      <c r="A74">
        <v>51</v>
      </c>
      <c r="B74">
        <v>17</v>
      </c>
      <c r="C74" t="s">
        <v>140</v>
      </c>
      <c r="D74" t="s">
        <v>27</v>
      </c>
      <c r="G74">
        <v>0.5</v>
      </c>
      <c r="H74">
        <v>0.5</v>
      </c>
      <c r="I74">
        <v>2554</v>
      </c>
      <c r="J74">
        <v>4663</v>
      </c>
      <c r="L74">
        <v>1417</v>
      </c>
      <c r="M74">
        <v>2.3740000000000001</v>
      </c>
      <c r="N74">
        <v>4.2290000000000001</v>
      </c>
      <c r="O74">
        <v>1.855</v>
      </c>
      <c r="Q74">
        <v>3.2000000000000001E-2</v>
      </c>
      <c r="R74">
        <v>1</v>
      </c>
      <c r="S74">
        <v>0</v>
      </c>
      <c r="T74">
        <v>0</v>
      </c>
      <c r="V74">
        <v>0</v>
      </c>
      <c r="Y74" s="1">
        <v>44368</v>
      </c>
      <c r="Z74" s="2">
        <v>0.97787037037037028</v>
      </c>
      <c r="AB74">
        <v>1</v>
      </c>
      <c r="AD74" s="4">
        <f t="shared" si="1"/>
        <v>2.4701338620692321</v>
      </c>
      <c r="AE74" s="4">
        <f t="shared" si="0"/>
        <v>4.3983678298323152</v>
      </c>
      <c r="AF74" s="4">
        <f t="shared" si="2"/>
        <v>1.9282339677630831</v>
      </c>
      <c r="AG74" s="4">
        <f t="shared" si="3"/>
        <v>0.14691000051813954</v>
      </c>
      <c r="BC74" s="4"/>
      <c r="BD74" s="4"/>
      <c r="BE74" s="4"/>
      <c r="BF74" s="4"/>
    </row>
    <row r="75" spans="1:58" x14ac:dyDescent="0.3">
      <c r="A75">
        <v>52</v>
      </c>
      <c r="B75">
        <v>17</v>
      </c>
      <c r="C75" t="s">
        <v>140</v>
      </c>
      <c r="D75" t="s">
        <v>27</v>
      </c>
      <c r="G75">
        <v>0.5</v>
      </c>
      <c r="H75">
        <v>0.5</v>
      </c>
      <c r="I75">
        <v>2320</v>
      </c>
      <c r="J75">
        <v>4645</v>
      </c>
      <c r="L75">
        <v>1404</v>
      </c>
      <c r="M75">
        <v>2.1949999999999998</v>
      </c>
      <c r="N75">
        <v>4.2140000000000004</v>
      </c>
      <c r="O75">
        <v>2.02</v>
      </c>
      <c r="Q75">
        <v>3.1E-2</v>
      </c>
      <c r="R75">
        <v>1</v>
      </c>
      <c r="S75">
        <v>0</v>
      </c>
      <c r="T75">
        <v>0</v>
      </c>
      <c r="V75">
        <v>0</v>
      </c>
      <c r="Y75" s="1">
        <v>44368</v>
      </c>
      <c r="Z75" s="2">
        <v>0.9835532407407408</v>
      </c>
      <c r="AB75">
        <v>1</v>
      </c>
      <c r="AD75" s="4">
        <f t="shared" si="1"/>
        <v>2.2425261559621035</v>
      </c>
      <c r="AE75" s="4">
        <f t="shared" si="0"/>
        <v>4.380887765850515</v>
      </c>
      <c r="AF75" s="4">
        <f t="shared" si="2"/>
        <v>2.1383616098884115</v>
      </c>
      <c r="AG75" s="4">
        <f t="shared" si="3"/>
        <v>0.14555018517957657</v>
      </c>
      <c r="AJ75">
        <f>ABS(100*(AD75-AD76)/(AVERAGE(AD75:AD76)))</f>
        <v>1.0902715027558307</v>
      </c>
      <c r="AO75">
        <f>ABS(100*(AE75-AE76)/(AVERAGE(AE75:AE76)))</f>
        <v>1.3838682910111881</v>
      </c>
      <c r="AT75">
        <f>ABS(100*(AF75-AF76)/(AVERAGE(AF75:AF76)))</f>
        <v>1.6926892482691456</v>
      </c>
      <c r="AY75">
        <f>ABS(100*(AG75-AG76)/(AVERAGE(AG75:AG76)))</f>
        <v>7.1840243205085516E-2</v>
      </c>
      <c r="BC75" s="4">
        <f>AVERAGE(AD75:AD76)</f>
        <v>2.2303676246529616</v>
      </c>
      <c r="BD75" s="4">
        <f>AVERAGE(AE75:AE76)</f>
        <v>4.3507832112151927</v>
      </c>
      <c r="BE75" s="4">
        <f>AVERAGE(AF75:AF76)</f>
        <v>2.1204155865622303</v>
      </c>
      <c r="BF75" s="4">
        <f>AVERAGE(AG75:AG76)</f>
        <v>0.14560248576952131</v>
      </c>
    </row>
    <row r="76" spans="1:58" x14ac:dyDescent="0.3">
      <c r="A76">
        <v>53</v>
      </c>
      <c r="B76">
        <v>17</v>
      </c>
      <c r="C76" t="s">
        <v>140</v>
      </c>
      <c r="D76" t="s">
        <v>27</v>
      </c>
      <c r="G76">
        <v>0.5</v>
      </c>
      <c r="H76">
        <v>0.5</v>
      </c>
      <c r="I76">
        <v>2295</v>
      </c>
      <c r="J76">
        <v>4583</v>
      </c>
      <c r="L76">
        <v>1405</v>
      </c>
      <c r="M76">
        <v>2.1760000000000002</v>
      </c>
      <c r="N76">
        <v>4.1609999999999996</v>
      </c>
      <c r="O76">
        <v>1.9850000000000001</v>
      </c>
      <c r="Q76">
        <v>3.1E-2</v>
      </c>
      <c r="R76">
        <v>1</v>
      </c>
      <c r="S76">
        <v>0</v>
      </c>
      <c r="T76">
        <v>0</v>
      </c>
      <c r="V76">
        <v>0</v>
      </c>
      <c r="Y76" s="1">
        <v>44368</v>
      </c>
      <c r="Z76" s="2">
        <v>0.98964120370370379</v>
      </c>
      <c r="AB76">
        <v>1</v>
      </c>
      <c r="AD76" s="4">
        <f t="shared" si="1"/>
        <v>2.2182090933438201</v>
      </c>
      <c r="AE76" s="4">
        <f t="shared" si="0"/>
        <v>4.3206786565798696</v>
      </c>
      <c r="AF76" s="4">
        <f t="shared" si="2"/>
        <v>2.1024695632360495</v>
      </c>
      <c r="AG76" s="4">
        <f t="shared" si="3"/>
        <v>0.14565478635946605</v>
      </c>
      <c r="BC76" s="4"/>
      <c r="BD76" s="4"/>
      <c r="BE76" s="4"/>
      <c r="BF76" s="4"/>
    </row>
    <row r="77" spans="1:58" x14ac:dyDescent="0.3">
      <c r="A77">
        <v>54</v>
      </c>
      <c r="B77">
        <v>18</v>
      </c>
      <c r="C77" t="s">
        <v>141</v>
      </c>
      <c r="D77" t="s">
        <v>27</v>
      </c>
      <c r="G77">
        <v>0.5</v>
      </c>
      <c r="H77">
        <v>0.5</v>
      </c>
      <c r="I77">
        <v>2638</v>
      </c>
      <c r="J77">
        <v>4959</v>
      </c>
      <c r="L77">
        <v>1419</v>
      </c>
      <c r="M77">
        <v>2.4380000000000002</v>
      </c>
      <c r="N77">
        <v>4.4800000000000004</v>
      </c>
      <c r="O77">
        <v>2.0419999999999998</v>
      </c>
      <c r="Q77">
        <v>3.2000000000000001E-2</v>
      </c>
      <c r="R77">
        <v>1</v>
      </c>
      <c r="S77">
        <v>0</v>
      </c>
      <c r="T77">
        <v>0</v>
      </c>
      <c r="V77">
        <v>0</v>
      </c>
      <c r="Y77" s="1">
        <v>44369</v>
      </c>
      <c r="Z77" s="2">
        <v>8.1018518518518516E-5</v>
      </c>
      <c r="AB77">
        <v>1</v>
      </c>
      <c r="AD77" s="4">
        <f t="shared" si="1"/>
        <v>2.5518391924666632</v>
      </c>
      <c r="AE77" s="4">
        <f t="shared" si="0"/>
        <v>4.6858177708663602</v>
      </c>
      <c r="AF77" s="4">
        <f t="shared" si="2"/>
        <v>2.133978578399697</v>
      </c>
      <c r="AG77" s="4">
        <f t="shared" si="3"/>
        <v>0.14711920287791849</v>
      </c>
      <c r="BC77" s="4"/>
      <c r="BD77" s="4"/>
      <c r="BE77" s="4"/>
      <c r="BF77" s="4"/>
    </row>
    <row r="78" spans="1:58" x14ac:dyDescent="0.3">
      <c r="A78">
        <v>55</v>
      </c>
      <c r="B78">
        <v>18</v>
      </c>
      <c r="C78" t="s">
        <v>141</v>
      </c>
      <c r="D78" t="s">
        <v>27</v>
      </c>
      <c r="G78">
        <v>0.5</v>
      </c>
      <c r="H78">
        <v>0.5</v>
      </c>
      <c r="I78">
        <v>2772</v>
      </c>
      <c r="J78">
        <v>4908</v>
      </c>
      <c r="L78">
        <v>1329</v>
      </c>
      <c r="M78">
        <v>2.5419999999999998</v>
      </c>
      <c r="N78">
        <v>4.4359999999999999</v>
      </c>
      <c r="O78">
        <v>1.895</v>
      </c>
      <c r="Q78">
        <v>2.3E-2</v>
      </c>
      <c r="R78">
        <v>1</v>
      </c>
      <c r="S78">
        <v>0</v>
      </c>
      <c r="T78">
        <v>0</v>
      </c>
      <c r="V78">
        <v>0</v>
      </c>
      <c r="Y78" s="1">
        <v>44369</v>
      </c>
      <c r="Z78" s="2">
        <v>5.8217592592592592E-3</v>
      </c>
      <c r="AB78">
        <v>1</v>
      </c>
      <c r="AD78" s="4">
        <f t="shared" si="1"/>
        <v>2.6821786481006598</v>
      </c>
      <c r="AE78" s="4">
        <f t="shared" si="0"/>
        <v>4.6362909229179277</v>
      </c>
      <c r="AF78" s="4">
        <f t="shared" si="2"/>
        <v>1.9541122748172679</v>
      </c>
      <c r="AG78" s="4">
        <f t="shared" si="3"/>
        <v>0.13770509668786715</v>
      </c>
      <c r="AJ78">
        <f>ABS(100*(AD78-AD79)/(AVERAGE(AD78:AD79)))</f>
        <v>1.5830146398474985</v>
      </c>
      <c r="AO78">
        <f>ABS(100*(AE78-AE79)/(AVERAGE(AE78:AE79)))</f>
        <v>0.73043044129591728</v>
      </c>
      <c r="AT78">
        <f>ABS(100*(AF78-AF79)/(AVERAGE(AF78:AF79)))</f>
        <v>0.45181216704440746</v>
      </c>
      <c r="AY78">
        <f>ABS(100*(AG78-AG79)/(AVERAGE(AG78:AG79)))</f>
        <v>1.3580012036242124</v>
      </c>
      <c r="BC78" s="4">
        <f>AVERAGE(AD78:AD79)</f>
        <v>2.703577663204749</v>
      </c>
      <c r="BD78" s="4">
        <f>AVERAGE(AE78:AE79)</f>
        <v>4.6532854295668997</v>
      </c>
      <c r="BE78" s="4">
        <f>AVERAGE(AF78:AF79)</f>
        <v>1.9497077663621509</v>
      </c>
      <c r="BF78" s="4">
        <f>AVERAGE(AG78:AG79)</f>
        <v>0.13864650730687228</v>
      </c>
    </row>
    <row r="79" spans="1:58" x14ac:dyDescent="0.3">
      <c r="A79">
        <v>56</v>
      </c>
      <c r="B79">
        <v>18</v>
      </c>
      <c r="C79" t="s">
        <v>141</v>
      </c>
      <c r="D79" t="s">
        <v>27</v>
      </c>
      <c r="G79">
        <v>0.5</v>
      </c>
      <c r="H79">
        <v>0.5</v>
      </c>
      <c r="I79">
        <v>2816</v>
      </c>
      <c r="J79">
        <v>4943</v>
      </c>
      <c r="L79">
        <v>1347</v>
      </c>
      <c r="M79">
        <v>2.5760000000000001</v>
      </c>
      <c r="N79">
        <v>4.4660000000000002</v>
      </c>
      <c r="O79">
        <v>1.89</v>
      </c>
      <c r="Q79">
        <v>2.5000000000000001E-2</v>
      </c>
      <c r="R79">
        <v>1</v>
      </c>
      <c r="S79">
        <v>0</v>
      </c>
      <c r="T79">
        <v>0</v>
      </c>
      <c r="V79">
        <v>0</v>
      </c>
      <c r="Y79" s="1">
        <v>44369</v>
      </c>
      <c r="Z79" s="2">
        <v>1.2025462962962962E-2</v>
      </c>
      <c r="AB79">
        <v>1</v>
      </c>
      <c r="AD79" s="4">
        <f t="shared" si="1"/>
        <v>2.7249766783088378</v>
      </c>
      <c r="AE79" s="4">
        <f t="shared" si="0"/>
        <v>4.6702799362158718</v>
      </c>
      <c r="AF79" s="4">
        <f t="shared" si="2"/>
        <v>1.945303257907034</v>
      </c>
      <c r="AG79" s="4">
        <f t="shared" si="3"/>
        <v>0.13958791792587741</v>
      </c>
      <c r="BC79" s="4"/>
      <c r="BD79" s="4"/>
      <c r="BE79" s="4"/>
      <c r="BF79" s="4"/>
    </row>
    <row r="80" spans="1:58" x14ac:dyDescent="0.3">
      <c r="A80">
        <v>57</v>
      </c>
      <c r="B80">
        <v>19</v>
      </c>
      <c r="C80" t="s">
        <v>66</v>
      </c>
      <c r="D80" t="s">
        <v>27</v>
      </c>
      <c r="G80">
        <v>0.5</v>
      </c>
      <c r="H80">
        <v>0.5</v>
      </c>
      <c r="I80">
        <v>4801</v>
      </c>
      <c r="J80">
        <v>10520</v>
      </c>
      <c r="L80">
        <v>3721</v>
      </c>
      <c r="M80">
        <v>4.0979999999999999</v>
      </c>
      <c r="N80">
        <v>9.1910000000000007</v>
      </c>
      <c r="O80">
        <v>5.093</v>
      </c>
      <c r="Q80">
        <v>0.27300000000000002</v>
      </c>
      <c r="R80">
        <v>1</v>
      </c>
      <c r="S80">
        <v>0</v>
      </c>
      <c r="T80">
        <v>0</v>
      </c>
      <c r="V80">
        <v>0</v>
      </c>
      <c r="Y80" s="1">
        <v>44369</v>
      </c>
      <c r="Z80" s="2">
        <v>2.2847222222222224E-2</v>
      </c>
      <c r="AB80">
        <v>1</v>
      </c>
      <c r="AD80" s="4">
        <f t="shared" si="1"/>
        <v>4.6557514502005075</v>
      </c>
      <c r="AE80" s="4">
        <f t="shared" si="0"/>
        <v>10.086186426576932</v>
      </c>
      <c r="AF80" s="4">
        <f t="shared" si="2"/>
        <v>5.4304349763764241</v>
      </c>
      <c r="AG80" s="4">
        <f t="shared" si="3"/>
        <v>0.38791111898345365</v>
      </c>
      <c r="BC80" s="4"/>
      <c r="BD80" s="4"/>
      <c r="BE80" s="4"/>
      <c r="BF80" s="4"/>
    </row>
    <row r="81" spans="1:58" x14ac:dyDescent="0.3">
      <c r="A81">
        <v>58</v>
      </c>
      <c r="B81">
        <v>19</v>
      </c>
      <c r="C81" t="s">
        <v>66</v>
      </c>
      <c r="D81" t="s">
        <v>27</v>
      </c>
      <c r="G81">
        <v>0.5</v>
      </c>
      <c r="H81">
        <v>0.5</v>
      </c>
      <c r="I81">
        <v>5571</v>
      </c>
      <c r="J81">
        <v>10530</v>
      </c>
      <c r="L81">
        <v>3769</v>
      </c>
      <c r="M81">
        <v>4.6890000000000001</v>
      </c>
      <c r="N81">
        <v>9.1999999999999993</v>
      </c>
      <c r="O81">
        <v>4.5110000000000001</v>
      </c>
      <c r="Q81">
        <v>0.27800000000000002</v>
      </c>
      <c r="R81">
        <v>1</v>
      </c>
      <c r="S81">
        <v>0</v>
      </c>
      <c r="T81">
        <v>0</v>
      </c>
      <c r="V81">
        <v>0</v>
      </c>
      <c r="Y81" s="1">
        <v>44369</v>
      </c>
      <c r="Z81" s="2">
        <v>2.883101851851852E-2</v>
      </c>
      <c r="AB81">
        <v>1</v>
      </c>
      <c r="AD81" s="4">
        <f t="shared" si="1"/>
        <v>5.4047169788436236</v>
      </c>
      <c r="AE81" s="4">
        <f t="shared" si="0"/>
        <v>10.095897573233488</v>
      </c>
      <c r="AF81" s="4">
        <f t="shared" si="2"/>
        <v>4.6911805943898646</v>
      </c>
      <c r="AG81" s="4">
        <f t="shared" si="3"/>
        <v>0.39293197561814769</v>
      </c>
      <c r="AJ81">
        <f>ABS(100*(AD81-AD82)/(AVERAGE(AD81:AD82)))</f>
        <v>1.085676755123721</v>
      </c>
      <c r="AL81">
        <f>100*((AVERAGE(AD81:AD82)*25)-(AVERAGE(AD63:AD64)*25))/(1000*0.075)</f>
        <v>88.287148679446133</v>
      </c>
      <c r="AO81">
        <f>ABS(100*(AE81-AE82)/(AVERAGE(AE81:AE82)))</f>
        <v>0.23058752899512736</v>
      </c>
      <c r="AQ81">
        <f>100*((AVERAGE(AE81:AE82)*25)-(AVERAGE(AE63:AE64)*25))/(2000*0.075)</f>
        <v>91.487094126967591</v>
      </c>
      <c r="AT81">
        <f>ABS(100*(AF81-AF82)/(AVERAGE(AF81:AF82)))</f>
        <v>1.7258548806193228</v>
      </c>
      <c r="AV81">
        <f>100*((AVERAGE(AF81:AF82)*25)-(AVERAGE(AF63:AF64)*25))/(1000*0.075)</f>
        <v>94.687039574489035</v>
      </c>
      <c r="AY81">
        <f>ABS(100*(AG81-AG82)/(AVERAGE(AG81:AG82)))</f>
        <v>2.9635632751869689</v>
      </c>
      <c r="BA81">
        <f>100*((AVERAGE(AG81:AG82)*25)-(AVERAGE(AG63:AG64)*25))/(100*0.075)</f>
        <v>87.376852267661604</v>
      </c>
      <c r="BC81" s="4">
        <f>AVERAGE(AD81:AD82)</f>
        <v>5.3755365037016833</v>
      </c>
      <c r="BD81" s="4">
        <f>AVERAGE(AE81:AE82)</f>
        <v>10.107550949221356</v>
      </c>
      <c r="BE81" s="4">
        <f>AVERAGE(AF81:AF82)</f>
        <v>4.7320144455196704</v>
      </c>
      <c r="BF81" s="4">
        <f>AVERAGE(AG81:AG82)</f>
        <v>0.39884194228190212</v>
      </c>
    </row>
    <row r="82" spans="1:58" x14ac:dyDescent="0.3">
      <c r="A82">
        <v>59</v>
      </c>
      <c r="B82">
        <v>19</v>
      </c>
      <c r="C82" t="s">
        <v>66</v>
      </c>
      <c r="D82" t="s">
        <v>27</v>
      </c>
      <c r="G82">
        <v>0.5</v>
      </c>
      <c r="H82">
        <v>0.5</v>
      </c>
      <c r="I82">
        <v>5511</v>
      </c>
      <c r="J82">
        <v>10554</v>
      </c>
      <c r="L82">
        <v>3882</v>
      </c>
      <c r="M82">
        <v>4.6429999999999998</v>
      </c>
      <c r="N82">
        <v>9.2200000000000006</v>
      </c>
      <c r="O82">
        <v>4.5780000000000003</v>
      </c>
      <c r="Q82">
        <v>0.28999999999999998</v>
      </c>
      <c r="R82">
        <v>1</v>
      </c>
      <c r="S82">
        <v>0</v>
      </c>
      <c r="T82">
        <v>0</v>
      </c>
      <c r="V82">
        <v>0</v>
      </c>
      <c r="Y82" s="1">
        <v>44369</v>
      </c>
      <c r="Z82" s="2">
        <v>3.5219907407407408E-2</v>
      </c>
      <c r="AB82">
        <v>1</v>
      </c>
      <c r="AD82" s="4">
        <f t="shared" si="1"/>
        <v>5.346356028559744</v>
      </c>
      <c r="AE82" s="4">
        <f t="shared" si="0"/>
        <v>10.119204325209221</v>
      </c>
      <c r="AF82" s="4">
        <f t="shared" si="2"/>
        <v>4.7728482966494772</v>
      </c>
      <c r="AG82" s="4">
        <f t="shared" si="3"/>
        <v>0.40475190894565655</v>
      </c>
    </row>
    <row r="83" spans="1:58" x14ac:dyDescent="0.3">
      <c r="A83">
        <v>60</v>
      </c>
      <c r="B83">
        <v>20</v>
      </c>
      <c r="C83" t="s">
        <v>67</v>
      </c>
      <c r="D83" t="s">
        <v>27</v>
      </c>
      <c r="G83">
        <v>0.5</v>
      </c>
      <c r="H83">
        <v>0.5</v>
      </c>
      <c r="I83">
        <v>3588</v>
      </c>
      <c r="J83">
        <v>5134</v>
      </c>
      <c r="L83">
        <v>1376</v>
      </c>
      <c r="M83">
        <v>3.1669999999999998</v>
      </c>
      <c r="N83">
        <v>4.6280000000000001</v>
      </c>
      <c r="O83">
        <v>1.46</v>
      </c>
      <c r="Q83">
        <v>2.8000000000000001E-2</v>
      </c>
      <c r="R83">
        <v>1</v>
      </c>
      <c r="S83">
        <v>0</v>
      </c>
      <c r="T83">
        <v>0</v>
      </c>
      <c r="V83">
        <v>0</v>
      </c>
      <c r="Y83" s="1">
        <v>44369</v>
      </c>
      <c r="Z83" s="2">
        <v>4.5763888888888889E-2</v>
      </c>
      <c r="AB83">
        <v>1</v>
      </c>
      <c r="AD83" s="4">
        <f t="shared" si="1"/>
        <v>3.4758875719614166</v>
      </c>
      <c r="AE83" s="4">
        <f t="shared" si="0"/>
        <v>4.8557628373560835</v>
      </c>
      <c r="AF83" s="4">
        <f t="shared" si="2"/>
        <v>1.3798752653946669</v>
      </c>
      <c r="AG83" s="4">
        <f t="shared" si="3"/>
        <v>0.14262135214267171</v>
      </c>
      <c r="BC83" s="4"/>
      <c r="BD83" s="4"/>
      <c r="BE83" s="4"/>
      <c r="BF83" s="4"/>
    </row>
    <row r="84" spans="1:58" x14ac:dyDescent="0.3">
      <c r="A84">
        <v>61</v>
      </c>
      <c r="B84">
        <v>20</v>
      </c>
      <c r="C84" t="s">
        <v>67</v>
      </c>
      <c r="D84" t="s">
        <v>27</v>
      </c>
      <c r="G84">
        <v>0.5</v>
      </c>
      <c r="H84">
        <v>0.5</v>
      </c>
      <c r="I84">
        <v>2884</v>
      </c>
      <c r="J84">
        <v>5076</v>
      </c>
      <c r="L84">
        <v>1344</v>
      </c>
      <c r="M84">
        <v>2.6280000000000001</v>
      </c>
      <c r="N84">
        <v>4.5789999999999997</v>
      </c>
      <c r="O84">
        <v>1.9510000000000001</v>
      </c>
      <c r="Q84">
        <v>2.5000000000000001E-2</v>
      </c>
      <c r="R84">
        <v>1</v>
      </c>
      <c r="S84">
        <v>0</v>
      </c>
      <c r="T84">
        <v>0</v>
      </c>
      <c r="V84">
        <v>0</v>
      </c>
      <c r="Y84" s="1">
        <v>44369</v>
      </c>
      <c r="Z84" s="2">
        <v>5.1412037037037034E-2</v>
      </c>
      <c r="AB84">
        <v>1</v>
      </c>
      <c r="AD84" s="4">
        <f t="shared" si="1"/>
        <v>2.7911190886305675</v>
      </c>
      <c r="AE84" s="4">
        <f t="shared" si="0"/>
        <v>4.7994381867480609</v>
      </c>
      <c r="AF84" s="4">
        <f t="shared" si="2"/>
        <v>2.0083190981174934</v>
      </c>
      <c r="AG84" s="4">
        <f t="shared" si="3"/>
        <v>0.13927411438620901</v>
      </c>
      <c r="AJ84">
        <f>ABS(100*(AD84-AD85)/(AVERAGE(AD84:AD85)))</f>
        <v>2.4695654042139212</v>
      </c>
      <c r="AK84">
        <f>ABS(100*((AVERAGE(AD84:AD85)-AVERAGE(AD78:AD79))/(AVERAGE(AD78:AD79,AD84:AD85))))</f>
        <v>1.959382480115093</v>
      </c>
      <c r="AO84">
        <f>ABS(100*(AE84-AE85)/(AVERAGE(AE84:AE85)))</f>
        <v>0.18227127706356341</v>
      </c>
      <c r="AP84">
        <f>ABS(100*((AVERAGE(AE84:AE85)-AVERAGE(AE78:AE79))/(AVERAGE(AE78:AE79,AE84:AE85))))</f>
        <v>3.0012158135342544</v>
      </c>
      <c r="AT84">
        <f>ABS(100*(AF84-AF85)/(AVERAGE(AF84:AF85)))</f>
        <v>2.9120681091690521</v>
      </c>
      <c r="AU84">
        <f>ABS(100*((AVERAGE(AF84:AF85)-AVERAGE(AF78:AF79))/(AVERAGE(AF78:AF79,AF84:AF85))))</f>
        <v>4.4278750722267235</v>
      </c>
      <c r="AY84">
        <f>ABS(100*(AG84-AG85)/(AVERAGE(AG84:AG85)))</f>
        <v>1.1329497923381979</v>
      </c>
      <c r="AZ84">
        <f>ABS(100*((AVERAGE(AG84:AG85)-AVERAGE(AG78:AG79))/(AVERAGE(AG78:AG79,AG84:AG85))))</f>
        <v>0.11323083680729422</v>
      </c>
      <c r="BC84" s="4">
        <f>AVERAGE(AD84:AD85)</f>
        <v>2.7570752009649713</v>
      </c>
      <c r="BD84" s="4">
        <f>AVERAGE(AE84:AE85)</f>
        <v>4.7950681707526108</v>
      </c>
      <c r="BE84" s="4">
        <f>AVERAGE(AF84:AF85)</f>
        <v>2.03799296978764</v>
      </c>
      <c r="BF84" s="4">
        <f>AVERAGE(AG84:AG85)</f>
        <v>0.1384896055370381</v>
      </c>
    </row>
    <row r="85" spans="1:58" x14ac:dyDescent="0.3">
      <c r="A85">
        <v>62</v>
      </c>
      <c r="B85">
        <v>20</v>
      </c>
      <c r="C85" t="s">
        <v>67</v>
      </c>
      <c r="D85" t="s">
        <v>27</v>
      </c>
      <c r="G85">
        <v>0.5</v>
      </c>
      <c r="H85">
        <v>0.5</v>
      </c>
      <c r="I85">
        <v>2814</v>
      </c>
      <c r="J85">
        <v>5067</v>
      </c>
      <c r="L85">
        <v>1329</v>
      </c>
      <c r="M85">
        <v>2.573</v>
      </c>
      <c r="N85">
        <v>4.5709999999999997</v>
      </c>
      <c r="O85">
        <v>1.998</v>
      </c>
      <c r="Q85">
        <v>2.3E-2</v>
      </c>
      <c r="R85">
        <v>1</v>
      </c>
      <c r="S85">
        <v>0</v>
      </c>
      <c r="T85">
        <v>0</v>
      </c>
      <c r="V85">
        <v>0</v>
      </c>
      <c r="Y85" s="1">
        <v>44369</v>
      </c>
      <c r="Z85" s="2">
        <v>5.7581018518518517E-2</v>
      </c>
      <c r="AB85">
        <v>1</v>
      </c>
      <c r="AD85" s="4">
        <f t="shared" si="1"/>
        <v>2.7230313132993751</v>
      </c>
      <c r="AE85" s="4">
        <f t="shared" si="0"/>
        <v>4.7906981547571617</v>
      </c>
      <c r="AF85" s="4">
        <f t="shared" si="2"/>
        <v>2.0676668414577866</v>
      </c>
      <c r="AG85" s="4">
        <f t="shared" si="3"/>
        <v>0.13770509668786715</v>
      </c>
    </row>
    <row r="86" spans="1:58" x14ac:dyDescent="0.3">
      <c r="A86">
        <v>63</v>
      </c>
      <c r="B86">
        <v>2</v>
      </c>
      <c r="D86" t="s">
        <v>28</v>
      </c>
      <c r="Y86" s="1">
        <v>44369</v>
      </c>
      <c r="Z86" s="2">
        <v>6.1493055555555558E-2</v>
      </c>
      <c r="AB86">
        <v>1</v>
      </c>
      <c r="AD86" s="4" t="e">
        <f t="shared" si="1"/>
        <v>#DIV/0!</v>
      </c>
      <c r="AE86" s="4" t="e">
        <f t="shared" si="0"/>
        <v>#DIV/0!</v>
      </c>
      <c r="AF86" s="4" t="e">
        <f t="shared" si="2"/>
        <v>#DIV/0!</v>
      </c>
      <c r="AG86" s="4" t="e">
        <f t="shared" si="3"/>
        <v>#DIV/0!</v>
      </c>
      <c r="BC86" s="4"/>
      <c r="BD86" s="4"/>
      <c r="BE86" s="4"/>
      <c r="BF86" s="4"/>
    </row>
    <row r="87" spans="1:58" x14ac:dyDescent="0.3">
      <c r="A87">
        <v>64</v>
      </c>
      <c r="B87">
        <v>3</v>
      </c>
      <c r="C87" t="s">
        <v>29</v>
      </c>
      <c r="D87" t="s">
        <v>27</v>
      </c>
      <c r="G87">
        <v>0.5</v>
      </c>
      <c r="H87">
        <v>0.5</v>
      </c>
      <c r="I87">
        <v>151</v>
      </c>
      <c r="J87">
        <v>207</v>
      </c>
      <c r="L87">
        <v>119</v>
      </c>
      <c r="M87">
        <v>0.53100000000000003</v>
      </c>
      <c r="N87">
        <v>0.45400000000000001</v>
      </c>
      <c r="O87">
        <v>0</v>
      </c>
      <c r="Q87">
        <v>0</v>
      </c>
      <c r="R87">
        <v>1</v>
      </c>
      <c r="S87">
        <v>0</v>
      </c>
      <c r="T87">
        <v>0</v>
      </c>
      <c r="V87">
        <v>0</v>
      </c>
      <c r="Y87" s="1">
        <v>44369</v>
      </c>
      <c r="Z87" s="2">
        <v>7.0972222222222228E-2</v>
      </c>
      <c r="AB87">
        <v>1</v>
      </c>
      <c r="AD87" s="4">
        <f t="shared" si="1"/>
        <v>0.13277780319987095</v>
      </c>
      <c r="AE87" s="4">
        <f t="shared" si="0"/>
        <v>7.1080879671137798E-2</v>
      </c>
      <c r="AF87" s="4">
        <f t="shared" si="2"/>
        <v>-6.1696923528733155E-2</v>
      </c>
      <c r="AG87" s="4">
        <f t="shared" si="3"/>
        <v>1.1137669021621461E-2</v>
      </c>
    </row>
    <row r="88" spans="1:58" x14ac:dyDescent="0.3">
      <c r="A88">
        <v>65</v>
      </c>
      <c r="B88">
        <v>3</v>
      </c>
      <c r="C88" t="s">
        <v>29</v>
      </c>
      <c r="D88" t="s">
        <v>27</v>
      </c>
      <c r="G88">
        <v>0.5</v>
      </c>
      <c r="H88">
        <v>0.5</v>
      </c>
      <c r="I88">
        <v>46</v>
      </c>
      <c r="J88">
        <v>159</v>
      </c>
      <c r="L88">
        <v>33</v>
      </c>
      <c r="M88">
        <v>0.45</v>
      </c>
      <c r="N88">
        <v>0.41399999999999998</v>
      </c>
      <c r="O88">
        <v>0</v>
      </c>
      <c r="Q88">
        <v>0</v>
      </c>
      <c r="R88">
        <v>1</v>
      </c>
      <c r="S88">
        <v>0</v>
      </c>
      <c r="T88">
        <v>0</v>
      </c>
      <c r="V88">
        <v>0</v>
      </c>
      <c r="Y88" s="1">
        <v>44369</v>
      </c>
      <c r="Z88" s="2">
        <v>7.5914351851851858E-2</v>
      </c>
      <c r="AB88">
        <v>1</v>
      </c>
      <c r="AD88" s="4">
        <f t="shared" si="1"/>
        <v>3.0646140203082383E-2</v>
      </c>
      <c r="AE88" s="4">
        <f t="shared" si="0"/>
        <v>2.446737571967092E-2</v>
      </c>
      <c r="AF88" s="4">
        <f t="shared" si="2"/>
        <v>-6.1787644834114634E-3</v>
      </c>
      <c r="AG88" s="4">
        <f t="shared" si="3"/>
        <v>2.1419675511279673E-3</v>
      </c>
      <c r="AJ88">
        <f>ABS(100*(AD88-AD89)/(AVERAGE(AD88:AD89)))</f>
        <v>9.9977245768494889</v>
      </c>
      <c r="AO88">
        <f>ABS(100*(AE88-AE89)/(AVERAGE(AE88:AE89)))</f>
        <v>38.467523202024175</v>
      </c>
      <c r="AT88">
        <f>ABS(100*(AF88-AF89)/(AVERAGE(AF88:AF89)))</f>
        <v>1316.3611247177921</v>
      </c>
      <c r="AY88">
        <f>ABS(100*(AG88-AG89)/(AVERAGE(AG88:AG89)))</f>
        <v>119.66070438558776</v>
      </c>
      <c r="BC88" s="4">
        <f>AVERAGE(AD88:AD89)</f>
        <v>2.91871164459854E-2</v>
      </c>
      <c r="BD88" s="4">
        <f>AVERAGE(AE88:AE89)</f>
        <v>3.0294063713604276E-2</v>
      </c>
      <c r="BE88" s="4">
        <f>AVERAGE(AF88:AF89)</f>
        <v>1.1069472676188737E-3</v>
      </c>
      <c r="BF88" s="4">
        <f>AVERAGE(AG88:AG89)</f>
        <v>5.3323035377564739E-3</v>
      </c>
    </row>
    <row r="89" spans="1:58" x14ac:dyDescent="0.3">
      <c r="A89">
        <v>66</v>
      </c>
      <c r="B89">
        <v>3</v>
      </c>
      <c r="C89" t="s">
        <v>29</v>
      </c>
      <c r="D89" t="s">
        <v>27</v>
      </c>
      <c r="G89">
        <v>0.5</v>
      </c>
      <c r="H89">
        <v>0.5</v>
      </c>
      <c r="I89">
        <v>43</v>
      </c>
      <c r="J89">
        <v>171</v>
      </c>
      <c r="L89">
        <v>94</v>
      </c>
      <c r="M89">
        <v>0.44800000000000001</v>
      </c>
      <c r="N89">
        <v>0.42299999999999999</v>
      </c>
      <c r="O89">
        <v>0</v>
      </c>
      <c r="Q89">
        <v>0</v>
      </c>
      <c r="R89">
        <v>1</v>
      </c>
      <c r="S89">
        <v>0</v>
      </c>
      <c r="T89">
        <v>0</v>
      </c>
      <c r="V89">
        <v>0</v>
      </c>
      <c r="Y89" s="1">
        <v>44369</v>
      </c>
      <c r="Z89" s="2">
        <v>8.1342592592592591E-2</v>
      </c>
      <c r="AB89">
        <v>1</v>
      </c>
      <c r="AD89" s="4">
        <f t="shared" ref="AD89:AD143" si="12">((I89*$E$20)+$E$21)*1000/G89</f>
        <v>2.7728092688888421E-2</v>
      </c>
      <c r="AE89" s="4">
        <f t="shared" ref="AE89:AE143" si="13">((J89*$G$20)+$G$21)*1000/H89</f>
        <v>3.6120751707537632E-2</v>
      </c>
      <c r="AF89" s="4">
        <f t="shared" ref="AF89:AF143" si="14">AE89-AD89</f>
        <v>8.3926590186492109E-3</v>
      </c>
      <c r="AG89" s="4">
        <f t="shared" ref="AG89:AG143" si="15">((L89*$I$20)+$I$21)*1000/H89</f>
        <v>8.5226395243849801E-3</v>
      </c>
      <c r="BC89" s="4"/>
      <c r="BD89" s="4"/>
      <c r="BE89" s="4"/>
      <c r="BF89" s="4"/>
    </row>
    <row r="90" spans="1:58" x14ac:dyDescent="0.3">
      <c r="A90">
        <v>67</v>
      </c>
      <c r="B90">
        <v>1</v>
      </c>
      <c r="C90" t="s">
        <v>30</v>
      </c>
      <c r="D90" t="s">
        <v>27</v>
      </c>
      <c r="G90">
        <v>0.5</v>
      </c>
      <c r="H90">
        <v>0.5</v>
      </c>
      <c r="I90">
        <v>7458</v>
      </c>
      <c r="J90">
        <v>10717</v>
      </c>
      <c r="L90">
        <v>12813</v>
      </c>
      <c r="M90">
        <v>6.1360000000000001</v>
      </c>
      <c r="N90">
        <v>9.3580000000000005</v>
      </c>
      <c r="O90">
        <v>3.2210000000000001</v>
      </c>
      <c r="Q90">
        <v>1.224</v>
      </c>
      <c r="R90">
        <v>1</v>
      </c>
      <c r="S90">
        <v>0</v>
      </c>
      <c r="T90">
        <v>0</v>
      </c>
      <c r="V90">
        <v>0</v>
      </c>
      <c r="Y90" s="1">
        <v>44369</v>
      </c>
      <c r="Z90" s="2">
        <v>9.2175925925925925E-2</v>
      </c>
      <c r="AB90">
        <v>1</v>
      </c>
      <c r="AD90" s="4">
        <f t="shared" si="12"/>
        <v>7.2401688652716238</v>
      </c>
      <c r="AE90" s="4">
        <f t="shared" si="13"/>
        <v>10.277496015711078</v>
      </c>
      <c r="AF90" s="4">
        <f t="shared" si="14"/>
        <v>3.0373271504394541</v>
      </c>
      <c r="AG90" s="4">
        <f t="shared" si="15"/>
        <v>1.3389450465384169</v>
      </c>
    </row>
    <row r="91" spans="1:58" x14ac:dyDescent="0.3">
      <c r="A91">
        <v>68</v>
      </c>
      <c r="B91">
        <v>1</v>
      </c>
      <c r="C91" t="s">
        <v>30</v>
      </c>
      <c r="D91" t="s">
        <v>27</v>
      </c>
      <c r="G91">
        <v>0.5</v>
      </c>
      <c r="H91">
        <v>0.5</v>
      </c>
      <c r="I91">
        <v>10100</v>
      </c>
      <c r="J91">
        <v>10762</v>
      </c>
      <c r="L91">
        <v>13112</v>
      </c>
      <c r="M91">
        <v>8.1639999999999997</v>
      </c>
      <c r="N91">
        <v>9.3960000000000008</v>
      </c>
      <c r="O91">
        <v>1.232</v>
      </c>
      <c r="Q91">
        <v>1.2549999999999999</v>
      </c>
      <c r="R91">
        <v>1</v>
      </c>
      <c r="S91">
        <v>0</v>
      </c>
      <c r="T91">
        <v>0</v>
      </c>
      <c r="V91">
        <v>0</v>
      </c>
      <c r="Y91" s="1">
        <v>44369</v>
      </c>
      <c r="Z91" s="2">
        <v>9.8125000000000004E-2</v>
      </c>
      <c r="AB91">
        <v>1</v>
      </c>
      <c r="AD91" s="4">
        <f t="shared" si="12"/>
        <v>9.8099960427717701</v>
      </c>
      <c r="AE91" s="4">
        <f t="shared" si="13"/>
        <v>10.321196175665577</v>
      </c>
      <c r="AF91" s="4">
        <f t="shared" si="14"/>
        <v>0.51120013289380672</v>
      </c>
      <c r="AG91" s="4">
        <f t="shared" si="15"/>
        <v>1.3702207993253652</v>
      </c>
      <c r="AJ91">
        <f>ABS(100*(AD91-AD92)/(AVERAGE(AD91:AD92)))</f>
        <v>0.19810793396604248</v>
      </c>
      <c r="AO91">
        <f>ABS(100*(AE91-AE92)/(AVERAGE(AE91:AE92)))</f>
        <v>0.41313796974697048</v>
      </c>
      <c r="AT91">
        <f>ABS(100*(AF91-AF92)/(AVERAGE(AF91:AF92)))</f>
        <v>4.4517427463816643</v>
      </c>
      <c r="AY91">
        <f>ABS(100*(AG91-AG92)/(AVERAGE(AG91:AG92)))</f>
        <v>8.3937572765445861E-2</v>
      </c>
      <c r="BC91" s="4">
        <f>AVERAGE(AD91:AD92)</f>
        <v>9.8197228678190847</v>
      </c>
      <c r="BD91" s="4">
        <f>AVERAGE(AE91:AE92)</f>
        <v>10.342560698309999</v>
      </c>
      <c r="BE91" s="4">
        <f>AVERAGE(AF91:AF92)</f>
        <v>0.52283783049091603</v>
      </c>
      <c r="BF91" s="4">
        <f>AVERAGE(AG91:AG92)</f>
        <v>1.3707961058147573</v>
      </c>
    </row>
    <row r="92" spans="1:58" x14ac:dyDescent="0.3">
      <c r="A92">
        <v>69</v>
      </c>
      <c r="B92">
        <v>1</v>
      </c>
      <c r="C92" t="s">
        <v>30</v>
      </c>
      <c r="D92" t="s">
        <v>27</v>
      </c>
      <c r="G92">
        <v>0.5</v>
      </c>
      <c r="H92">
        <v>0.5</v>
      </c>
      <c r="I92">
        <v>10120</v>
      </c>
      <c r="J92">
        <v>10806</v>
      </c>
      <c r="L92">
        <v>13123</v>
      </c>
      <c r="M92">
        <v>8.1790000000000003</v>
      </c>
      <c r="N92">
        <v>9.4329999999999998</v>
      </c>
      <c r="O92">
        <v>1.254</v>
      </c>
      <c r="Q92">
        <v>1.256</v>
      </c>
      <c r="R92">
        <v>1</v>
      </c>
      <c r="S92">
        <v>0</v>
      </c>
      <c r="T92">
        <v>0</v>
      </c>
      <c r="V92">
        <v>0</v>
      </c>
      <c r="Y92" s="1">
        <v>44369</v>
      </c>
      <c r="Z92" s="2">
        <v>0.10457175925925925</v>
      </c>
      <c r="AB92">
        <v>1</v>
      </c>
      <c r="AD92" s="4">
        <f t="shared" si="12"/>
        <v>9.8294496928663975</v>
      </c>
      <c r="AE92" s="4">
        <f t="shared" si="13"/>
        <v>10.363925220954423</v>
      </c>
      <c r="AF92" s="4">
        <f t="shared" si="14"/>
        <v>0.53447552808802534</v>
      </c>
      <c r="AG92" s="4">
        <f t="shared" si="15"/>
        <v>1.3713714123041494</v>
      </c>
      <c r="BC92" s="4"/>
      <c r="BD92" s="4"/>
      <c r="BE92" s="4"/>
      <c r="BF92" s="4"/>
    </row>
    <row r="93" spans="1:58" x14ac:dyDescent="0.3">
      <c r="A93">
        <v>70</v>
      </c>
      <c r="B93">
        <v>4</v>
      </c>
      <c r="C93" t="s">
        <v>65</v>
      </c>
      <c r="D93" t="s">
        <v>27</v>
      </c>
      <c r="G93">
        <v>0.5</v>
      </c>
      <c r="H93">
        <v>0.5</v>
      </c>
      <c r="I93">
        <v>5143</v>
      </c>
      <c r="J93">
        <v>6602</v>
      </c>
      <c r="L93">
        <v>2949</v>
      </c>
      <c r="M93">
        <v>4.3609999999999998</v>
      </c>
      <c r="N93">
        <v>5.8719999999999999</v>
      </c>
      <c r="O93">
        <v>1.5109999999999999</v>
      </c>
      <c r="Q93">
        <v>0.192</v>
      </c>
      <c r="R93">
        <v>1</v>
      </c>
      <c r="S93">
        <v>0</v>
      </c>
      <c r="T93">
        <v>0</v>
      </c>
      <c r="V93">
        <v>0</v>
      </c>
      <c r="Y93" s="1">
        <v>44369</v>
      </c>
      <c r="Z93" s="2">
        <v>0.11548611111111111</v>
      </c>
      <c r="AB93">
        <v>1</v>
      </c>
      <c r="AD93" s="4">
        <f t="shared" si="12"/>
        <v>4.9884088668186184</v>
      </c>
      <c r="AE93" s="4">
        <f t="shared" si="13"/>
        <v>6.2813591665384463</v>
      </c>
      <c r="AF93" s="4">
        <f t="shared" si="14"/>
        <v>1.2929502997198279</v>
      </c>
      <c r="AG93" s="4">
        <f t="shared" si="15"/>
        <v>0.3071590081087911</v>
      </c>
    </row>
    <row r="94" spans="1:58" x14ac:dyDescent="0.3">
      <c r="A94">
        <v>71</v>
      </c>
      <c r="B94">
        <v>4</v>
      </c>
      <c r="C94" t="s">
        <v>65</v>
      </c>
      <c r="D94" t="s">
        <v>27</v>
      </c>
      <c r="G94">
        <v>0.5</v>
      </c>
      <c r="H94">
        <v>0.5</v>
      </c>
      <c r="I94">
        <v>3348</v>
      </c>
      <c r="J94">
        <v>6628</v>
      </c>
      <c r="L94">
        <v>2892</v>
      </c>
      <c r="M94">
        <v>2.984</v>
      </c>
      <c r="N94">
        <v>5.8940000000000001</v>
      </c>
      <c r="O94">
        <v>2.91</v>
      </c>
      <c r="Q94">
        <v>0.186</v>
      </c>
      <c r="R94">
        <v>1</v>
      </c>
      <c r="S94">
        <v>0</v>
      </c>
      <c r="T94">
        <v>0</v>
      </c>
      <c r="V94">
        <v>0</v>
      </c>
      <c r="Y94" s="1">
        <v>44369</v>
      </c>
      <c r="Z94" s="2">
        <v>0.12129629629629629</v>
      </c>
      <c r="AB94">
        <v>1</v>
      </c>
      <c r="AD94" s="4">
        <f t="shared" si="12"/>
        <v>3.2424437708258997</v>
      </c>
      <c r="AE94" s="4">
        <f t="shared" si="13"/>
        <v>6.3066081478454912</v>
      </c>
      <c r="AF94" s="4">
        <f t="shared" si="14"/>
        <v>3.0641643770195914</v>
      </c>
      <c r="AG94" s="4">
        <f t="shared" si="15"/>
        <v>0.30119674085509196</v>
      </c>
      <c r="AI94">
        <f>ABS(100*(AD94-3)/3)</f>
        <v>8.0814590275299913</v>
      </c>
      <c r="AJ94">
        <f>ABS(100*(AD94-AD95)/(AVERAGE(AD94:AD95)))</f>
        <v>1.3591032075758898</v>
      </c>
      <c r="AN94">
        <f t="shared" ref="AN94" si="16">ABS(100*(AE94-6)/6)</f>
        <v>5.1101357974248529</v>
      </c>
      <c r="AO94">
        <f>ABS(100*(AE94-AE95)/(AVERAGE(AE94:AE95)))</f>
        <v>0.99037553887970808</v>
      </c>
      <c r="AS94">
        <f>ABS(100*(AF94-3)/3)</f>
        <v>2.1388125673197145</v>
      </c>
      <c r="AT94">
        <f>ABS(100*(AF94-AF95)/(AVERAGE(AF94:AF95)))</f>
        <v>0.60166225648831628</v>
      </c>
      <c r="AX94">
        <f t="shared" ref="AX94" si="17">ABS(100*(AG94-0.3)/0.3)</f>
        <v>0.39891361836399042</v>
      </c>
      <c r="AY94">
        <f>ABS(100*(AG94-AG95)/(AVERAGE(AG94:AG95)))</f>
        <v>1.0708200778203498</v>
      </c>
      <c r="BC94" s="4">
        <f>AVERAGE(AD94:AD95)</f>
        <v>3.220558414469445</v>
      </c>
      <c r="BD94" s="4">
        <f>AVERAGE(AE94:AE95)</f>
        <v>6.2755324785445126</v>
      </c>
      <c r="BE94" s="4">
        <f>AVERAGE(AF94:AF95)</f>
        <v>3.054974064075068</v>
      </c>
      <c r="BF94" s="4">
        <f>AVERAGE(AG94:AG95)</f>
        <v>0.30281805914337856</v>
      </c>
    </row>
    <row r="95" spans="1:58" x14ac:dyDescent="0.3">
      <c r="A95">
        <v>72</v>
      </c>
      <c r="B95">
        <v>4</v>
      </c>
      <c r="C95" t="s">
        <v>65</v>
      </c>
      <c r="D95" t="s">
        <v>27</v>
      </c>
      <c r="G95">
        <v>0.5</v>
      </c>
      <c r="H95">
        <v>0.5</v>
      </c>
      <c r="I95">
        <v>3303</v>
      </c>
      <c r="J95">
        <v>6564</v>
      </c>
      <c r="L95">
        <v>2923</v>
      </c>
      <c r="M95">
        <v>2.9489999999999998</v>
      </c>
      <c r="N95">
        <v>5.8390000000000004</v>
      </c>
      <c r="O95">
        <v>2.89</v>
      </c>
      <c r="Q95">
        <v>0.19</v>
      </c>
      <c r="R95">
        <v>1</v>
      </c>
      <c r="S95">
        <v>0</v>
      </c>
      <c r="T95">
        <v>0</v>
      </c>
      <c r="V95">
        <v>0</v>
      </c>
      <c r="Y95" s="1">
        <v>44369</v>
      </c>
      <c r="Z95" s="2">
        <v>0.12752314814814816</v>
      </c>
      <c r="AB95">
        <v>1</v>
      </c>
      <c r="AD95" s="4">
        <f t="shared" si="12"/>
        <v>3.1986730581129903</v>
      </c>
      <c r="AE95" s="4">
        <f t="shared" si="13"/>
        <v>6.2444568092435349</v>
      </c>
      <c r="AF95" s="4">
        <f t="shared" si="14"/>
        <v>3.0457837511305446</v>
      </c>
      <c r="AG95" s="4">
        <f t="shared" si="15"/>
        <v>0.30443937743166516</v>
      </c>
    </row>
    <row r="96" spans="1:58" x14ac:dyDescent="0.3">
      <c r="A96">
        <v>73</v>
      </c>
      <c r="B96">
        <v>2</v>
      </c>
      <c r="D96" t="s">
        <v>28</v>
      </c>
      <c r="Y96" s="1">
        <v>44369</v>
      </c>
      <c r="Z96" s="2">
        <v>0.13159722222222223</v>
      </c>
      <c r="AB96">
        <v>1</v>
      </c>
      <c r="AD96" s="4" t="e">
        <f t="shared" si="12"/>
        <v>#DIV/0!</v>
      </c>
      <c r="AE96" s="4" t="e">
        <f t="shared" si="13"/>
        <v>#DIV/0!</v>
      </c>
      <c r="AF96" s="4" t="e">
        <f t="shared" si="14"/>
        <v>#DIV/0!</v>
      </c>
      <c r="AG96" s="4" t="e">
        <f t="shared" si="15"/>
        <v>#DIV/0!</v>
      </c>
      <c r="BC96" s="4"/>
      <c r="BD96" s="4"/>
      <c r="BE96" s="4"/>
      <c r="BF96" s="4"/>
    </row>
    <row r="97" spans="1:58" x14ac:dyDescent="0.3">
      <c r="A97">
        <v>74</v>
      </c>
      <c r="B97">
        <v>21</v>
      </c>
      <c r="C97" t="s">
        <v>142</v>
      </c>
      <c r="D97" t="s">
        <v>27</v>
      </c>
      <c r="G97">
        <v>0.5</v>
      </c>
      <c r="H97">
        <v>0.5</v>
      </c>
      <c r="I97">
        <v>2583</v>
      </c>
      <c r="J97">
        <v>5614</v>
      </c>
      <c r="L97">
        <v>1216</v>
      </c>
      <c r="M97">
        <v>2.3969999999999998</v>
      </c>
      <c r="N97">
        <v>5.0339999999999998</v>
      </c>
      <c r="O97">
        <v>2.637</v>
      </c>
      <c r="Q97">
        <v>1.0999999999999999E-2</v>
      </c>
      <c r="R97">
        <v>1</v>
      </c>
      <c r="S97">
        <v>0</v>
      </c>
      <c r="T97">
        <v>0</v>
      </c>
      <c r="V97">
        <v>0</v>
      </c>
      <c r="Y97" s="1">
        <v>44369</v>
      </c>
      <c r="Z97" s="2">
        <v>0.14201388888888888</v>
      </c>
      <c r="AB97">
        <v>1</v>
      </c>
      <c r="AD97" s="4">
        <f t="shared" si="12"/>
        <v>2.4983416547064405</v>
      </c>
      <c r="AE97" s="4">
        <f t="shared" si="13"/>
        <v>5.3218978768707528</v>
      </c>
      <c r="AF97" s="4">
        <f t="shared" si="14"/>
        <v>2.8235562221643122</v>
      </c>
      <c r="AG97" s="4">
        <f t="shared" si="15"/>
        <v>0.12588516336035827</v>
      </c>
      <c r="BC97" s="4"/>
      <c r="BD97" s="4"/>
      <c r="BE97" s="4"/>
      <c r="BF97" s="4"/>
    </row>
    <row r="98" spans="1:58" x14ac:dyDescent="0.3">
      <c r="A98">
        <v>75</v>
      </c>
      <c r="B98">
        <v>21</v>
      </c>
      <c r="C98" t="s">
        <v>142</v>
      </c>
      <c r="D98" t="s">
        <v>27</v>
      </c>
      <c r="G98">
        <v>0.5</v>
      </c>
      <c r="H98">
        <v>0.5</v>
      </c>
      <c r="I98">
        <v>3386</v>
      </c>
      <c r="J98">
        <v>5601</v>
      </c>
      <c r="L98">
        <v>1261</v>
      </c>
      <c r="M98">
        <v>3.012</v>
      </c>
      <c r="N98">
        <v>5.024</v>
      </c>
      <c r="O98">
        <v>2.0110000000000001</v>
      </c>
      <c r="Q98">
        <v>1.6E-2</v>
      </c>
      <c r="R98">
        <v>1</v>
      </c>
      <c r="S98">
        <v>0</v>
      </c>
      <c r="T98">
        <v>0</v>
      </c>
      <c r="V98">
        <v>0</v>
      </c>
      <c r="Y98" s="1">
        <v>44369</v>
      </c>
      <c r="Z98" s="2">
        <v>0.14782407407407408</v>
      </c>
      <c r="AB98">
        <v>1</v>
      </c>
      <c r="AD98" s="4">
        <f t="shared" si="12"/>
        <v>3.27940570600569</v>
      </c>
      <c r="AE98" s="4">
        <f t="shared" si="13"/>
        <v>5.3092733862172308</v>
      </c>
      <c r="AF98" s="4">
        <f t="shared" si="14"/>
        <v>2.0298676802115407</v>
      </c>
      <c r="AG98" s="4">
        <f t="shared" si="15"/>
        <v>0.13059221645538391</v>
      </c>
      <c r="AJ98">
        <f>ABS(100*(AD98-AD99)/(AVERAGE(AD98:AD99)))</f>
        <v>0.82705489677019772</v>
      </c>
      <c r="AO98">
        <f>ABS(100*(AE98-AE99)/(AVERAGE(AE98:AE99)))</f>
        <v>0.61996335096150568</v>
      </c>
      <c r="AT98">
        <f>ABS(100*(AF98-AF99)/(AVERAGE(AF98:AF99)))</f>
        <v>0.28447977787744944</v>
      </c>
      <c r="AY98">
        <f>ABS(100*(AG98-AG99)/(AVERAGE(AG98:AG99)))</f>
        <v>7.4783286121673749</v>
      </c>
      <c r="BC98" s="4">
        <f>AVERAGE(AD98:AD99)</f>
        <v>3.2930232610719283</v>
      </c>
      <c r="BD98" s="4">
        <f>AVERAGE(AE98:AE99)</f>
        <v>5.3257823355333755</v>
      </c>
      <c r="BE98" s="4">
        <f>AVERAGE(AF98:AF99)</f>
        <v>2.0327590744614463</v>
      </c>
      <c r="BF98" s="4">
        <f>AVERAGE(AG98:AG99)</f>
        <v>0.12588516336035827</v>
      </c>
    </row>
    <row r="99" spans="1:58" x14ac:dyDescent="0.3">
      <c r="A99">
        <v>76</v>
      </c>
      <c r="B99">
        <v>21</v>
      </c>
      <c r="C99" t="s">
        <v>142</v>
      </c>
      <c r="D99" t="s">
        <v>27</v>
      </c>
      <c r="G99">
        <v>0.5</v>
      </c>
      <c r="H99">
        <v>0.5</v>
      </c>
      <c r="I99">
        <v>3414</v>
      </c>
      <c r="J99">
        <v>5635</v>
      </c>
      <c r="L99">
        <v>1171</v>
      </c>
      <c r="M99">
        <v>3.0339999999999998</v>
      </c>
      <c r="N99">
        <v>5.0519999999999996</v>
      </c>
      <c r="O99">
        <v>2.0179999999999998</v>
      </c>
      <c r="Q99">
        <v>6.0000000000000001E-3</v>
      </c>
      <c r="R99">
        <v>1</v>
      </c>
      <c r="S99">
        <v>0</v>
      </c>
      <c r="T99">
        <v>0</v>
      </c>
      <c r="V99">
        <v>0</v>
      </c>
      <c r="Y99" s="1">
        <v>44369</v>
      </c>
      <c r="Z99" s="2">
        <v>0.15406249999999999</v>
      </c>
      <c r="AB99">
        <v>1</v>
      </c>
      <c r="AD99" s="4">
        <f t="shared" si="12"/>
        <v>3.3066408161381671</v>
      </c>
      <c r="AE99" s="4">
        <f t="shared" si="13"/>
        <v>5.3422912848495194</v>
      </c>
      <c r="AF99" s="4">
        <f t="shared" si="14"/>
        <v>2.0356504687113524</v>
      </c>
      <c r="AG99" s="4">
        <f t="shared" si="15"/>
        <v>0.12117811026533259</v>
      </c>
      <c r="BC99" s="4"/>
      <c r="BD99" s="4"/>
      <c r="BE99" s="4"/>
      <c r="BF99" s="4"/>
    </row>
    <row r="100" spans="1:58" x14ac:dyDescent="0.3">
      <c r="A100">
        <v>77</v>
      </c>
      <c r="B100">
        <v>22</v>
      </c>
      <c r="C100" t="s">
        <v>143</v>
      </c>
      <c r="D100" t="s">
        <v>27</v>
      </c>
      <c r="G100">
        <v>0.5</v>
      </c>
      <c r="H100">
        <v>0.5</v>
      </c>
      <c r="I100">
        <v>2625</v>
      </c>
      <c r="J100">
        <v>4935</v>
      </c>
      <c r="L100">
        <v>1443</v>
      </c>
      <c r="M100">
        <v>2.4279999999999999</v>
      </c>
      <c r="N100">
        <v>4.4589999999999996</v>
      </c>
      <c r="O100">
        <v>2.0310000000000001</v>
      </c>
      <c r="Q100">
        <v>3.5000000000000003E-2</v>
      </c>
      <c r="R100">
        <v>1</v>
      </c>
      <c r="S100">
        <v>0</v>
      </c>
      <c r="T100">
        <v>0</v>
      </c>
      <c r="V100">
        <v>0</v>
      </c>
      <c r="Y100" s="1">
        <v>44369</v>
      </c>
      <c r="Z100" s="2">
        <v>0.16446759259259261</v>
      </c>
      <c r="AB100">
        <v>1</v>
      </c>
      <c r="AD100" s="4">
        <f t="shared" si="12"/>
        <v>2.5391943199051554</v>
      </c>
      <c r="AE100" s="4">
        <f t="shared" si="13"/>
        <v>4.6625110188906271</v>
      </c>
      <c r="AF100" s="4">
        <f t="shared" si="14"/>
        <v>2.1233166989854717</v>
      </c>
      <c r="AG100" s="4">
        <f t="shared" si="15"/>
        <v>0.14962963119526548</v>
      </c>
      <c r="BC100" s="4"/>
      <c r="BD100" s="4"/>
      <c r="BE100" s="4"/>
      <c r="BF100" s="4"/>
    </row>
    <row r="101" spans="1:58" x14ac:dyDescent="0.3">
      <c r="A101">
        <v>78</v>
      </c>
      <c r="B101">
        <v>22</v>
      </c>
      <c r="C101" t="s">
        <v>143</v>
      </c>
      <c r="D101" t="s">
        <v>27</v>
      </c>
      <c r="G101">
        <v>0.5</v>
      </c>
      <c r="H101">
        <v>0.5</v>
      </c>
      <c r="I101">
        <v>2391</v>
      </c>
      <c r="J101">
        <v>4424</v>
      </c>
      <c r="L101">
        <v>1328</v>
      </c>
      <c r="M101">
        <v>2.2490000000000001</v>
      </c>
      <c r="N101">
        <v>4.0270000000000001</v>
      </c>
      <c r="O101">
        <v>1.778</v>
      </c>
      <c r="Q101">
        <v>2.3E-2</v>
      </c>
      <c r="R101">
        <v>1</v>
      </c>
      <c r="S101">
        <v>0</v>
      </c>
      <c r="T101">
        <v>0</v>
      </c>
      <c r="V101">
        <v>0</v>
      </c>
      <c r="Y101" s="1">
        <v>44369</v>
      </c>
      <c r="Z101" s="2">
        <v>0.17011574074074073</v>
      </c>
      <c r="AB101">
        <v>1</v>
      </c>
      <c r="AD101" s="4">
        <f t="shared" si="12"/>
        <v>2.3115866137980268</v>
      </c>
      <c r="AE101" s="4">
        <f t="shared" si="13"/>
        <v>4.1662714247406356</v>
      </c>
      <c r="AF101" s="4">
        <f t="shared" si="14"/>
        <v>1.8546848109426088</v>
      </c>
      <c r="AG101" s="4">
        <f t="shared" si="15"/>
        <v>0.13760049550797768</v>
      </c>
      <c r="AJ101">
        <f>ABS(100*(AD101-AD102)/(AVERAGE(AD101:AD102)))</f>
        <v>2.7730294651217648</v>
      </c>
      <c r="AO101">
        <f>ABS(100*(AE101-AE102)/(AVERAGE(AE101:AE102)))</f>
        <v>0.93672534001374419</v>
      </c>
      <c r="AT101">
        <f>ABS(100*(AF101-AF102)/(AVERAGE(AF101:AF102)))</f>
        <v>1.3059138995208812</v>
      </c>
      <c r="AY101">
        <f>ABS(100*(AG101-AG102)/(AVERAGE(AG101:AG102)))</f>
        <v>2.0737686032657154</v>
      </c>
      <c r="BC101" s="4">
        <f>AVERAGE(AD101:AD102)</f>
        <v>2.2799744323942592</v>
      </c>
      <c r="BD101" s="4">
        <f>AVERAGE(AE101:AE102)</f>
        <v>4.1468491314275244</v>
      </c>
      <c r="BE101" s="4">
        <f>AVERAGE(AF101:AF102)</f>
        <v>1.8668746990332659</v>
      </c>
      <c r="BF101" s="4">
        <f>AVERAGE(AG101:AG102)</f>
        <v>0.13618837957947</v>
      </c>
    </row>
    <row r="102" spans="1:58" x14ac:dyDescent="0.3">
      <c r="A102">
        <v>79</v>
      </c>
      <c r="B102">
        <v>22</v>
      </c>
      <c r="C102" t="s">
        <v>143</v>
      </c>
      <c r="D102" t="s">
        <v>27</v>
      </c>
      <c r="G102">
        <v>0.5</v>
      </c>
      <c r="H102">
        <v>0.5</v>
      </c>
      <c r="I102">
        <v>2326</v>
      </c>
      <c r="J102">
        <v>4384</v>
      </c>
      <c r="L102">
        <v>1301</v>
      </c>
      <c r="M102">
        <v>2.2000000000000002</v>
      </c>
      <c r="N102">
        <v>3.992</v>
      </c>
      <c r="O102">
        <v>1.7929999999999999</v>
      </c>
      <c r="Q102">
        <v>0.02</v>
      </c>
      <c r="R102">
        <v>1</v>
      </c>
      <c r="S102">
        <v>0</v>
      </c>
      <c r="T102">
        <v>0</v>
      </c>
      <c r="V102">
        <v>0</v>
      </c>
      <c r="Y102" s="1">
        <v>44369</v>
      </c>
      <c r="Z102" s="2">
        <v>0.17622685185185186</v>
      </c>
      <c r="AB102">
        <v>1</v>
      </c>
      <c r="AD102" s="4">
        <f t="shared" si="12"/>
        <v>2.2483622509904913</v>
      </c>
      <c r="AE102" s="4">
        <f t="shared" si="13"/>
        <v>4.1274268381144141</v>
      </c>
      <c r="AF102" s="4">
        <f t="shared" si="14"/>
        <v>1.8790645871239229</v>
      </c>
      <c r="AG102" s="4">
        <f t="shared" si="15"/>
        <v>0.13477626365096229</v>
      </c>
      <c r="BC102" s="4"/>
      <c r="BD102" s="4"/>
      <c r="BE102" s="4"/>
      <c r="BF102" s="4"/>
    </row>
    <row r="103" spans="1:58" x14ac:dyDescent="0.3">
      <c r="A103">
        <v>80</v>
      </c>
      <c r="B103">
        <v>23</v>
      </c>
      <c r="C103" t="s">
        <v>144</v>
      </c>
      <c r="D103" t="s">
        <v>27</v>
      </c>
      <c r="G103">
        <v>0.5</v>
      </c>
      <c r="H103">
        <v>0.5</v>
      </c>
      <c r="I103">
        <v>2365</v>
      </c>
      <c r="J103">
        <v>3871</v>
      </c>
      <c r="L103">
        <v>1138</v>
      </c>
      <c r="M103">
        <v>2.23</v>
      </c>
      <c r="N103">
        <v>3.5579999999999998</v>
      </c>
      <c r="O103">
        <v>1.3280000000000001</v>
      </c>
      <c r="Q103">
        <v>3.0000000000000001E-3</v>
      </c>
      <c r="R103">
        <v>1</v>
      </c>
      <c r="S103">
        <v>0</v>
      </c>
      <c r="T103">
        <v>0</v>
      </c>
      <c r="V103">
        <v>0</v>
      </c>
      <c r="Y103" s="1">
        <v>44369</v>
      </c>
      <c r="Z103" s="2">
        <v>0.1865162037037037</v>
      </c>
      <c r="AB103">
        <v>1</v>
      </c>
      <c r="AD103" s="4">
        <f t="shared" si="12"/>
        <v>2.2862968686750129</v>
      </c>
      <c r="AE103" s="4">
        <f t="shared" si="13"/>
        <v>3.6292450146331108</v>
      </c>
      <c r="AF103" s="4">
        <f t="shared" si="14"/>
        <v>1.3429481459580979</v>
      </c>
      <c r="AG103" s="4">
        <f t="shared" si="15"/>
        <v>0.11772627132898042</v>
      </c>
      <c r="BC103" s="4"/>
      <c r="BD103" s="4"/>
      <c r="BE103" s="4"/>
      <c r="BF103" s="4"/>
    </row>
    <row r="104" spans="1:58" x14ac:dyDescent="0.3">
      <c r="A104">
        <v>81</v>
      </c>
      <c r="B104">
        <v>23</v>
      </c>
      <c r="C104" t="s">
        <v>144</v>
      </c>
      <c r="D104" t="s">
        <v>27</v>
      </c>
      <c r="G104">
        <v>0.5</v>
      </c>
      <c r="H104">
        <v>0.5</v>
      </c>
      <c r="I104">
        <v>2379</v>
      </c>
      <c r="J104">
        <v>4403</v>
      </c>
      <c r="L104">
        <v>1274</v>
      </c>
      <c r="M104">
        <v>2.2400000000000002</v>
      </c>
      <c r="N104">
        <v>4.0090000000000003</v>
      </c>
      <c r="O104">
        <v>1.7689999999999999</v>
      </c>
      <c r="Q104">
        <v>1.7000000000000001E-2</v>
      </c>
      <c r="R104">
        <v>1</v>
      </c>
      <c r="S104">
        <v>0</v>
      </c>
      <c r="T104">
        <v>0</v>
      </c>
      <c r="V104">
        <v>0</v>
      </c>
      <c r="Y104" s="1">
        <v>44369</v>
      </c>
      <c r="Z104" s="2">
        <v>0.19223379629629631</v>
      </c>
      <c r="AB104">
        <v>1</v>
      </c>
      <c r="AD104" s="4">
        <f t="shared" si="12"/>
        <v>2.2999144237412508</v>
      </c>
      <c r="AE104" s="4">
        <f t="shared" si="13"/>
        <v>4.145878016761869</v>
      </c>
      <c r="AF104" s="4">
        <f t="shared" si="14"/>
        <v>1.8459635930206182</v>
      </c>
      <c r="AG104" s="4">
        <f t="shared" si="15"/>
        <v>0.13195203179394688</v>
      </c>
      <c r="AJ104">
        <f>ABS(100*(AD104-AD105)/(AVERAGE(AD104:AD105)))</f>
        <v>1.8436988944270694</v>
      </c>
      <c r="AO104">
        <f>ABS(100*(AE104-AE105)/(AVERAGE(AE104:AE105)))</f>
        <v>1.0359778274404046</v>
      </c>
      <c r="AT104">
        <f>ABS(100*(AF104-AF105)/(AVERAGE(AF104:AF105)))</f>
        <v>4.7430719207756757</v>
      </c>
      <c r="AY104">
        <f>ABS(100*(AG104-AG105)/(AVERAGE(AG104:AG105)))</f>
        <v>7.9303558039603136E-2</v>
      </c>
      <c r="BC104" s="4">
        <f>AVERAGE(AD104:AD105)</f>
        <v>2.32131343884534</v>
      </c>
      <c r="BD104" s="4">
        <f>AVERAGE(AE104:AE105)</f>
        <v>4.1245134941174468</v>
      </c>
      <c r="BE104" s="4">
        <f>AVERAGE(AF104:AF105)</f>
        <v>1.8032000552721068</v>
      </c>
      <c r="BF104" s="4">
        <f>AVERAGE(AG104:AG105)</f>
        <v>0.13189973120400217</v>
      </c>
    </row>
    <row r="105" spans="1:58" x14ac:dyDescent="0.3">
      <c r="A105">
        <v>82</v>
      </c>
      <c r="B105">
        <v>23</v>
      </c>
      <c r="C105" t="s">
        <v>144</v>
      </c>
      <c r="D105" t="s">
        <v>27</v>
      </c>
      <c r="G105">
        <v>0.5</v>
      </c>
      <c r="H105">
        <v>0.5</v>
      </c>
      <c r="I105">
        <v>2423</v>
      </c>
      <c r="J105">
        <v>4359</v>
      </c>
      <c r="L105">
        <v>1273</v>
      </c>
      <c r="M105">
        <v>2.274</v>
      </c>
      <c r="N105">
        <v>3.9710000000000001</v>
      </c>
      <c r="O105">
        <v>1.698</v>
      </c>
      <c r="Q105">
        <v>1.7000000000000001E-2</v>
      </c>
      <c r="R105">
        <v>1</v>
      </c>
      <c r="S105">
        <v>0</v>
      </c>
      <c r="T105">
        <v>0</v>
      </c>
      <c r="V105">
        <v>0</v>
      </c>
      <c r="Y105" s="1">
        <v>44369</v>
      </c>
      <c r="Z105" s="2">
        <v>0.19841435185185186</v>
      </c>
      <c r="AB105">
        <v>1</v>
      </c>
      <c r="AD105" s="4">
        <f t="shared" si="12"/>
        <v>2.3427124539494293</v>
      </c>
      <c r="AE105" s="4">
        <f t="shared" si="13"/>
        <v>4.1031489714730247</v>
      </c>
      <c r="AF105" s="4">
        <f t="shared" si="14"/>
        <v>1.7604365175235954</v>
      </c>
      <c r="AG105" s="4">
        <f t="shared" si="15"/>
        <v>0.13184743061405743</v>
      </c>
      <c r="BC105" s="4"/>
      <c r="BD105" s="4"/>
      <c r="BE105" s="4"/>
      <c r="BF105" s="4"/>
    </row>
    <row r="106" spans="1:58" x14ac:dyDescent="0.3">
      <c r="A106">
        <v>83</v>
      </c>
      <c r="B106">
        <v>24</v>
      </c>
      <c r="C106" t="s">
        <v>145</v>
      </c>
      <c r="D106" t="s">
        <v>27</v>
      </c>
      <c r="G106">
        <v>0.5</v>
      </c>
      <c r="H106">
        <v>0.5</v>
      </c>
      <c r="I106">
        <v>3409</v>
      </c>
      <c r="J106">
        <v>6605</v>
      </c>
      <c r="L106">
        <v>1348</v>
      </c>
      <c r="M106">
        <v>3.03</v>
      </c>
      <c r="N106">
        <v>5.8739999999999997</v>
      </c>
      <c r="O106">
        <v>2.8439999999999999</v>
      </c>
      <c r="Q106">
        <v>2.5000000000000001E-2</v>
      </c>
      <c r="R106">
        <v>1</v>
      </c>
      <c r="S106">
        <v>0</v>
      </c>
      <c r="T106">
        <v>0</v>
      </c>
      <c r="V106">
        <v>0</v>
      </c>
      <c r="Y106" s="1">
        <v>44369</v>
      </c>
      <c r="Z106" s="2">
        <v>0.20887731481481484</v>
      </c>
      <c r="AB106">
        <v>1</v>
      </c>
      <c r="AD106" s="4">
        <f t="shared" si="12"/>
        <v>3.3017774036145102</v>
      </c>
      <c r="AE106" s="4">
        <f t="shared" si="13"/>
        <v>6.2842725105354127</v>
      </c>
      <c r="AF106" s="4">
        <f t="shared" si="14"/>
        <v>2.9824951069209025</v>
      </c>
      <c r="AG106" s="4">
        <f t="shared" si="15"/>
        <v>0.13969251910576685</v>
      </c>
      <c r="BC106" s="4"/>
      <c r="BD106" s="4"/>
      <c r="BE106" s="4"/>
      <c r="BF106" s="4"/>
    </row>
    <row r="107" spans="1:58" x14ac:dyDescent="0.3">
      <c r="A107">
        <v>84</v>
      </c>
      <c r="B107">
        <v>24</v>
      </c>
      <c r="C107" t="s">
        <v>145</v>
      </c>
      <c r="D107" t="s">
        <v>27</v>
      </c>
      <c r="G107">
        <v>0.5</v>
      </c>
      <c r="H107">
        <v>0.5</v>
      </c>
      <c r="I107">
        <v>3865</v>
      </c>
      <c r="J107">
        <v>6645</v>
      </c>
      <c r="L107">
        <v>1365</v>
      </c>
      <c r="M107">
        <v>3.38</v>
      </c>
      <c r="N107">
        <v>5.9080000000000004</v>
      </c>
      <c r="O107">
        <v>2.528</v>
      </c>
      <c r="Q107">
        <v>2.7E-2</v>
      </c>
      <c r="R107">
        <v>1</v>
      </c>
      <c r="S107">
        <v>0</v>
      </c>
      <c r="T107">
        <v>0</v>
      </c>
      <c r="V107">
        <v>0</v>
      </c>
      <c r="Y107" s="1">
        <v>44369</v>
      </c>
      <c r="Z107" s="2">
        <v>0.21467592592592591</v>
      </c>
      <c r="AB107">
        <v>1</v>
      </c>
      <c r="AD107" s="4">
        <f t="shared" si="12"/>
        <v>3.7453206257719924</v>
      </c>
      <c r="AE107" s="4">
        <f t="shared" si="13"/>
        <v>6.3231170971616351</v>
      </c>
      <c r="AF107" s="4">
        <f t="shared" si="14"/>
        <v>2.5777964713896426</v>
      </c>
      <c r="AG107" s="4">
        <f t="shared" si="15"/>
        <v>0.14147073916388767</v>
      </c>
      <c r="AJ107">
        <f>ABS(100*(AD107-AD108)/(AVERAGE(AD107:AD108)))</f>
        <v>0.49466196889759179</v>
      </c>
      <c r="AO107">
        <f>ABS(100*(AE107-AE108)/(AVERAGE(AE107:AE108)))</f>
        <v>0.10756496490732405</v>
      </c>
      <c r="AT107">
        <f>ABS(100*(AF107-AF108)/(AVERAGE(AF107:AF108)))</f>
        <v>0.45219820604809485</v>
      </c>
      <c r="AY107">
        <f>ABS(100*(AG107-AG108)/(AVERAGE(AG107:AG108)))</f>
        <v>2.0919291226026298</v>
      </c>
      <c r="BC107" s="4">
        <f>AVERAGE(AD107:AD108)</f>
        <v>3.7360801419770446</v>
      </c>
      <c r="BD107" s="4">
        <f>AVERAGE(AE107:AE108)</f>
        <v>6.3197181958318414</v>
      </c>
      <c r="BE107" s="4">
        <f>AVERAGE(AF107:AF108)</f>
        <v>2.5836380538547963</v>
      </c>
      <c r="BF107" s="4">
        <f>AVERAGE(AG107:AG108)</f>
        <v>0.14000632264543522</v>
      </c>
    </row>
    <row r="108" spans="1:58" x14ac:dyDescent="0.3">
      <c r="A108">
        <v>85</v>
      </c>
      <c r="B108">
        <v>24</v>
      </c>
      <c r="C108" t="s">
        <v>145</v>
      </c>
      <c r="D108" t="s">
        <v>27</v>
      </c>
      <c r="G108">
        <v>0.5</v>
      </c>
      <c r="H108">
        <v>0.5</v>
      </c>
      <c r="I108">
        <v>3846</v>
      </c>
      <c r="J108">
        <v>6638</v>
      </c>
      <c r="L108">
        <v>1337</v>
      </c>
      <c r="M108">
        <v>3.3660000000000001</v>
      </c>
      <c r="N108">
        <v>5.9029999999999996</v>
      </c>
      <c r="O108">
        <v>2.5369999999999999</v>
      </c>
      <c r="Q108">
        <v>2.4E-2</v>
      </c>
      <c r="R108">
        <v>1</v>
      </c>
      <c r="S108">
        <v>0</v>
      </c>
      <c r="T108">
        <v>0</v>
      </c>
      <c r="V108">
        <v>0</v>
      </c>
      <c r="Y108" s="1">
        <v>44369</v>
      </c>
      <c r="Z108" s="2">
        <v>0.22097222222222224</v>
      </c>
      <c r="AB108">
        <v>1</v>
      </c>
      <c r="AD108" s="4">
        <f t="shared" si="12"/>
        <v>3.7268396581820968</v>
      </c>
      <c r="AE108" s="4">
        <f t="shared" si="13"/>
        <v>6.3163192945020468</v>
      </c>
      <c r="AF108" s="4">
        <f t="shared" si="14"/>
        <v>2.5894796363199499</v>
      </c>
      <c r="AG108" s="4">
        <f t="shared" si="15"/>
        <v>0.13854190612698281</v>
      </c>
      <c r="BC108" s="4"/>
      <c r="BD108" s="4"/>
      <c r="BE108" s="4"/>
      <c r="BF108" s="4"/>
    </row>
    <row r="109" spans="1:58" x14ac:dyDescent="0.3">
      <c r="A109">
        <v>86</v>
      </c>
      <c r="B109">
        <v>25</v>
      </c>
      <c r="C109" t="s">
        <v>146</v>
      </c>
      <c r="D109" t="s">
        <v>27</v>
      </c>
      <c r="G109">
        <v>0.5</v>
      </c>
      <c r="H109">
        <v>0.5</v>
      </c>
      <c r="I109">
        <v>3334</v>
      </c>
      <c r="J109">
        <v>4752</v>
      </c>
      <c r="L109">
        <v>1125</v>
      </c>
      <c r="M109">
        <v>2.9729999999999999</v>
      </c>
      <c r="N109">
        <v>4.3049999999999997</v>
      </c>
      <c r="O109">
        <v>1.3320000000000001</v>
      </c>
      <c r="Q109">
        <v>2E-3</v>
      </c>
      <c r="R109">
        <v>1</v>
      </c>
      <c r="S109">
        <v>0</v>
      </c>
      <c r="T109">
        <v>0</v>
      </c>
      <c r="V109">
        <v>0</v>
      </c>
      <c r="Y109" s="1">
        <v>44369</v>
      </c>
      <c r="Z109" s="2">
        <v>0.23144675925925925</v>
      </c>
      <c r="AB109">
        <v>1</v>
      </c>
      <c r="AD109" s="4">
        <f t="shared" si="12"/>
        <v>3.228826215759661</v>
      </c>
      <c r="AE109" s="4">
        <f t="shared" si="13"/>
        <v>4.4847970350756601</v>
      </c>
      <c r="AF109" s="4">
        <f t="shared" si="14"/>
        <v>1.2559708193159991</v>
      </c>
      <c r="AG109" s="4">
        <f t="shared" si="15"/>
        <v>0.11636645599041745</v>
      </c>
      <c r="BC109" s="4"/>
      <c r="BD109" s="4"/>
      <c r="BE109" s="4"/>
      <c r="BF109" s="4"/>
    </row>
    <row r="110" spans="1:58" x14ac:dyDescent="0.3">
      <c r="A110">
        <v>87</v>
      </c>
      <c r="B110">
        <v>25</v>
      </c>
      <c r="C110" t="s">
        <v>146</v>
      </c>
      <c r="D110" t="s">
        <v>27</v>
      </c>
      <c r="G110">
        <v>0.5</v>
      </c>
      <c r="H110">
        <v>0.5</v>
      </c>
      <c r="I110">
        <v>3174</v>
      </c>
      <c r="J110">
        <v>4741</v>
      </c>
      <c r="L110">
        <v>1108</v>
      </c>
      <c r="M110">
        <v>2.85</v>
      </c>
      <c r="N110">
        <v>4.2949999999999999</v>
      </c>
      <c r="O110">
        <v>1.4450000000000001</v>
      </c>
      <c r="Q110">
        <v>0</v>
      </c>
      <c r="R110">
        <v>1</v>
      </c>
      <c r="S110">
        <v>0</v>
      </c>
      <c r="T110">
        <v>0</v>
      </c>
      <c r="V110">
        <v>0</v>
      </c>
      <c r="Y110" s="1">
        <v>44369</v>
      </c>
      <c r="Z110" s="2">
        <v>0.2371875</v>
      </c>
      <c r="AB110">
        <v>1</v>
      </c>
      <c r="AD110" s="4">
        <f t="shared" si="12"/>
        <v>3.0731970150026502</v>
      </c>
      <c r="AE110" s="4">
        <f t="shared" si="13"/>
        <v>4.474114773753449</v>
      </c>
      <c r="AF110" s="4">
        <f t="shared" si="14"/>
        <v>1.4009177587507988</v>
      </c>
      <c r="AG110" s="4">
        <f t="shared" si="15"/>
        <v>0.11458823593229664</v>
      </c>
      <c r="AJ110">
        <f>ABS(100*(AD110-AD111)/(AVERAGE(AD110:AD111)))</f>
        <v>0.28526087235791947</v>
      </c>
      <c r="AO110">
        <f>ABS(100*(AE110-AE111)/(AVERAGE(AE110:AE111)))</f>
        <v>0.78445127860595487</v>
      </c>
      <c r="AT110">
        <f>ABS(100*(AF110-AF111)/(AVERAGE(AF110:AF111)))</f>
        <v>1.8882912952273496</v>
      </c>
      <c r="AY110">
        <f>ABS(100*(AG110-AG111)/(AVERAGE(AG110:AG111)))</f>
        <v>2.2563635697362305</v>
      </c>
      <c r="BC110" s="4">
        <f>AVERAGE(AD110:AD111)</f>
        <v>3.0688199437313592</v>
      </c>
      <c r="BD110" s="4">
        <f>AVERAGE(AE110:AE111)</f>
        <v>4.4566347097716488</v>
      </c>
      <c r="BE110" s="4">
        <f>AVERAGE(AF110:AF111)</f>
        <v>1.3878147660402895</v>
      </c>
      <c r="BF110" s="4">
        <f>AVERAGE(AG110:AG111)</f>
        <v>0.11589575068091489</v>
      </c>
    </row>
    <row r="111" spans="1:58" x14ac:dyDescent="0.3">
      <c r="A111">
        <v>88</v>
      </c>
      <c r="B111">
        <v>25</v>
      </c>
      <c r="C111" t="s">
        <v>146</v>
      </c>
      <c r="D111" t="s">
        <v>27</v>
      </c>
      <c r="G111">
        <v>0.5</v>
      </c>
      <c r="H111">
        <v>0.5</v>
      </c>
      <c r="I111">
        <v>3165</v>
      </c>
      <c r="J111">
        <v>4705</v>
      </c>
      <c r="L111">
        <v>1133</v>
      </c>
      <c r="M111">
        <v>2.843</v>
      </c>
      <c r="N111">
        <v>4.2640000000000002</v>
      </c>
      <c r="O111">
        <v>1.421</v>
      </c>
      <c r="Q111">
        <v>2E-3</v>
      </c>
      <c r="R111">
        <v>1</v>
      </c>
      <c r="S111">
        <v>0</v>
      </c>
      <c r="T111">
        <v>0</v>
      </c>
      <c r="V111">
        <v>0</v>
      </c>
      <c r="Y111" s="1">
        <v>44369</v>
      </c>
      <c r="Z111" s="2">
        <v>0.24334490740740741</v>
      </c>
      <c r="AB111">
        <v>1</v>
      </c>
      <c r="AD111" s="4">
        <f t="shared" si="12"/>
        <v>3.0644428724600683</v>
      </c>
      <c r="AE111" s="4">
        <f t="shared" si="13"/>
        <v>4.4391546457898485</v>
      </c>
      <c r="AF111" s="4">
        <f t="shared" si="14"/>
        <v>1.3747117733297802</v>
      </c>
      <c r="AG111" s="4">
        <f t="shared" si="15"/>
        <v>0.11720326542953313</v>
      </c>
      <c r="BC111" s="4"/>
      <c r="BD111" s="4"/>
      <c r="BE111" s="4"/>
      <c r="BF111" s="4"/>
    </row>
    <row r="112" spans="1:58" x14ac:dyDescent="0.3">
      <c r="A112">
        <v>89</v>
      </c>
      <c r="B112">
        <v>26</v>
      </c>
      <c r="C112" t="s">
        <v>147</v>
      </c>
      <c r="D112" t="s">
        <v>27</v>
      </c>
      <c r="G112">
        <v>0.5</v>
      </c>
      <c r="H112">
        <v>0.5</v>
      </c>
      <c r="I112">
        <v>2556</v>
      </c>
      <c r="J112">
        <v>4602</v>
      </c>
      <c r="L112">
        <v>1618</v>
      </c>
      <c r="M112">
        <v>2.3759999999999999</v>
      </c>
      <c r="N112">
        <v>4.1769999999999996</v>
      </c>
      <c r="O112">
        <v>1.802</v>
      </c>
      <c r="Q112">
        <v>5.2999999999999999E-2</v>
      </c>
      <c r="R112">
        <v>1</v>
      </c>
      <c r="S112">
        <v>0</v>
      </c>
      <c r="T112">
        <v>0</v>
      </c>
      <c r="V112">
        <v>0</v>
      </c>
      <c r="Y112" s="1">
        <v>44369</v>
      </c>
      <c r="Z112" s="2">
        <v>0.25371527777777775</v>
      </c>
      <c r="AB112">
        <v>1</v>
      </c>
      <c r="AD112" s="4">
        <f t="shared" si="12"/>
        <v>2.4720792270786949</v>
      </c>
      <c r="AE112" s="4">
        <f t="shared" si="13"/>
        <v>4.3391298352273253</v>
      </c>
      <c r="AF112" s="4">
        <f t="shared" si="14"/>
        <v>1.8670506081486304</v>
      </c>
      <c r="AG112" s="4">
        <f t="shared" si="15"/>
        <v>0.16793483767592085</v>
      </c>
      <c r="BC112" s="4"/>
      <c r="BD112" s="4"/>
      <c r="BE112" s="4"/>
      <c r="BF112" s="4"/>
    </row>
    <row r="113" spans="1:58" x14ac:dyDescent="0.3">
      <c r="A113">
        <v>90</v>
      </c>
      <c r="B113">
        <v>26</v>
      </c>
      <c r="C113" t="s">
        <v>147</v>
      </c>
      <c r="D113" t="s">
        <v>27</v>
      </c>
      <c r="G113">
        <v>0.5</v>
      </c>
      <c r="H113">
        <v>0.5</v>
      </c>
      <c r="I113">
        <v>2386</v>
      </c>
      <c r="J113">
        <v>4593</v>
      </c>
      <c r="L113">
        <v>1606</v>
      </c>
      <c r="M113">
        <v>2.246</v>
      </c>
      <c r="N113">
        <v>4.17</v>
      </c>
      <c r="O113">
        <v>1.9239999999999999</v>
      </c>
      <c r="Q113">
        <v>5.1999999999999998E-2</v>
      </c>
      <c r="R113">
        <v>1</v>
      </c>
      <c r="S113">
        <v>0</v>
      </c>
      <c r="T113">
        <v>0</v>
      </c>
      <c r="V113">
        <v>0</v>
      </c>
      <c r="Y113" s="1">
        <v>44369</v>
      </c>
      <c r="Z113" s="2">
        <v>0.25942129629629629</v>
      </c>
      <c r="AB113">
        <v>1</v>
      </c>
      <c r="AD113" s="4">
        <f t="shared" si="12"/>
        <v>2.3067232012743704</v>
      </c>
      <c r="AE113" s="4">
        <f t="shared" si="13"/>
        <v>4.3303898032364261</v>
      </c>
      <c r="AF113" s="4">
        <f t="shared" si="14"/>
        <v>2.0236666019620557</v>
      </c>
      <c r="AG113" s="4">
        <f t="shared" si="15"/>
        <v>0.16667962351724736</v>
      </c>
      <c r="AJ113">
        <f>ABS(100*(AD113-AD114)/(AVERAGE(AD113:AD114)))</f>
        <v>0.3802270400832467</v>
      </c>
      <c r="AO113">
        <f>ABS(100*(AE113-AE114)/(AVERAGE(AE113:AE114)))</f>
        <v>0.38196280451902975</v>
      </c>
      <c r="AT113">
        <f>ABS(100*(AF113-AF114)/(AVERAGE(AF113:AF114)))</f>
        <v>0.3839413924499589</v>
      </c>
      <c r="AY113">
        <f>ABS(100*(AG113-AG114)/(AVERAGE(AG113:AG114)))</f>
        <v>3.1878047946378061</v>
      </c>
      <c r="BC113" s="4">
        <f>AVERAGE(AD113:AD114)</f>
        <v>2.3023461300030794</v>
      </c>
      <c r="BD113" s="4">
        <f>AVERAGE(AE113:AE114)</f>
        <v>4.3221353285783533</v>
      </c>
      <c r="BE113" s="4">
        <f>AVERAGE(AF113:AF114)</f>
        <v>2.0197891985752738</v>
      </c>
      <c r="BF113" s="4">
        <f>AVERAGE(AG113:AG114)</f>
        <v>0.16406459402001089</v>
      </c>
    </row>
    <row r="114" spans="1:58" x14ac:dyDescent="0.3">
      <c r="A114">
        <v>91</v>
      </c>
      <c r="B114">
        <v>26</v>
      </c>
      <c r="C114" t="s">
        <v>147</v>
      </c>
      <c r="D114" t="s">
        <v>27</v>
      </c>
      <c r="G114">
        <v>0.5</v>
      </c>
      <c r="H114">
        <v>0.5</v>
      </c>
      <c r="I114">
        <v>2377</v>
      </c>
      <c r="J114">
        <v>4576</v>
      </c>
      <c r="L114">
        <v>1556</v>
      </c>
      <c r="M114">
        <v>2.2389999999999999</v>
      </c>
      <c r="N114">
        <v>4.1550000000000002</v>
      </c>
      <c r="O114">
        <v>1.9159999999999999</v>
      </c>
      <c r="Q114">
        <v>4.7E-2</v>
      </c>
      <c r="R114">
        <v>1</v>
      </c>
      <c r="S114">
        <v>0</v>
      </c>
      <c r="T114">
        <v>0</v>
      </c>
      <c r="V114">
        <v>0</v>
      </c>
      <c r="Y114" s="1">
        <v>44369</v>
      </c>
      <c r="Z114" s="2">
        <v>0.26552083333333332</v>
      </c>
      <c r="AB114">
        <v>1</v>
      </c>
      <c r="AD114" s="4">
        <f t="shared" si="12"/>
        <v>2.2979690587317885</v>
      </c>
      <c r="AE114" s="4">
        <f t="shared" si="13"/>
        <v>4.3138808539202804</v>
      </c>
      <c r="AF114" s="4">
        <f t="shared" si="14"/>
        <v>2.015911795188492</v>
      </c>
      <c r="AG114" s="4">
        <f t="shared" si="15"/>
        <v>0.1614495645227744</v>
      </c>
      <c r="BC114" s="4"/>
      <c r="BD114" s="4"/>
      <c r="BE114" s="4"/>
      <c r="BF114" s="4"/>
    </row>
    <row r="115" spans="1:58" x14ac:dyDescent="0.3">
      <c r="A115">
        <v>92</v>
      </c>
      <c r="B115">
        <v>27</v>
      </c>
      <c r="C115" t="s">
        <v>148</v>
      </c>
      <c r="D115" t="s">
        <v>27</v>
      </c>
      <c r="G115">
        <v>0.5</v>
      </c>
      <c r="H115">
        <v>0.5</v>
      </c>
      <c r="I115">
        <v>2355</v>
      </c>
      <c r="J115">
        <v>4721</v>
      </c>
      <c r="L115">
        <v>2213</v>
      </c>
      <c r="M115">
        <v>2.222</v>
      </c>
      <c r="N115">
        <v>4.2779999999999996</v>
      </c>
      <c r="O115">
        <v>2.0569999999999999</v>
      </c>
      <c r="Q115">
        <v>0.115</v>
      </c>
      <c r="R115">
        <v>1</v>
      </c>
      <c r="S115">
        <v>0</v>
      </c>
      <c r="T115">
        <v>0</v>
      </c>
      <c r="V115">
        <v>0</v>
      </c>
      <c r="Y115" s="1">
        <v>44369</v>
      </c>
      <c r="Z115" s="2">
        <v>0.2759375</v>
      </c>
      <c r="AB115">
        <v>1</v>
      </c>
      <c r="AD115" s="4">
        <f t="shared" si="12"/>
        <v>2.2765700436276997</v>
      </c>
      <c r="AE115" s="4">
        <f t="shared" si="13"/>
        <v>4.4546924804403369</v>
      </c>
      <c r="AF115" s="4">
        <f t="shared" si="14"/>
        <v>2.1781224368126373</v>
      </c>
      <c r="AG115" s="4">
        <f t="shared" si="15"/>
        <v>0.23017253971014912</v>
      </c>
      <c r="BC115" s="4"/>
      <c r="BD115" s="4"/>
      <c r="BE115" s="4"/>
      <c r="BF115" s="4"/>
    </row>
    <row r="116" spans="1:58" x14ac:dyDescent="0.3">
      <c r="A116">
        <v>93</v>
      </c>
      <c r="B116">
        <v>27</v>
      </c>
      <c r="C116" t="s">
        <v>148</v>
      </c>
      <c r="D116" t="s">
        <v>27</v>
      </c>
      <c r="G116">
        <v>0.5</v>
      </c>
      <c r="H116">
        <v>0.5</v>
      </c>
      <c r="I116">
        <v>2380</v>
      </c>
      <c r="J116">
        <v>4671</v>
      </c>
      <c r="L116">
        <v>2197</v>
      </c>
      <c r="M116">
        <v>2.2410000000000001</v>
      </c>
      <c r="N116">
        <v>4.2359999999999998</v>
      </c>
      <c r="O116">
        <v>1.9950000000000001</v>
      </c>
      <c r="Q116">
        <v>0.114</v>
      </c>
      <c r="R116">
        <v>1</v>
      </c>
      <c r="S116">
        <v>0</v>
      </c>
      <c r="T116">
        <v>0</v>
      </c>
      <c r="V116">
        <v>0</v>
      </c>
      <c r="Y116" s="1">
        <v>44369</v>
      </c>
      <c r="Z116" s="2">
        <v>0.28166666666666668</v>
      </c>
      <c r="AB116">
        <v>1</v>
      </c>
      <c r="AD116" s="4">
        <f t="shared" si="12"/>
        <v>2.3008871062459821</v>
      </c>
      <c r="AE116" s="4">
        <f t="shared" si="13"/>
        <v>4.4061367471575599</v>
      </c>
      <c r="AF116" s="4">
        <f t="shared" si="14"/>
        <v>2.1052496409115777</v>
      </c>
      <c r="AG116" s="4">
        <f t="shared" si="15"/>
        <v>0.22849892083191775</v>
      </c>
      <c r="AJ116">
        <f>ABS(100*(AD116-AD117)/(AVERAGE(AD116:AD117)))</f>
        <v>0.67868308210898864</v>
      </c>
      <c r="AO116">
        <f>ABS(100*(AE116-AE117)/(AVERAGE(AE116:AE117)))</f>
        <v>0.15439944183892501</v>
      </c>
      <c r="AT116">
        <f>ABS(100*(AF116-AF117)/(AVERAGE(AF116:AF117)))</f>
        <v>0.41548083204701575</v>
      </c>
      <c r="AY116">
        <f>ABS(100*(AG116-AG117)/(AVERAGE(AG116:AG117)))</f>
        <v>0.77520176246619887</v>
      </c>
      <c r="BC116" s="4">
        <f>AVERAGE(AD116:AD117)</f>
        <v>2.2931056462081321</v>
      </c>
      <c r="BD116" s="4">
        <f>AVERAGE(AE116:AE117)</f>
        <v>4.4027378458277653</v>
      </c>
      <c r="BE116" s="4">
        <f>AVERAGE(AF116:AF117)</f>
        <v>2.1096321996196332</v>
      </c>
      <c r="BF116" s="4">
        <f>AVERAGE(AG116:AG117)</f>
        <v>0.22938803086097814</v>
      </c>
    </row>
    <row r="117" spans="1:58" x14ac:dyDescent="0.3">
      <c r="A117">
        <v>94</v>
      </c>
      <c r="B117">
        <v>27</v>
      </c>
      <c r="C117" t="s">
        <v>148</v>
      </c>
      <c r="D117" t="s">
        <v>27</v>
      </c>
      <c r="G117">
        <v>0.5</v>
      </c>
      <c r="H117">
        <v>0.5</v>
      </c>
      <c r="I117">
        <v>2364</v>
      </c>
      <c r="J117">
        <v>4664</v>
      </c>
      <c r="L117">
        <v>2214</v>
      </c>
      <c r="M117">
        <v>2.2280000000000002</v>
      </c>
      <c r="N117">
        <v>4.2300000000000004</v>
      </c>
      <c r="O117">
        <v>2.0009999999999999</v>
      </c>
      <c r="Q117">
        <v>0.11600000000000001</v>
      </c>
      <c r="R117">
        <v>1</v>
      </c>
      <c r="S117">
        <v>0</v>
      </c>
      <c r="T117">
        <v>0</v>
      </c>
      <c r="V117">
        <v>0</v>
      </c>
      <c r="Y117" s="1">
        <v>44369</v>
      </c>
      <c r="Z117" s="2">
        <v>0.28778935185185184</v>
      </c>
      <c r="AB117">
        <v>1</v>
      </c>
      <c r="AD117" s="4">
        <f t="shared" si="12"/>
        <v>2.2853241861702815</v>
      </c>
      <c r="AE117" s="4">
        <f t="shared" si="13"/>
        <v>4.3993389444979707</v>
      </c>
      <c r="AF117" s="4">
        <f t="shared" si="14"/>
        <v>2.1140147583276891</v>
      </c>
      <c r="AG117" s="4">
        <f t="shared" si="15"/>
        <v>0.23027714089003856</v>
      </c>
      <c r="BC117" s="4"/>
      <c r="BD117" s="4"/>
      <c r="BE117" s="4"/>
      <c r="BF117" s="4"/>
    </row>
    <row r="118" spans="1:58" x14ac:dyDescent="0.3">
      <c r="A118">
        <v>95</v>
      </c>
      <c r="B118">
        <v>28</v>
      </c>
      <c r="C118" t="s">
        <v>149</v>
      </c>
      <c r="D118" t="s">
        <v>27</v>
      </c>
      <c r="G118">
        <v>0.5</v>
      </c>
      <c r="H118">
        <v>0.5</v>
      </c>
      <c r="I118">
        <v>2597</v>
      </c>
      <c r="J118">
        <v>4290</v>
      </c>
      <c r="L118">
        <v>1397</v>
      </c>
      <c r="M118">
        <v>2.407</v>
      </c>
      <c r="N118">
        <v>3.9129999999999998</v>
      </c>
      <c r="O118">
        <v>1.5049999999999999</v>
      </c>
      <c r="Q118">
        <v>0.03</v>
      </c>
      <c r="R118">
        <v>1</v>
      </c>
      <c r="S118">
        <v>0</v>
      </c>
      <c r="T118">
        <v>0</v>
      </c>
      <c r="V118">
        <v>0</v>
      </c>
      <c r="Y118" s="1">
        <v>44369</v>
      </c>
      <c r="Z118" s="2">
        <v>0.29812500000000003</v>
      </c>
      <c r="AB118">
        <v>1</v>
      </c>
      <c r="AD118" s="4">
        <f t="shared" si="12"/>
        <v>2.5119592097726788</v>
      </c>
      <c r="AE118" s="4">
        <f t="shared" si="13"/>
        <v>4.0361420595427902</v>
      </c>
      <c r="AF118" s="4">
        <f t="shared" si="14"/>
        <v>1.5241828497701113</v>
      </c>
      <c r="AG118" s="4">
        <f t="shared" si="15"/>
        <v>0.14481797692035037</v>
      </c>
      <c r="BC118" s="4"/>
      <c r="BD118" s="4"/>
      <c r="BE118" s="4"/>
      <c r="BF118" s="4"/>
    </row>
    <row r="119" spans="1:58" x14ac:dyDescent="0.3">
      <c r="A119">
        <v>96</v>
      </c>
      <c r="B119">
        <v>28</v>
      </c>
      <c r="C119" t="s">
        <v>149</v>
      </c>
      <c r="D119" t="s">
        <v>27</v>
      </c>
      <c r="G119">
        <v>0.5</v>
      </c>
      <c r="H119">
        <v>0.5</v>
      </c>
      <c r="I119">
        <v>2677</v>
      </c>
      <c r="J119">
        <v>4317</v>
      </c>
      <c r="L119">
        <v>1390</v>
      </c>
      <c r="M119">
        <v>2.4689999999999999</v>
      </c>
      <c r="N119">
        <v>3.9359999999999999</v>
      </c>
      <c r="O119">
        <v>1.4670000000000001</v>
      </c>
      <c r="Q119">
        <v>2.9000000000000001E-2</v>
      </c>
      <c r="R119">
        <v>1</v>
      </c>
      <c r="S119">
        <v>0</v>
      </c>
      <c r="T119">
        <v>0</v>
      </c>
      <c r="V119">
        <v>0</v>
      </c>
      <c r="Y119" s="1">
        <v>44369</v>
      </c>
      <c r="Z119" s="2">
        <v>0.30378472222222225</v>
      </c>
      <c r="AB119">
        <v>1</v>
      </c>
      <c r="AD119" s="4">
        <f t="shared" si="12"/>
        <v>2.5897738101511845</v>
      </c>
      <c r="AE119" s="4">
        <f t="shared" si="13"/>
        <v>4.0623621555154914</v>
      </c>
      <c r="AF119" s="4">
        <f t="shared" si="14"/>
        <v>1.4725883453643069</v>
      </c>
      <c r="AG119" s="4">
        <f t="shared" si="15"/>
        <v>0.14408576866112416</v>
      </c>
      <c r="AJ119">
        <f>ABS(100*(AD119-AD120)/(AVERAGE(AD119:AD120)))</f>
        <v>0.22509790398473972</v>
      </c>
      <c r="AO119">
        <f>ABS(100*(AE119-AE120)/(AVERAGE(AE119:AE120)))</f>
        <v>1.1298904931998086</v>
      </c>
      <c r="AT119">
        <f>ABS(100*(AF119-AF120)/(AVERAGE(AF119:AF120)))</f>
        <v>3.5579718852565754</v>
      </c>
      <c r="AY119">
        <f>ABS(100*(AG119-AG120)/(AVERAGE(AG119:AG120)))</f>
        <v>1.2265711647332485</v>
      </c>
      <c r="BC119" s="4">
        <f>AVERAGE(AD119:AD120)</f>
        <v>2.5926918576653781</v>
      </c>
      <c r="BD119" s="4">
        <f>AVERAGE(AE119:AE120)</f>
        <v>4.0395409608725856</v>
      </c>
      <c r="BE119" s="4">
        <f>AVERAGE(AF119:AF120)</f>
        <v>1.4468491032072073</v>
      </c>
      <c r="BF119" s="4">
        <f>AVERAGE(AG119:AG120)</f>
        <v>0.14497487869018455</v>
      </c>
    </row>
    <row r="120" spans="1:58" x14ac:dyDescent="0.3">
      <c r="A120">
        <v>97</v>
      </c>
      <c r="B120">
        <v>28</v>
      </c>
      <c r="C120" t="s">
        <v>149</v>
      </c>
      <c r="D120" t="s">
        <v>27</v>
      </c>
      <c r="G120">
        <v>0.5</v>
      </c>
      <c r="H120">
        <v>0.5</v>
      </c>
      <c r="I120">
        <v>2683</v>
      </c>
      <c r="J120">
        <v>4270</v>
      </c>
      <c r="L120">
        <v>1407</v>
      </c>
      <c r="M120">
        <v>2.4729999999999999</v>
      </c>
      <c r="N120">
        <v>3.8959999999999999</v>
      </c>
      <c r="O120">
        <v>1.423</v>
      </c>
      <c r="Q120">
        <v>3.1E-2</v>
      </c>
      <c r="R120">
        <v>1</v>
      </c>
      <c r="S120">
        <v>0</v>
      </c>
      <c r="T120">
        <v>0</v>
      </c>
      <c r="V120">
        <v>0</v>
      </c>
      <c r="Y120" s="1">
        <v>44369</v>
      </c>
      <c r="Z120" s="2">
        <v>0.30993055555555554</v>
      </c>
      <c r="AB120">
        <v>1</v>
      </c>
      <c r="AD120" s="4">
        <f t="shared" si="12"/>
        <v>2.5956099051795722</v>
      </c>
      <c r="AE120" s="4">
        <f t="shared" si="13"/>
        <v>4.0167197662296799</v>
      </c>
      <c r="AF120" s="4">
        <f t="shared" si="14"/>
        <v>1.4211098610501076</v>
      </c>
      <c r="AG120" s="4">
        <f t="shared" si="15"/>
        <v>0.14586398871924497</v>
      </c>
      <c r="BC120" s="4"/>
      <c r="BD120" s="4"/>
      <c r="BE120" s="4"/>
      <c r="BF120" s="4"/>
    </row>
    <row r="121" spans="1:58" x14ac:dyDescent="0.3">
      <c r="A121">
        <v>98</v>
      </c>
      <c r="B121">
        <v>29</v>
      </c>
      <c r="C121" t="s">
        <v>150</v>
      </c>
      <c r="D121" t="s">
        <v>27</v>
      </c>
      <c r="G121">
        <v>0.5</v>
      </c>
      <c r="H121">
        <v>0.5</v>
      </c>
      <c r="I121">
        <v>3334</v>
      </c>
      <c r="J121">
        <v>4941</v>
      </c>
      <c r="L121">
        <v>1907</v>
      </c>
      <c r="M121">
        <v>2.972</v>
      </c>
      <c r="N121">
        <v>4.4640000000000004</v>
      </c>
      <c r="O121">
        <v>1.492</v>
      </c>
      <c r="Q121">
        <v>8.3000000000000004E-2</v>
      </c>
      <c r="R121">
        <v>1</v>
      </c>
      <c r="S121">
        <v>0</v>
      </c>
      <c r="T121">
        <v>0</v>
      </c>
      <c r="V121">
        <v>0</v>
      </c>
      <c r="Y121" s="1">
        <v>44369</v>
      </c>
      <c r="Z121" s="2">
        <v>0.32033564814814813</v>
      </c>
      <c r="AB121">
        <v>1</v>
      </c>
      <c r="AD121" s="4">
        <f t="shared" si="12"/>
        <v>3.228826215759661</v>
      </c>
      <c r="AE121" s="4">
        <f t="shared" si="13"/>
        <v>4.66833770688456</v>
      </c>
      <c r="AF121" s="4">
        <f t="shared" si="14"/>
        <v>1.439511491124899</v>
      </c>
      <c r="AG121" s="4">
        <f t="shared" si="15"/>
        <v>0.19816457866397458</v>
      </c>
      <c r="BC121" s="4"/>
      <c r="BD121" s="4"/>
      <c r="BE121" s="4"/>
      <c r="BF121" s="4"/>
    </row>
    <row r="122" spans="1:58" x14ac:dyDescent="0.3">
      <c r="A122">
        <v>99</v>
      </c>
      <c r="B122">
        <v>29</v>
      </c>
      <c r="C122" t="s">
        <v>150</v>
      </c>
      <c r="D122" t="s">
        <v>27</v>
      </c>
      <c r="G122">
        <v>0.5</v>
      </c>
      <c r="H122">
        <v>0.5</v>
      </c>
      <c r="I122">
        <v>3574</v>
      </c>
      <c r="J122">
        <v>4934</v>
      </c>
      <c r="L122">
        <v>1920</v>
      </c>
      <c r="M122">
        <v>3.157</v>
      </c>
      <c r="N122">
        <v>4.4589999999999996</v>
      </c>
      <c r="O122">
        <v>1.302</v>
      </c>
      <c r="Q122">
        <v>8.5000000000000006E-2</v>
      </c>
      <c r="R122">
        <v>1</v>
      </c>
      <c r="S122">
        <v>0</v>
      </c>
      <c r="T122">
        <v>0</v>
      </c>
      <c r="V122">
        <v>0</v>
      </c>
      <c r="Y122" s="1">
        <v>44369</v>
      </c>
      <c r="Z122" s="2">
        <v>0.3260763888888889</v>
      </c>
      <c r="AB122">
        <v>1</v>
      </c>
      <c r="AD122" s="4">
        <f t="shared" si="12"/>
        <v>3.4622700168951779</v>
      </c>
      <c r="AE122" s="4">
        <f t="shared" si="13"/>
        <v>4.6615399042249717</v>
      </c>
      <c r="AF122" s="4">
        <f t="shared" si="14"/>
        <v>1.1992698873297938</v>
      </c>
      <c r="AG122" s="4">
        <f t="shared" si="15"/>
        <v>0.19952439400253755</v>
      </c>
      <c r="AJ122">
        <f>ABS(100*(AD122-AD123)/(AVERAGE(AD122:AD123)))</f>
        <v>0.14037030925782992</v>
      </c>
      <c r="AO122">
        <f>ABS(100*(AE122-AE123)/(AVERAGE(AE122:AE123)))</f>
        <v>0.6269336795071393</v>
      </c>
      <c r="AT122">
        <f>ABS(100*(AF122-AF123)/(AVERAGE(AF122:AF123)))</f>
        <v>2.8755538480289107</v>
      </c>
      <c r="AY122">
        <f>ABS(100*(AG122-AG123)/(AVERAGE(AG122:AG123)))</f>
        <v>0.42028340891661353</v>
      </c>
      <c r="BC122" s="4">
        <f>AVERAGE(AD122:AD123)</f>
        <v>3.4647017231570061</v>
      </c>
      <c r="BD122" s="4">
        <f>AVERAGE(AE122:AE123)</f>
        <v>4.6469731842401387</v>
      </c>
      <c r="BE122" s="4">
        <f>AVERAGE(AF122:AF123)</f>
        <v>1.182271461083132</v>
      </c>
      <c r="BF122" s="4">
        <f>AVERAGE(AG122:AG123)</f>
        <v>0.19910598928297973</v>
      </c>
    </row>
    <row r="123" spans="1:58" x14ac:dyDescent="0.3">
      <c r="A123">
        <v>100</v>
      </c>
      <c r="B123">
        <v>29</v>
      </c>
      <c r="C123" t="s">
        <v>150</v>
      </c>
      <c r="D123" t="s">
        <v>27</v>
      </c>
      <c r="G123">
        <v>0.5</v>
      </c>
      <c r="H123">
        <v>0.5</v>
      </c>
      <c r="I123">
        <v>3579</v>
      </c>
      <c r="J123">
        <v>4904</v>
      </c>
      <c r="L123">
        <v>1912</v>
      </c>
      <c r="M123">
        <v>3.16</v>
      </c>
      <c r="N123">
        <v>4.4329999999999998</v>
      </c>
      <c r="O123">
        <v>1.2729999999999999</v>
      </c>
      <c r="Q123">
        <v>8.4000000000000005E-2</v>
      </c>
      <c r="R123">
        <v>1</v>
      </c>
      <c r="S123">
        <v>0</v>
      </c>
      <c r="T123">
        <v>0</v>
      </c>
      <c r="V123">
        <v>0</v>
      </c>
      <c r="Y123" s="1">
        <v>44369</v>
      </c>
      <c r="Z123" s="2">
        <v>0.33223379629629629</v>
      </c>
      <c r="AB123">
        <v>1</v>
      </c>
      <c r="AD123" s="4">
        <f t="shared" si="12"/>
        <v>3.4671334294188347</v>
      </c>
      <c r="AE123" s="4">
        <f t="shared" si="13"/>
        <v>4.6324064642553049</v>
      </c>
      <c r="AF123" s="4">
        <f t="shared" si="14"/>
        <v>1.1652730348364702</v>
      </c>
      <c r="AG123" s="4">
        <f t="shared" si="15"/>
        <v>0.19868758456342189</v>
      </c>
      <c r="BC123" s="4"/>
      <c r="BD123" s="4"/>
      <c r="BE123" s="4"/>
      <c r="BF123" s="4"/>
    </row>
    <row r="124" spans="1:58" x14ac:dyDescent="0.3">
      <c r="A124">
        <v>101</v>
      </c>
      <c r="B124">
        <v>30</v>
      </c>
      <c r="C124" t="s">
        <v>151</v>
      </c>
      <c r="D124" t="s">
        <v>27</v>
      </c>
      <c r="G124">
        <v>0.5</v>
      </c>
      <c r="H124">
        <v>0.5</v>
      </c>
      <c r="I124">
        <v>3645</v>
      </c>
      <c r="J124">
        <v>5221</v>
      </c>
      <c r="L124">
        <v>2273</v>
      </c>
      <c r="M124">
        <v>3.2109999999999999</v>
      </c>
      <c r="N124">
        <v>4.702</v>
      </c>
      <c r="O124">
        <v>1.4910000000000001</v>
      </c>
      <c r="Q124">
        <v>0.122</v>
      </c>
      <c r="R124">
        <v>1</v>
      </c>
      <c r="S124">
        <v>0</v>
      </c>
      <c r="T124">
        <v>0</v>
      </c>
      <c r="V124">
        <v>0</v>
      </c>
      <c r="Y124" s="1">
        <v>44369</v>
      </c>
      <c r="Z124" s="2">
        <v>0.34260416666666665</v>
      </c>
      <c r="AB124">
        <v>1</v>
      </c>
      <c r="AD124" s="4">
        <f t="shared" si="12"/>
        <v>3.5313304747311016</v>
      </c>
      <c r="AE124" s="4">
        <f t="shared" si="13"/>
        <v>4.9402498132681174</v>
      </c>
      <c r="AF124" s="4">
        <f t="shared" si="14"/>
        <v>1.4089193385370158</v>
      </c>
      <c r="AG124" s="4">
        <f t="shared" si="15"/>
        <v>0.23644861050351665</v>
      </c>
      <c r="BC124" s="4"/>
      <c r="BD124" s="4"/>
      <c r="BE124" s="4"/>
      <c r="BF124" s="4"/>
    </row>
    <row r="125" spans="1:58" x14ac:dyDescent="0.3">
      <c r="A125">
        <v>102</v>
      </c>
      <c r="B125">
        <v>30</v>
      </c>
      <c r="C125" t="s">
        <v>151</v>
      </c>
      <c r="D125" t="s">
        <v>27</v>
      </c>
      <c r="G125">
        <v>0.5</v>
      </c>
      <c r="H125">
        <v>0.5</v>
      </c>
      <c r="I125">
        <v>3744</v>
      </c>
      <c r="J125">
        <v>5190</v>
      </c>
      <c r="L125">
        <v>2244</v>
      </c>
      <c r="M125">
        <v>3.2879999999999998</v>
      </c>
      <c r="N125">
        <v>4.6749999999999998</v>
      </c>
      <c r="O125">
        <v>1.3879999999999999</v>
      </c>
      <c r="Q125">
        <v>0.11899999999999999</v>
      </c>
      <c r="R125">
        <v>1</v>
      </c>
      <c r="S125">
        <v>0</v>
      </c>
      <c r="T125">
        <v>0</v>
      </c>
      <c r="V125">
        <v>0</v>
      </c>
      <c r="Y125" s="1">
        <v>44369</v>
      </c>
      <c r="Z125" s="2">
        <v>0.34833333333333333</v>
      </c>
      <c r="AB125">
        <v>1</v>
      </c>
      <c r="AD125" s="4">
        <f t="shared" si="12"/>
        <v>3.6276260426995024</v>
      </c>
      <c r="AE125" s="4">
        <f t="shared" si="13"/>
        <v>4.9101452586327952</v>
      </c>
      <c r="AF125" s="4">
        <f t="shared" si="14"/>
        <v>1.2825192159332928</v>
      </c>
      <c r="AG125" s="4">
        <f t="shared" si="15"/>
        <v>0.23341517628672234</v>
      </c>
      <c r="AJ125">
        <f>ABS(100*(AD125-AD126)/(AVERAGE(AD125:AD126)))</f>
        <v>0.21473588345762365</v>
      </c>
      <c r="AO125">
        <f>ABS(100*(AE125-AE126)/(AVERAGE(AE125:AE126)))</f>
        <v>0.49566833991057452</v>
      </c>
      <c r="AT125">
        <f>ABS(100*(AF125-AF126)/(AVERAGE(AF125:AF126)))</f>
        <v>1.2945759920781557</v>
      </c>
      <c r="AY125">
        <f>ABS(100*(AG125-AG126)/(AVERAGE(AG125:AG126)))</f>
        <v>1.2911972797548326</v>
      </c>
      <c r="BC125" s="4">
        <f>AVERAGE(AD125:AD126)</f>
        <v>3.6237353126805774</v>
      </c>
      <c r="BD125" s="4">
        <f>AVERAGE(AE125:AE126)</f>
        <v>4.8980063253121005</v>
      </c>
      <c r="BE125" s="4">
        <f>AVERAGE(AF125:AF126)</f>
        <v>1.2742710126315233</v>
      </c>
      <c r="BF125" s="4">
        <f>AVERAGE(AG125:AG126)</f>
        <v>0.2349318933951195</v>
      </c>
    </row>
    <row r="126" spans="1:58" x14ac:dyDescent="0.3">
      <c r="A126">
        <v>103</v>
      </c>
      <c r="B126">
        <v>30</v>
      </c>
      <c r="C126" t="s">
        <v>151</v>
      </c>
      <c r="D126" t="s">
        <v>27</v>
      </c>
      <c r="G126">
        <v>0.5</v>
      </c>
      <c r="H126">
        <v>0.5</v>
      </c>
      <c r="I126">
        <v>3736</v>
      </c>
      <c r="J126">
        <v>5165</v>
      </c>
      <c r="L126">
        <v>2273</v>
      </c>
      <c r="M126">
        <v>3.2810000000000001</v>
      </c>
      <c r="N126">
        <v>4.6539999999999999</v>
      </c>
      <c r="O126">
        <v>1.373</v>
      </c>
      <c r="Q126">
        <v>0.122</v>
      </c>
      <c r="R126">
        <v>1</v>
      </c>
      <c r="S126">
        <v>0</v>
      </c>
      <c r="T126">
        <v>0</v>
      </c>
      <c r="V126">
        <v>0</v>
      </c>
      <c r="Y126" s="1">
        <v>44369</v>
      </c>
      <c r="Z126" s="2">
        <v>0.35450231481481481</v>
      </c>
      <c r="AB126">
        <v>1</v>
      </c>
      <c r="AD126" s="4">
        <f t="shared" si="12"/>
        <v>3.6198445826616519</v>
      </c>
      <c r="AE126" s="4">
        <f t="shared" si="13"/>
        <v>4.8858673919914057</v>
      </c>
      <c r="AF126" s="4">
        <f t="shared" si="14"/>
        <v>1.2660228093297539</v>
      </c>
      <c r="AG126" s="4">
        <f t="shared" si="15"/>
        <v>0.23644861050351665</v>
      </c>
      <c r="BC126" s="4"/>
      <c r="BD126" s="4"/>
      <c r="BE126" s="4"/>
      <c r="BF126" s="4"/>
    </row>
    <row r="127" spans="1:58" x14ac:dyDescent="0.3">
      <c r="A127">
        <v>104</v>
      </c>
      <c r="B127">
        <v>31</v>
      </c>
      <c r="C127" t="s">
        <v>66</v>
      </c>
      <c r="D127" t="s">
        <v>27</v>
      </c>
      <c r="G127">
        <v>0.5</v>
      </c>
      <c r="H127">
        <v>0.5</v>
      </c>
      <c r="I127">
        <v>5297</v>
      </c>
      <c r="J127">
        <v>10544</v>
      </c>
      <c r="L127">
        <v>4012</v>
      </c>
      <c r="M127">
        <v>4.4790000000000001</v>
      </c>
      <c r="N127">
        <v>9.2110000000000003</v>
      </c>
      <c r="O127">
        <v>4.7329999999999997</v>
      </c>
      <c r="Q127">
        <v>0.30399999999999999</v>
      </c>
      <c r="R127">
        <v>1</v>
      </c>
      <c r="S127">
        <v>0</v>
      </c>
      <c r="T127">
        <v>0</v>
      </c>
      <c r="V127">
        <v>0</v>
      </c>
      <c r="Y127" s="1">
        <v>44369</v>
      </c>
      <c r="Z127" s="2">
        <v>0.3654398148148148</v>
      </c>
      <c r="AB127">
        <v>1</v>
      </c>
      <c r="AD127" s="4">
        <f t="shared" si="12"/>
        <v>5.1382019725472414</v>
      </c>
      <c r="AE127" s="4">
        <f t="shared" si="13"/>
        <v>10.109493178552665</v>
      </c>
      <c r="AF127" s="4">
        <f t="shared" si="14"/>
        <v>4.9712912060054233</v>
      </c>
      <c r="AG127" s="4">
        <f t="shared" si="15"/>
        <v>0.4183500623312863</v>
      </c>
      <c r="BC127" s="4"/>
      <c r="BD127" s="4"/>
      <c r="BE127" s="4"/>
      <c r="BF127" s="4"/>
    </row>
    <row r="128" spans="1:58" x14ac:dyDescent="0.3">
      <c r="A128">
        <v>105</v>
      </c>
      <c r="B128">
        <v>31</v>
      </c>
      <c r="C128" t="s">
        <v>66</v>
      </c>
      <c r="D128" t="s">
        <v>27</v>
      </c>
      <c r="G128">
        <v>0.5</v>
      </c>
      <c r="H128">
        <v>0.5</v>
      </c>
      <c r="I128">
        <v>5881</v>
      </c>
      <c r="J128">
        <v>10471</v>
      </c>
      <c r="L128">
        <v>4036</v>
      </c>
      <c r="M128">
        <v>4.9269999999999996</v>
      </c>
      <c r="N128">
        <v>9.1489999999999991</v>
      </c>
      <c r="O128">
        <v>4.2220000000000004</v>
      </c>
      <c r="Q128">
        <v>0.30599999999999999</v>
      </c>
      <c r="R128">
        <v>1</v>
      </c>
      <c r="S128">
        <v>0</v>
      </c>
      <c r="T128">
        <v>0</v>
      </c>
      <c r="V128">
        <v>0</v>
      </c>
      <c r="Y128" s="1">
        <v>44369</v>
      </c>
      <c r="Z128" s="2">
        <v>0.3714351851851852</v>
      </c>
      <c r="AB128">
        <v>1</v>
      </c>
      <c r="AD128" s="4">
        <f t="shared" si="12"/>
        <v>5.7062485553103324</v>
      </c>
      <c r="AE128" s="4">
        <f t="shared" si="13"/>
        <v>10.038601807959809</v>
      </c>
      <c r="AF128" s="4">
        <f t="shared" si="14"/>
        <v>4.3323532526494768</v>
      </c>
      <c r="AG128" s="4">
        <f t="shared" si="15"/>
        <v>0.42086049064863329</v>
      </c>
      <c r="AJ128">
        <f>ABS(100*(AD128-AD129)/(AVERAGE(AD128:AD129)))</f>
        <v>0.28936136583689237</v>
      </c>
      <c r="AL128">
        <f>100*((AVERAGE(AD128:AD129)*25)-(AVERAGE(AD110:AD111)*25))/(1000*0.075)</f>
        <v>88.189880428972955</v>
      </c>
      <c r="AO128">
        <f>ABS(100*(AE128-AE129)/(AVERAGE(AE128:AE129)))</f>
        <v>0.45363751503146871</v>
      </c>
      <c r="AQ128">
        <f>100*((AVERAGE(AE128:AE129)*25)-(AVERAGE(AE110:AE111)*25))/(2000*0.075)</f>
        <v>93.413138213851127</v>
      </c>
      <c r="AT128">
        <f>ABS(100*(AF128-AF129)/(AVERAGE(AF128:AF129)))</f>
        <v>0.66959769499878696</v>
      </c>
      <c r="AV128">
        <f>100*((AVERAGE(AF128:AF129)*25)-(AVERAGE(AF110:AF111)*25))/(1000*0.075)</f>
        <v>98.636395998729213</v>
      </c>
      <c r="AY128">
        <f>ABS(100*(AG128-AG129)/(AVERAGE(AG128:AG129)))</f>
        <v>0.19863549974045672</v>
      </c>
      <c r="BA128">
        <f>100*((AVERAGE(AG128:AG129)*25)-(AVERAGE(AG110:AG111)*25))/(100*0.075)</f>
        <v>101.7943815624254</v>
      </c>
      <c r="BC128" s="4">
        <f>AVERAGE(AD128:AD129)</f>
        <v>5.7145163566005479</v>
      </c>
      <c r="BD128" s="4">
        <f>AVERAGE(AE128:AE129)</f>
        <v>10.061423002602716</v>
      </c>
      <c r="BE128" s="4">
        <f>AVERAGE(AF128:AF129)</f>
        <v>4.3469066460021661</v>
      </c>
      <c r="BF128" s="4">
        <f>AVERAGE(AG128:AG129)</f>
        <v>0.42127889536819113</v>
      </c>
    </row>
    <row r="129" spans="1:58" x14ac:dyDescent="0.3">
      <c r="A129">
        <v>106</v>
      </c>
      <c r="B129">
        <v>31</v>
      </c>
      <c r="C129" t="s">
        <v>66</v>
      </c>
      <c r="D129" t="s">
        <v>27</v>
      </c>
      <c r="G129">
        <v>0.5</v>
      </c>
      <c r="H129">
        <v>0.5</v>
      </c>
      <c r="I129">
        <v>5898</v>
      </c>
      <c r="J129">
        <v>10518</v>
      </c>
      <c r="L129">
        <v>4044</v>
      </c>
      <c r="M129">
        <v>4.9400000000000004</v>
      </c>
      <c r="N129">
        <v>9.1890000000000001</v>
      </c>
      <c r="O129">
        <v>4.25</v>
      </c>
      <c r="Q129">
        <v>0.307</v>
      </c>
      <c r="R129">
        <v>1</v>
      </c>
      <c r="S129">
        <v>0</v>
      </c>
      <c r="T129">
        <v>0</v>
      </c>
      <c r="V129">
        <v>0</v>
      </c>
      <c r="Y129" s="1">
        <v>44369</v>
      </c>
      <c r="Z129" s="2">
        <v>0.37791666666666668</v>
      </c>
      <c r="AB129">
        <v>1</v>
      </c>
      <c r="AD129" s="4">
        <f t="shared" si="12"/>
        <v>5.7227841578907643</v>
      </c>
      <c r="AE129" s="4">
        <f t="shared" si="13"/>
        <v>10.084244197245621</v>
      </c>
      <c r="AF129" s="4">
        <f t="shared" si="14"/>
        <v>4.3614600393548564</v>
      </c>
      <c r="AG129" s="4">
        <f t="shared" si="15"/>
        <v>0.42169730008774897</v>
      </c>
    </row>
    <row r="130" spans="1:58" x14ac:dyDescent="0.3">
      <c r="A130">
        <v>107</v>
      </c>
      <c r="B130">
        <v>32</v>
      </c>
      <c r="C130" t="s">
        <v>67</v>
      </c>
      <c r="D130" t="s">
        <v>27</v>
      </c>
      <c r="G130">
        <v>0.5</v>
      </c>
      <c r="H130">
        <v>0.5</v>
      </c>
      <c r="I130">
        <v>4305</v>
      </c>
      <c r="J130">
        <v>5350</v>
      </c>
      <c r="L130">
        <v>2258</v>
      </c>
      <c r="M130">
        <v>3.718</v>
      </c>
      <c r="N130">
        <v>4.8109999999999999</v>
      </c>
      <c r="O130">
        <v>1.093</v>
      </c>
      <c r="Q130">
        <v>0.12</v>
      </c>
      <c r="R130">
        <v>1</v>
      </c>
      <c r="S130">
        <v>0</v>
      </c>
      <c r="T130">
        <v>0</v>
      </c>
      <c r="V130">
        <v>0</v>
      </c>
      <c r="Y130" s="1">
        <v>44369</v>
      </c>
      <c r="Z130" s="2">
        <v>0.38850694444444445</v>
      </c>
      <c r="AB130">
        <v>1</v>
      </c>
      <c r="AD130" s="4">
        <f t="shared" si="12"/>
        <v>4.1733009278537727</v>
      </c>
      <c r="AE130" s="4">
        <f t="shared" si="13"/>
        <v>5.0655236051376846</v>
      </c>
      <c r="AF130" s="4">
        <f t="shared" si="14"/>
        <v>0.89222267728391191</v>
      </c>
      <c r="AG130" s="4">
        <f t="shared" si="15"/>
        <v>0.23487959280517479</v>
      </c>
      <c r="BC130" s="4"/>
      <c r="BD130" s="4"/>
      <c r="BE130" s="4"/>
      <c r="BF130" s="4"/>
    </row>
    <row r="131" spans="1:58" x14ac:dyDescent="0.3">
      <c r="A131">
        <v>108</v>
      </c>
      <c r="B131">
        <v>32</v>
      </c>
      <c r="C131" t="s">
        <v>67</v>
      </c>
      <c r="D131" t="s">
        <v>27</v>
      </c>
      <c r="G131">
        <v>0.5</v>
      </c>
      <c r="H131">
        <v>0.5</v>
      </c>
      <c r="I131">
        <v>3822</v>
      </c>
      <c r="J131">
        <v>5284</v>
      </c>
      <c r="L131">
        <v>2316</v>
      </c>
      <c r="M131">
        <v>3.347</v>
      </c>
      <c r="N131">
        <v>4.7549999999999999</v>
      </c>
      <c r="O131">
        <v>1.4079999999999999</v>
      </c>
      <c r="Q131">
        <v>0.126</v>
      </c>
      <c r="R131">
        <v>1</v>
      </c>
      <c r="S131">
        <v>0</v>
      </c>
      <c r="T131">
        <v>0</v>
      </c>
      <c r="V131">
        <v>0</v>
      </c>
      <c r="Y131" s="1">
        <v>44369</v>
      </c>
      <c r="Z131" s="2">
        <v>0.39427083333333335</v>
      </c>
      <c r="AB131">
        <v>1</v>
      </c>
      <c r="AD131" s="4">
        <f t="shared" si="12"/>
        <v>3.7034952780685453</v>
      </c>
      <c r="AE131" s="4">
        <f t="shared" si="13"/>
        <v>5.0014300372044174</v>
      </c>
      <c r="AF131" s="4">
        <f t="shared" si="14"/>
        <v>1.2979347591358721</v>
      </c>
      <c r="AG131" s="4">
        <f t="shared" si="15"/>
        <v>0.2409464612387634</v>
      </c>
      <c r="AJ131">
        <f>ABS(100*(AD131-AD132)/(AVERAGE(AD131:AD132)))</f>
        <v>0.84399162267559324</v>
      </c>
      <c r="AK131">
        <f>ABS(100*((AVERAGE(AD131:AD132)-AVERAGE(AD125:AD126))/(AVERAGE(AD125:AD126,AD131:AD132))))</f>
        <v>1.7560164986643652</v>
      </c>
      <c r="AO131">
        <f>ABS(100*(AE131-AE132)/(AVERAGE(AE131:AE132)))</f>
        <v>12.020925106081659</v>
      </c>
      <c r="AP131">
        <f>ABS(100*((AVERAGE(AE131:AE132)-AVERAGE(AE125:AE126))/(AVERAGE(AE125:AE126,AE131:AE132))))</f>
        <v>3.7467593465936395</v>
      </c>
      <c r="AT131">
        <f>ABS(100*(AF131-AF132)/(AVERAGE(AF131:AF132)))</f>
        <v>52.042758371465453</v>
      </c>
      <c r="AU131">
        <f>ABS(100*((AVERAGE(AF131:AF132)-AVERAGE(AF125:AF126))/(AVERAGE(AF125:AF126,AF131:AF132))))</f>
        <v>21.208096125115439</v>
      </c>
      <c r="AY131">
        <f>ABS(100*(AG131-AG132)/(AVERAGE(AG131:AG132)))</f>
        <v>11.962396829814155</v>
      </c>
      <c r="AZ131">
        <f>ABS(100*((AVERAGE(AG131:AG132)-AVERAGE(AG125:AG126))/(AVERAGE(AG125:AG126,AG131:AG132))))</f>
        <v>3.280947581794992</v>
      </c>
      <c r="BC131" s="4">
        <f>AVERAGE(AD131:AD132)</f>
        <v>3.6879323579928442</v>
      </c>
      <c r="BD131" s="4">
        <f>AVERAGE(AE131:AE132)</f>
        <v>4.7178645548329943</v>
      </c>
      <c r="BE131" s="4">
        <f>AVERAGE(AF131:AF132)</f>
        <v>1.0299321968401496</v>
      </c>
      <c r="BF131" s="4">
        <f>AVERAGE(AG131:AG132)</f>
        <v>0.2273483078531337</v>
      </c>
    </row>
    <row r="132" spans="1:58" x14ac:dyDescent="0.3">
      <c r="A132">
        <v>109</v>
      </c>
      <c r="B132">
        <v>32</v>
      </c>
      <c r="C132" t="s">
        <v>67</v>
      </c>
      <c r="D132" t="s">
        <v>27</v>
      </c>
      <c r="G132">
        <v>0.5</v>
      </c>
      <c r="H132">
        <v>0.5</v>
      </c>
      <c r="I132">
        <v>3790</v>
      </c>
      <c r="J132">
        <v>4700</v>
      </c>
      <c r="L132">
        <v>2056</v>
      </c>
      <c r="M132">
        <v>3.323</v>
      </c>
      <c r="N132">
        <v>4.26</v>
      </c>
      <c r="O132">
        <v>0.93700000000000006</v>
      </c>
      <c r="Q132">
        <v>9.9000000000000005E-2</v>
      </c>
      <c r="R132">
        <v>1</v>
      </c>
      <c r="S132">
        <v>0</v>
      </c>
      <c r="T132">
        <v>0</v>
      </c>
      <c r="V132">
        <v>0</v>
      </c>
      <c r="Y132" s="1">
        <v>44369</v>
      </c>
      <c r="Z132" s="2">
        <v>0.40041666666666664</v>
      </c>
      <c r="AB132">
        <v>1</v>
      </c>
      <c r="AD132" s="4">
        <f t="shared" si="12"/>
        <v>3.6723694379171432</v>
      </c>
      <c r="AE132" s="4">
        <f t="shared" si="13"/>
        <v>4.4342990724615703</v>
      </c>
      <c r="AF132" s="4">
        <f t="shared" si="14"/>
        <v>0.76192963454442708</v>
      </c>
      <c r="AG132" s="4">
        <f t="shared" si="15"/>
        <v>0.21375015446750401</v>
      </c>
    </row>
    <row r="133" spans="1:58" x14ac:dyDescent="0.3">
      <c r="A133">
        <v>110</v>
      </c>
      <c r="B133">
        <v>2</v>
      </c>
      <c r="D133" t="s">
        <v>28</v>
      </c>
      <c r="Y133" s="1">
        <v>44369</v>
      </c>
      <c r="Z133" s="2">
        <v>0.40442129629629631</v>
      </c>
      <c r="AB133">
        <v>1</v>
      </c>
      <c r="AD133" s="4" t="e">
        <f t="shared" si="12"/>
        <v>#DIV/0!</v>
      </c>
      <c r="AE133" s="4" t="e">
        <f t="shared" si="13"/>
        <v>#DIV/0!</v>
      </c>
      <c r="AF133" s="4" t="e">
        <f t="shared" si="14"/>
        <v>#DIV/0!</v>
      </c>
      <c r="AG133" s="4" t="e">
        <f t="shared" si="15"/>
        <v>#DIV/0!</v>
      </c>
    </row>
    <row r="134" spans="1:58" x14ac:dyDescent="0.3">
      <c r="A134">
        <v>111</v>
      </c>
      <c r="B134">
        <v>3</v>
      </c>
      <c r="C134" t="s">
        <v>29</v>
      </c>
      <c r="D134" t="s">
        <v>27</v>
      </c>
      <c r="G134">
        <v>0.5</v>
      </c>
      <c r="H134">
        <v>0.5</v>
      </c>
      <c r="I134">
        <v>200</v>
      </c>
      <c r="J134">
        <v>153</v>
      </c>
      <c r="L134">
        <v>182</v>
      </c>
      <c r="M134">
        <v>0.56799999999999995</v>
      </c>
      <c r="N134">
        <v>0.40799999999999997</v>
      </c>
      <c r="O134">
        <v>0</v>
      </c>
      <c r="Q134">
        <v>0</v>
      </c>
      <c r="R134">
        <v>1</v>
      </c>
      <c r="S134">
        <v>0</v>
      </c>
      <c r="T134">
        <v>0</v>
      </c>
      <c r="V134">
        <v>0</v>
      </c>
      <c r="Y134" s="1">
        <v>44369</v>
      </c>
      <c r="Z134" s="2">
        <v>0.41399305555555554</v>
      </c>
      <c r="AB134">
        <v>1</v>
      </c>
      <c r="AD134" s="4">
        <f t="shared" si="12"/>
        <v>0.1804392459317056</v>
      </c>
      <c r="AE134" s="4">
        <f t="shared" si="13"/>
        <v>1.8640687725737549E-2</v>
      </c>
      <c r="AF134" s="4">
        <f t="shared" si="14"/>
        <v>-0.16179855820596806</v>
      </c>
      <c r="AG134" s="4">
        <f t="shared" si="15"/>
        <v>1.7727543354657396E-2</v>
      </c>
    </row>
    <row r="135" spans="1:58" x14ac:dyDescent="0.3">
      <c r="A135">
        <v>112</v>
      </c>
      <c r="B135">
        <v>3</v>
      </c>
      <c r="C135" t="s">
        <v>29</v>
      </c>
      <c r="D135" t="s">
        <v>27</v>
      </c>
      <c r="G135">
        <v>0.5</v>
      </c>
      <c r="H135">
        <v>0.5</v>
      </c>
      <c r="I135">
        <v>59</v>
      </c>
      <c r="J135">
        <v>122</v>
      </c>
      <c r="L135">
        <v>183</v>
      </c>
      <c r="M135">
        <v>0.46</v>
      </c>
      <c r="N135">
        <v>0.38100000000000001</v>
      </c>
      <c r="O135">
        <v>0</v>
      </c>
      <c r="Q135">
        <v>0</v>
      </c>
      <c r="R135">
        <v>1</v>
      </c>
      <c r="S135">
        <v>0</v>
      </c>
      <c r="T135">
        <v>0</v>
      </c>
      <c r="V135">
        <v>0</v>
      </c>
      <c r="Y135" s="1">
        <v>44369</v>
      </c>
      <c r="Z135" s="2">
        <v>0.41894675925925928</v>
      </c>
      <c r="AB135">
        <v>1</v>
      </c>
      <c r="AD135" s="4">
        <f t="shared" si="12"/>
        <v>4.3291012764589541E-2</v>
      </c>
      <c r="AE135" s="4">
        <f t="shared" si="13"/>
        <v>-1.1463866909584817E-2</v>
      </c>
      <c r="AF135" s="4">
        <f t="shared" si="14"/>
        <v>-5.4754879674174362E-2</v>
      </c>
      <c r="AG135" s="4">
        <f t="shared" si="15"/>
        <v>1.7832144534546852E-2</v>
      </c>
      <c r="AJ135">
        <f>ABS(100*(AD135-AD136)/(AVERAGE(AD135:AD136)))</f>
        <v>50.694475129385324</v>
      </c>
      <c r="AO135">
        <f>ABS(100*(AE135-AE136)/(AVERAGE(AE135:AE136)))</f>
        <v>291.37201270192065</v>
      </c>
      <c r="AT135">
        <f>ABS(100*(AF135-AF136)/(AVERAGE(AF135:AF136)))</f>
        <v>79.340719829415249</v>
      </c>
      <c r="AY135">
        <f>ABS(100*(AG135-AG136)/(AVERAGE(AG135:AG136)))</f>
        <v>16.510298238751894</v>
      </c>
      <c r="BC135" s="4">
        <f>AVERAGE(AD135:AD136)</f>
        <v>3.453687022200766E-2</v>
      </c>
      <c r="BD135" s="4">
        <f>AVERAGE(AE135:AE136)</f>
        <v>-4.6660642499959E-3</v>
      </c>
      <c r="BE135" s="4">
        <f>AVERAGE(AF135:AF136)</f>
        <v>-3.9202934472003563E-2</v>
      </c>
      <c r="BF135" s="4">
        <f>AVERAGE(AG135:AG136)</f>
        <v>1.6472329195983883E-2</v>
      </c>
    </row>
    <row r="136" spans="1:58" x14ac:dyDescent="0.3">
      <c r="A136">
        <v>113</v>
      </c>
      <c r="B136">
        <v>3</v>
      </c>
      <c r="C136" t="s">
        <v>29</v>
      </c>
      <c r="D136" t="s">
        <v>27</v>
      </c>
      <c r="G136">
        <v>0.5</v>
      </c>
      <c r="H136">
        <v>0.5</v>
      </c>
      <c r="I136">
        <v>41</v>
      </c>
      <c r="J136">
        <v>136</v>
      </c>
      <c r="L136">
        <v>157</v>
      </c>
      <c r="M136">
        <v>0.44700000000000001</v>
      </c>
      <c r="N136">
        <v>0.39400000000000002</v>
      </c>
      <c r="O136">
        <v>0</v>
      </c>
      <c r="Q136">
        <v>0</v>
      </c>
      <c r="R136">
        <v>1</v>
      </c>
      <c r="S136">
        <v>0</v>
      </c>
      <c r="T136">
        <v>0</v>
      </c>
      <c r="V136">
        <v>0</v>
      </c>
      <c r="Y136" s="1">
        <v>44369</v>
      </c>
      <c r="Z136" s="2">
        <v>0.42432870370370374</v>
      </c>
      <c r="AB136">
        <v>1</v>
      </c>
      <c r="AD136" s="4">
        <f t="shared" si="12"/>
        <v>2.5782727679425781E-2</v>
      </c>
      <c r="AE136" s="4">
        <f t="shared" si="13"/>
        <v>2.1317384095930164E-3</v>
      </c>
      <c r="AF136" s="4">
        <f t="shared" si="14"/>
        <v>-2.3650989269832765E-2</v>
      </c>
      <c r="AG136" s="4">
        <f t="shared" si="15"/>
        <v>1.5112513857420911E-2</v>
      </c>
      <c r="BC136" s="4"/>
      <c r="BD136" s="4"/>
      <c r="BE136" s="4"/>
      <c r="BF136" s="4"/>
    </row>
    <row r="137" spans="1:58" x14ac:dyDescent="0.3">
      <c r="A137">
        <v>114</v>
      </c>
      <c r="B137">
        <v>1</v>
      </c>
      <c r="C137" t="s">
        <v>30</v>
      </c>
      <c r="D137" t="s">
        <v>27</v>
      </c>
      <c r="G137">
        <v>0.5</v>
      </c>
      <c r="H137">
        <v>0.5</v>
      </c>
      <c r="I137">
        <v>7439</v>
      </c>
      <c r="J137">
        <v>10728</v>
      </c>
      <c r="L137">
        <v>12547</v>
      </c>
      <c r="M137">
        <v>6.1219999999999999</v>
      </c>
      <c r="N137">
        <v>9.3670000000000009</v>
      </c>
      <c r="O137">
        <v>3.2450000000000001</v>
      </c>
      <c r="Q137">
        <v>1.196</v>
      </c>
      <c r="R137">
        <v>1</v>
      </c>
      <c r="S137">
        <v>0</v>
      </c>
      <c r="T137">
        <v>0</v>
      </c>
      <c r="V137">
        <v>0</v>
      </c>
      <c r="Y137" s="1">
        <v>44369</v>
      </c>
      <c r="Z137" s="2">
        <v>0.43519675925925921</v>
      </c>
      <c r="AB137">
        <v>1</v>
      </c>
      <c r="AD137" s="4">
        <f t="shared" si="12"/>
        <v>7.2216878976817283</v>
      </c>
      <c r="AE137" s="4">
        <f t="shared" si="13"/>
        <v>10.288178277033289</v>
      </c>
      <c r="AF137" s="4">
        <f t="shared" si="14"/>
        <v>3.0664903793515608</v>
      </c>
      <c r="AG137" s="4">
        <f t="shared" si="15"/>
        <v>1.3111211326878209</v>
      </c>
    </row>
    <row r="138" spans="1:58" x14ac:dyDescent="0.3">
      <c r="A138">
        <v>115</v>
      </c>
      <c r="B138">
        <v>1</v>
      </c>
      <c r="C138" t="s">
        <v>30</v>
      </c>
      <c r="D138" t="s">
        <v>27</v>
      </c>
      <c r="G138">
        <v>0.5</v>
      </c>
      <c r="H138">
        <v>0.5</v>
      </c>
      <c r="I138">
        <v>10057</v>
      </c>
      <c r="J138">
        <v>9474</v>
      </c>
      <c r="L138">
        <v>11001</v>
      </c>
      <c r="M138">
        <v>8.1300000000000008</v>
      </c>
      <c r="N138">
        <v>8.3049999999999997</v>
      </c>
      <c r="O138">
        <v>0.17399999999999999</v>
      </c>
      <c r="Q138">
        <v>1.0349999999999999</v>
      </c>
      <c r="R138">
        <v>1</v>
      </c>
      <c r="S138">
        <v>0</v>
      </c>
      <c r="T138">
        <v>0</v>
      </c>
      <c r="V138">
        <v>0</v>
      </c>
      <c r="Y138" s="1">
        <v>44369</v>
      </c>
      <c r="Z138" s="2">
        <v>0.44115740740740739</v>
      </c>
      <c r="AB138">
        <v>1</v>
      </c>
      <c r="AD138" s="4">
        <f t="shared" si="12"/>
        <v>9.7681706950683225</v>
      </c>
      <c r="AE138" s="4">
        <f t="shared" si="13"/>
        <v>9.0704004863012155</v>
      </c>
      <c r="AF138" s="4">
        <f t="shared" si="14"/>
        <v>-0.69777020876710694</v>
      </c>
      <c r="AG138" s="4">
        <f t="shared" si="15"/>
        <v>1.1494077085787169</v>
      </c>
      <c r="AJ138">
        <f>ABS(100*(AD138-AD139)/(AVERAGE(AD138:AD139)))</f>
        <v>2.5073729478958935</v>
      </c>
      <c r="AO138">
        <f>ABS(100*(AE138-AE139)/(AVERAGE(AE138:AE139)))</f>
        <v>1.1073023758990392</v>
      </c>
      <c r="AT138">
        <f>ABS(100*(AF138-AF139)/(AVERAGE(AF138:AF139)))</f>
        <v>19.063938791083292</v>
      </c>
      <c r="AY138">
        <f>ABS(100*(AG138-AG139)/(AVERAGE(AG138:AG139)))</f>
        <v>1.8126107708211379</v>
      </c>
      <c r="BC138" s="4">
        <f>AVERAGE(AD138:AD139)</f>
        <v>9.8921877144215671</v>
      </c>
      <c r="BD138" s="4">
        <f>AVERAGE(AE138:AE139)</f>
        <v>9.1208984489153053</v>
      </c>
      <c r="BE138" s="4">
        <f>AVERAGE(AF138:AF139)</f>
        <v>-0.77128926550626176</v>
      </c>
      <c r="BF138" s="4">
        <f>AVERAGE(AG138:AG139)</f>
        <v>1.1599201271576074</v>
      </c>
    </row>
    <row r="139" spans="1:58" x14ac:dyDescent="0.3">
      <c r="A139">
        <v>116</v>
      </c>
      <c r="B139">
        <v>1</v>
      </c>
      <c r="C139" t="s">
        <v>30</v>
      </c>
      <c r="D139" t="s">
        <v>27</v>
      </c>
      <c r="G139">
        <v>0.5</v>
      </c>
      <c r="H139">
        <v>0.5</v>
      </c>
      <c r="I139">
        <v>10312</v>
      </c>
      <c r="J139">
        <v>9578</v>
      </c>
      <c r="L139">
        <v>11202</v>
      </c>
      <c r="M139">
        <v>8.3260000000000005</v>
      </c>
      <c r="N139">
        <v>8.3930000000000007</v>
      </c>
      <c r="O139">
        <v>6.7000000000000004E-2</v>
      </c>
      <c r="Q139">
        <v>1.056</v>
      </c>
      <c r="R139">
        <v>1</v>
      </c>
      <c r="S139">
        <v>0</v>
      </c>
      <c r="T139">
        <v>0</v>
      </c>
      <c r="V139">
        <v>0</v>
      </c>
      <c r="Y139" s="1">
        <v>44369</v>
      </c>
      <c r="Z139" s="2">
        <v>0.44773148148148145</v>
      </c>
      <c r="AB139">
        <v>1</v>
      </c>
      <c r="AD139" s="4">
        <f t="shared" si="12"/>
        <v>10.01620473377481</v>
      </c>
      <c r="AE139" s="4">
        <f t="shared" si="13"/>
        <v>9.1713964115293933</v>
      </c>
      <c r="AF139" s="4">
        <f t="shared" si="14"/>
        <v>-0.84480832224541658</v>
      </c>
      <c r="AG139" s="4">
        <f t="shared" si="15"/>
        <v>1.1704325457364979</v>
      </c>
      <c r="BC139" s="4"/>
      <c r="BD139" s="4"/>
      <c r="BE139" s="4"/>
      <c r="BF139" s="4"/>
    </row>
    <row r="140" spans="1:58" x14ac:dyDescent="0.3">
      <c r="A140">
        <v>117</v>
      </c>
      <c r="B140">
        <v>4</v>
      </c>
      <c r="C140" t="s">
        <v>65</v>
      </c>
      <c r="D140" t="s">
        <v>27</v>
      </c>
      <c r="G140">
        <v>0.5</v>
      </c>
      <c r="H140">
        <v>0.5</v>
      </c>
      <c r="I140">
        <v>5153</v>
      </c>
      <c r="J140">
        <v>5962</v>
      </c>
      <c r="L140">
        <v>2548</v>
      </c>
      <c r="M140">
        <v>4.3680000000000003</v>
      </c>
      <c r="N140">
        <v>5.3289999999999997</v>
      </c>
      <c r="O140">
        <v>0.96099999999999997</v>
      </c>
      <c r="Q140">
        <v>0.151</v>
      </c>
      <c r="R140">
        <v>1</v>
      </c>
      <c r="S140">
        <v>0</v>
      </c>
      <c r="T140">
        <v>0</v>
      </c>
      <c r="V140">
        <v>0</v>
      </c>
      <c r="Y140" s="1">
        <v>44369</v>
      </c>
      <c r="Z140" s="2">
        <v>0.45873842592592595</v>
      </c>
      <c r="AB140">
        <v>1</v>
      </c>
      <c r="AD140" s="4">
        <f t="shared" si="12"/>
        <v>4.9981356918659312</v>
      </c>
      <c r="AE140" s="4">
        <f t="shared" si="13"/>
        <v>5.6598457805188875</v>
      </c>
      <c r="AF140" s="4">
        <f t="shared" si="14"/>
        <v>0.66171008865295633</v>
      </c>
      <c r="AG140" s="4">
        <f t="shared" si="15"/>
        <v>0.26521393497311796</v>
      </c>
    </row>
    <row r="141" spans="1:58" x14ac:dyDescent="0.3">
      <c r="A141">
        <v>118</v>
      </c>
      <c r="B141">
        <v>4</v>
      </c>
      <c r="C141" t="s">
        <v>65</v>
      </c>
      <c r="D141" t="s">
        <v>27</v>
      </c>
      <c r="G141">
        <v>0.5</v>
      </c>
      <c r="H141">
        <v>0.5</v>
      </c>
      <c r="I141">
        <v>3374</v>
      </c>
      <c r="J141">
        <v>5977</v>
      </c>
      <c r="L141">
        <v>2506</v>
      </c>
      <c r="M141">
        <v>3.0030000000000001</v>
      </c>
      <c r="N141">
        <v>5.3419999999999996</v>
      </c>
      <c r="O141">
        <v>2.339</v>
      </c>
      <c r="Q141">
        <v>0.14599999999999999</v>
      </c>
      <c r="R141">
        <v>1</v>
      </c>
      <c r="S141">
        <v>0</v>
      </c>
      <c r="T141">
        <v>0</v>
      </c>
      <c r="V141">
        <v>0</v>
      </c>
      <c r="Y141" s="1">
        <v>44369</v>
      </c>
      <c r="Z141" s="2">
        <v>0.46454861111111106</v>
      </c>
      <c r="AB141">
        <v>1</v>
      </c>
      <c r="AD141" s="4">
        <f t="shared" si="12"/>
        <v>3.2677335159489145</v>
      </c>
      <c r="AE141" s="4">
        <f t="shared" si="13"/>
        <v>5.6744125005037214</v>
      </c>
      <c r="AF141" s="4">
        <f t="shared" si="14"/>
        <v>2.4066789845548069</v>
      </c>
      <c r="AG141" s="4">
        <f t="shared" si="15"/>
        <v>0.26082068541776066</v>
      </c>
      <c r="AI141">
        <f>ABS(100*(AD141-3)/3)</f>
        <v>8.9244505316304821</v>
      </c>
      <c r="AJ141">
        <f>ABS(100*(AD141-AD142)/(AVERAGE(AD141:AD142)))</f>
        <v>0.92703159999769114</v>
      </c>
      <c r="AN141">
        <f t="shared" ref="AN141" si="18">ABS(100*(AE141-6)/6)</f>
        <v>5.4264583249379781</v>
      </c>
      <c r="AO141">
        <f>ABS(100*(AE141-AE142)/(AVERAGE(AE141:AE142)))</f>
        <v>1.1231757686888537</v>
      </c>
      <c r="AS141">
        <f>ABS(100*(AF141-3)/3)</f>
        <v>19.777367181506438</v>
      </c>
      <c r="AT141">
        <f>ABS(100*(AF141-AF142)/(AVERAGE(AF141:AF142)))</f>
        <v>3.8408442180324975</v>
      </c>
      <c r="AX141">
        <f t="shared" ref="AX141" si="19">ABS(100*(AG141-0.3)/0.3)</f>
        <v>13.059771527413112</v>
      </c>
      <c r="AY141">
        <f>ABS(100*(AG141-AG142)/(AVERAGE(AG141:AG142)))</f>
        <v>0.40024375320582173</v>
      </c>
      <c r="BC141" s="4">
        <f>AVERAGE(AD141:AD142)</f>
        <v>3.2526569371255789</v>
      </c>
      <c r="BD141" s="4">
        <f>AVERAGE(AE141:AE142)</f>
        <v>5.7064592844703546</v>
      </c>
      <c r="BE141" s="4">
        <f>AVERAGE(AF141:AF142)</f>
        <v>2.4538023473447756</v>
      </c>
      <c r="BF141" s="4">
        <f>AVERAGE(AG141:AG142)</f>
        <v>0.26134369131720797</v>
      </c>
    </row>
    <row r="142" spans="1:58" x14ac:dyDescent="0.3">
      <c r="A142">
        <v>119</v>
      </c>
      <c r="B142">
        <v>4</v>
      </c>
      <c r="C142" t="s">
        <v>65</v>
      </c>
      <c r="D142" t="s">
        <v>27</v>
      </c>
      <c r="G142">
        <v>0.5</v>
      </c>
      <c r="H142">
        <v>0.5</v>
      </c>
      <c r="I142">
        <v>3343</v>
      </c>
      <c r="J142">
        <v>6043</v>
      </c>
      <c r="L142">
        <v>2516</v>
      </c>
      <c r="M142">
        <v>2.98</v>
      </c>
      <c r="N142">
        <v>5.3979999999999997</v>
      </c>
      <c r="O142">
        <v>2.4180000000000001</v>
      </c>
      <c r="Q142">
        <v>0.14699999999999999</v>
      </c>
      <c r="R142">
        <v>1</v>
      </c>
      <c r="S142">
        <v>0</v>
      </c>
      <c r="T142">
        <v>0</v>
      </c>
      <c r="V142">
        <v>0</v>
      </c>
      <c r="Y142" s="1">
        <v>44369</v>
      </c>
      <c r="Z142" s="2">
        <v>0.47087962962962965</v>
      </c>
      <c r="AB142">
        <v>1</v>
      </c>
      <c r="AD142" s="4">
        <f t="shared" si="12"/>
        <v>3.2375803583022433</v>
      </c>
      <c r="AE142" s="4">
        <f t="shared" si="13"/>
        <v>5.7385060684369877</v>
      </c>
      <c r="AF142" s="4">
        <f t="shared" si="14"/>
        <v>2.5009257101347444</v>
      </c>
      <c r="AG142" s="4">
        <f t="shared" si="15"/>
        <v>0.26186669721665529</v>
      </c>
    </row>
    <row r="143" spans="1:58" x14ac:dyDescent="0.3">
      <c r="A143">
        <v>120</v>
      </c>
      <c r="B143">
        <v>2</v>
      </c>
      <c r="D143" t="s">
        <v>28</v>
      </c>
      <c r="Y143" s="1">
        <v>44369</v>
      </c>
      <c r="Z143" s="2">
        <v>0.47489583333333335</v>
      </c>
      <c r="AB143">
        <v>1</v>
      </c>
      <c r="AD143" s="4" t="e">
        <f t="shared" si="12"/>
        <v>#DIV/0!</v>
      </c>
      <c r="AE143" s="4" t="e">
        <f t="shared" si="13"/>
        <v>#DIV/0!</v>
      </c>
      <c r="AF143" s="4" t="e">
        <f t="shared" si="14"/>
        <v>#DIV/0!</v>
      </c>
      <c r="AG143" s="4" t="e">
        <f t="shared" si="15"/>
        <v>#DIV/0!</v>
      </c>
    </row>
    <row r="144" spans="1:58" x14ac:dyDescent="0.3">
      <c r="A144">
        <v>121</v>
      </c>
      <c r="B144">
        <v>8</v>
      </c>
      <c r="R144">
        <v>1</v>
      </c>
    </row>
  </sheetData>
  <conditionalFormatting sqref="AR36:AR37 AW32:AW37 AJ36:AK37 AT36:AU37 AY32:AZ37 AO36:AP37 AR43 AW43 AW48 AR48 AR39 AW39 AJ39:AK39 AT39:AU39 AO39:AP39">
    <cfRule type="cellIs" dxfId="245" priority="142" operator="greaterThan">
      <formula>20</formula>
    </cfRule>
  </conditionalFormatting>
  <conditionalFormatting sqref="AL36:AM37 BA32:BA37 AV36:AV37 AQ36:AQ37 AL43:AM43 BA43 AV43 AQ43 AQ48 AV48 BA48 AL48:AM48 AL39:AM39 AV39 AQ39">
    <cfRule type="cellIs" dxfId="244" priority="141" operator="between">
      <formula>80</formula>
      <formula>120</formula>
    </cfRule>
  </conditionalFormatting>
  <conditionalFormatting sqref="AY39">
    <cfRule type="cellIs" dxfId="243" priority="140" operator="greaterThan">
      <formula>20</formula>
    </cfRule>
  </conditionalFormatting>
  <conditionalFormatting sqref="AJ43:AK43 AT43:AU43 AY43:AZ43 AY48:AZ48 AT48:AU48 AJ48:AK48">
    <cfRule type="cellIs" dxfId="242" priority="139" operator="greaterThan">
      <formula>20</formula>
    </cfRule>
  </conditionalFormatting>
  <conditionalFormatting sqref="AJ48">
    <cfRule type="cellIs" dxfId="241" priority="136" operator="greaterThan">
      <formula>20</formula>
    </cfRule>
  </conditionalFormatting>
  <conditionalFormatting sqref="AY48">
    <cfRule type="cellIs" dxfId="240" priority="133" operator="greaterThan">
      <formula>20</formula>
    </cfRule>
  </conditionalFormatting>
  <conditionalFormatting sqref="AL31:AM35 AV31:AV35">
    <cfRule type="cellIs" dxfId="239" priority="131" operator="between">
      <formula>80</formula>
      <formula>120</formula>
    </cfRule>
  </conditionalFormatting>
  <conditionalFormatting sqref="AO43:AP43 AO48:AP48">
    <cfRule type="cellIs" dxfId="238" priority="138" operator="greaterThan">
      <formula>20</formula>
    </cfRule>
  </conditionalFormatting>
  <conditionalFormatting sqref="AO31:AP35">
    <cfRule type="cellIs" dxfId="237" priority="130" operator="greaterThan">
      <formula>20</formula>
    </cfRule>
  </conditionalFormatting>
  <conditionalFormatting sqref="AQ31:AQ35">
    <cfRule type="cellIs" dxfId="236" priority="129" operator="between">
      <formula>80</formula>
      <formula>120</formula>
    </cfRule>
  </conditionalFormatting>
  <conditionalFormatting sqref="AI31:AI45 AN31:AN45 AS31:AS45 AX31:AX45">
    <cfRule type="cellIs" dxfId="235" priority="137" operator="lessThan">
      <formula>20</formula>
    </cfRule>
  </conditionalFormatting>
  <conditionalFormatting sqref="AO48">
    <cfRule type="cellIs" dxfId="234" priority="135" operator="greaterThan">
      <formula>20</formula>
    </cfRule>
  </conditionalFormatting>
  <conditionalFormatting sqref="AT48">
    <cfRule type="cellIs" dxfId="233" priority="134" operator="greaterThan">
      <formula>20</formula>
    </cfRule>
  </conditionalFormatting>
  <conditionalFormatting sqref="AR31:AR35 AJ31:AK35 AT31:AU35">
    <cfRule type="cellIs" dxfId="232" priority="132" operator="greaterThan">
      <formula>20</formula>
    </cfRule>
  </conditionalFormatting>
  <conditionalFormatting sqref="AO43">
    <cfRule type="cellIs" dxfId="231" priority="127" operator="greaterThan">
      <formula>20</formula>
    </cfRule>
  </conditionalFormatting>
  <conditionalFormatting sqref="AY43 AY45 AY48">
    <cfRule type="cellIs" dxfId="230" priority="125" operator="greaterThan">
      <formula>20</formula>
    </cfRule>
  </conditionalFormatting>
  <conditionalFormatting sqref="AJ43">
    <cfRule type="cellIs" dxfId="229" priority="128" operator="greaterThan">
      <formula>20</formula>
    </cfRule>
  </conditionalFormatting>
  <conditionalFormatting sqref="AT43 AT45 AT48">
    <cfRule type="cellIs" dxfId="228" priority="126" operator="greaterThan">
      <formula>20</formula>
    </cfRule>
  </conditionalFormatting>
  <conditionalFormatting sqref="AR45 AW45 AJ45:AK45 AT45:AU45 AY45:AZ45">
    <cfRule type="cellIs" dxfId="227" priority="124" operator="greaterThan">
      <formula>20</formula>
    </cfRule>
  </conditionalFormatting>
  <conditionalFormatting sqref="AL45:AM45 BA45 AV45">
    <cfRule type="cellIs" dxfId="226" priority="123" operator="between">
      <formula>80</formula>
      <formula>120</formula>
    </cfRule>
  </conditionalFormatting>
  <conditionalFormatting sqref="AO45:AP45">
    <cfRule type="cellIs" dxfId="225" priority="122" operator="greaterThan">
      <formula>20</formula>
    </cfRule>
  </conditionalFormatting>
  <conditionalFormatting sqref="AQ45">
    <cfRule type="cellIs" dxfId="224" priority="121" operator="between">
      <formula>80</formula>
      <formula>120</formula>
    </cfRule>
  </conditionalFormatting>
  <conditionalFormatting sqref="AJ44">
    <cfRule type="cellIs" dxfId="223" priority="120" operator="greaterThan">
      <formula>20</formula>
    </cfRule>
  </conditionalFormatting>
  <conditionalFormatting sqref="AO44">
    <cfRule type="cellIs" dxfId="222" priority="119" operator="greaterThan">
      <formula>20</formula>
    </cfRule>
  </conditionalFormatting>
  <conditionalFormatting sqref="AT44">
    <cfRule type="cellIs" dxfId="221" priority="118" operator="greaterThan">
      <formula>20</formula>
    </cfRule>
  </conditionalFormatting>
  <conditionalFormatting sqref="AY44">
    <cfRule type="cellIs" dxfId="220" priority="117" operator="greaterThan">
      <formula>20</formula>
    </cfRule>
  </conditionalFormatting>
  <conditionalFormatting sqref="AJ41">
    <cfRule type="cellIs" dxfId="219" priority="116" operator="greaterThan">
      <formula>20</formula>
    </cfRule>
  </conditionalFormatting>
  <conditionalFormatting sqref="AO41">
    <cfRule type="cellIs" dxfId="218" priority="115" operator="greaterThan">
      <formula>20</formula>
    </cfRule>
  </conditionalFormatting>
  <conditionalFormatting sqref="AT41">
    <cfRule type="cellIs" dxfId="217" priority="114" operator="greaterThan">
      <formula>20</formula>
    </cfRule>
  </conditionalFormatting>
  <conditionalFormatting sqref="AY41">
    <cfRule type="cellIs" dxfId="216" priority="113" operator="greaterThan">
      <formula>20</formula>
    </cfRule>
  </conditionalFormatting>
  <conditionalFormatting sqref="AJ42">
    <cfRule type="cellIs" dxfId="215" priority="112" operator="greaterThan">
      <formula>20</formula>
    </cfRule>
  </conditionalFormatting>
  <conditionalFormatting sqref="AO42">
    <cfRule type="cellIs" dxfId="214" priority="111" operator="greaterThan">
      <formula>20</formula>
    </cfRule>
  </conditionalFormatting>
  <conditionalFormatting sqref="AT42">
    <cfRule type="cellIs" dxfId="213" priority="110" operator="greaterThan">
      <formula>20</formula>
    </cfRule>
  </conditionalFormatting>
  <conditionalFormatting sqref="AY42">
    <cfRule type="cellIs" dxfId="212" priority="109" operator="greaterThan">
      <formula>20</formula>
    </cfRule>
  </conditionalFormatting>
  <conditionalFormatting sqref="AJ46">
    <cfRule type="cellIs" dxfId="211" priority="108" operator="greaterThan">
      <formula>20</formula>
    </cfRule>
  </conditionalFormatting>
  <conditionalFormatting sqref="AO46">
    <cfRule type="cellIs" dxfId="210" priority="107" operator="greaterThan">
      <formula>20</formula>
    </cfRule>
  </conditionalFormatting>
  <conditionalFormatting sqref="AT46">
    <cfRule type="cellIs" dxfId="209" priority="106" operator="greaterThan">
      <formula>20</formula>
    </cfRule>
  </conditionalFormatting>
  <conditionalFormatting sqref="AY46">
    <cfRule type="cellIs" dxfId="208" priority="105" operator="greaterThan">
      <formula>20</formula>
    </cfRule>
  </conditionalFormatting>
  <conditionalFormatting sqref="AJ47">
    <cfRule type="cellIs" dxfId="207" priority="104" operator="greaterThan">
      <formula>20</formula>
    </cfRule>
  </conditionalFormatting>
  <conditionalFormatting sqref="AO47">
    <cfRule type="cellIs" dxfId="206" priority="103" operator="greaterThan">
      <formula>20</formula>
    </cfRule>
  </conditionalFormatting>
  <conditionalFormatting sqref="AT47">
    <cfRule type="cellIs" dxfId="205" priority="102" operator="greaterThan">
      <formula>20</formula>
    </cfRule>
  </conditionalFormatting>
  <conditionalFormatting sqref="AY47">
    <cfRule type="cellIs" dxfId="204" priority="101" operator="greaterThan">
      <formula>20</formula>
    </cfRule>
  </conditionalFormatting>
  <conditionalFormatting sqref="AJ84 AJ81 AJ78 AJ75 AJ72 AJ69 AJ66 AJ63 AJ60 AJ57 AJ54 AJ51">
    <cfRule type="cellIs" dxfId="203" priority="100" operator="greaterThan">
      <formula>20</formula>
    </cfRule>
  </conditionalFormatting>
  <conditionalFormatting sqref="AO84 AO81 AO78 AO75 AO72 AO69 AO66 AO63 AO60 AO57 AO54 AO51">
    <cfRule type="cellIs" dxfId="202" priority="99" operator="greaterThan">
      <formula>20</formula>
    </cfRule>
  </conditionalFormatting>
  <conditionalFormatting sqref="AT84 AT81 AT78 AT75 AT72 AT69 AT66 AT63 AT60 AT57 AT54 AT51">
    <cfRule type="cellIs" dxfId="201" priority="98" operator="greaterThan">
      <formula>20</formula>
    </cfRule>
  </conditionalFormatting>
  <conditionalFormatting sqref="AY84 AY81 AY78 AY75 AY72 AY69 AY66 AY63 AY60 AY57 AY54 AY51">
    <cfRule type="cellIs" dxfId="200" priority="97" operator="greaterThan">
      <formula>20</formula>
    </cfRule>
  </conditionalFormatting>
  <conditionalFormatting sqref="AJ94 AJ91 AJ88">
    <cfRule type="cellIs" dxfId="199" priority="96" operator="greaterThan">
      <formula>20</formula>
    </cfRule>
  </conditionalFormatting>
  <conditionalFormatting sqref="AO94 AO91 AO88">
    <cfRule type="cellIs" dxfId="198" priority="95" operator="greaterThan">
      <formula>20</formula>
    </cfRule>
  </conditionalFormatting>
  <conditionalFormatting sqref="AT94 AT91 AT88">
    <cfRule type="cellIs" dxfId="197" priority="94" operator="greaterThan">
      <formula>20</formula>
    </cfRule>
  </conditionalFormatting>
  <conditionalFormatting sqref="AY94 AY91 AY88">
    <cfRule type="cellIs" dxfId="196" priority="93" operator="greaterThan">
      <formula>20</formula>
    </cfRule>
  </conditionalFormatting>
  <conditionalFormatting sqref="AI94">
    <cfRule type="cellIs" dxfId="195" priority="92" operator="lessThan">
      <formula>20</formula>
    </cfRule>
  </conditionalFormatting>
  <conditionalFormatting sqref="AN94">
    <cfRule type="cellIs" dxfId="194" priority="91" operator="lessThan">
      <formula>20</formula>
    </cfRule>
  </conditionalFormatting>
  <conditionalFormatting sqref="AS94">
    <cfRule type="cellIs" dxfId="193" priority="90" operator="lessThan">
      <formula>20</formula>
    </cfRule>
  </conditionalFormatting>
  <conditionalFormatting sqref="AX94">
    <cfRule type="cellIs" dxfId="192" priority="89" operator="lessThan">
      <formula>20</formula>
    </cfRule>
  </conditionalFormatting>
  <conditionalFormatting sqref="AK84">
    <cfRule type="cellIs" dxfId="191" priority="81" operator="lessThan">
      <formula>20</formula>
    </cfRule>
  </conditionalFormatting>
  <conditionalFormatting sqref="AL82">
    <cfRule type="cellIs" dxfId="190" priority="88" operator="between">
      <formula>80</formula>
      <formula>120</formula>
    </cfRule>
  </conditionalFormatting>
  <conditionalFormatting sqref="AK81">
    <cfRule type="cellIs" dxfId="189" priority="87" operator="greaterThan">
      <formula>20</formula>
    </cfRule>
  </conditionalFormatting>
  <conditionalFormatting sqref="AL81">
    <cfRule type="cellIs" dxfId="188" priority="86" operator="between">
      <formula>80</formula>
      <formula>120</formula>
    </cfRule>
  </conditionalFormatting>
  <conditionalFormatting sqref="AL81">
    <cfRule type="cellIs" dxfId="187" priority="85" operator="between">
      <formula>80</formula>
      <formula>120</formula>
    </cfRule>
  </conditionalFormatting>
  <conditionalFormatting sqref="AK84">
    <cfRule type="cellIs" dxfId="186" priority="84" operator="greaterThan">
      <formula>20</formula>
    </cfRule>
  </conditionalFormatting>
  <conditionalFormatting sqref="AL83:AL84">
    <cfRule type="cellIs" dxfId="185" priority="83" operator="between">
      <formula>80</formula>
      <formula>120</formula>
    </cfRule>
  </conditionalFormatting>
  <conditionalFormatting sqref="AK84">
    <cfRule type="cellIs" dxfId="184" priority="82" operator="greaterThan">
      <formula>20</formula>
    </cfRule>
  </conditionalFormatting>
  <conditionalFormatting sqref="AJ131 AJ128 AJ125 AJ122 AJ119 AJ116 AJ113 AJ110 AJ107 AJ104 AJ101 AJ98">
    <cfRule type="cellIs" dxfId="183" priority="80" operator="greaterThan">
      <formula>20</formula>
    </cfRule>
  </conditionalFormatting>
  <conditionalFormatting sqref="AO131 AO128 AO125 AO122 AO119 AO116 AO113 AO110 AO107 AO104 AO101 AO98">
    <cfRule type="cellIs" dxfId="182" priority="79" operator="greaterThan">
      <formula>20</formula>
    </cfRule>
  </conditionalFormatting>
  <conditionalFormatting sqref="AT131 AT128 AT125 AT122 AT119 AT116 AT113 AT110 AT107 AT104 AT101 AT98">
    <cfRule type="cellIs" dxfId="181" priority="78" operator="greaterThan">
      <formula>20</formula>
    </cfRule>
  </conditionalFormatting>
  <conditionalFormatting sqref="AY131 AY128 AY125 AY122 AY119 AY116 AY113 AY110 AY107 AY104 AY101 AY98">
    <cfRule type="cellIs" dxfId="180" priority="77" operator="greaterThan">
      <formula>20</formula>
    </cfRule>
  </conditionalFormatting>
  <conditionalFormatting sqref="AK131">
    <cfRule type="cellIs" dxfId="179" priority="71" operator="lessThan">
      <formula>20</formula>
    </cfRule>
  </conditionalFormatting>
  <conditionalFormatting sqref="AL129">
    <cfRule type="cellIs" dxfId="178" priority="76" operator="between">
      <formula>80</formula>
      <formula>120</formula>
    </cfRule>
  </conditionalFormatting>
  <conditionalFormatting sqref="AK128">
    <cfRule type="cellIs" dxfId="177" priority="75" operator="greaterThan">
      <formula>20</formula>
    </cfRule>
  </conditionalFormatting>
  <conditionalFormatting sqref="AK131">
    <cfRule type="cellIs" dxfId="176" priority="74" operator="greaterThan">
      <formula>20</formula>
    </cfRule>
  </conditionalFormatting>
  <conditionalFormatting sqref="AL130:AL131">
    <cfRule type="cellIs" dxfId="175" priority="73" operator="between">
      <formula>80</formula>
      <formula>120</formula>
    </cfRule>
  </conditionalFormatting>
  <conditionalFormatting sqref="AK131">
    <cfRule type="cellIs" dxfId="174" priority="72" operator="greaterThan">
      <formula>20</formula>
    </cfRule>
  </conditionalFormatting>
  <conditionalFormatting sqref="AJ141 AJ138 AJ135">
    <cfRule type="cellIs" dxfId="173" priority="70" operator="greaterThan">
      <formula>20</formula>
    </cfRule>
  </conditionalFormatting>
  <conditionalFormatting sqref="AO141 AO138 AO135">
    <cfRule type="cellIs" dxfId="172" priority="69" operator="greaterThan">
      <formula>20</formula>
    </cfRule>
  </conditionalFormatting>
  <conditionalFormatting sqref="AT141 AT138 AT135">
    <cfRule type="cellIs" dxfId="171" priority="68" operator="greaterThan">
      <formula>20</formula>
    </cfRule>
  </conditionalFormatting>
  <conditionalFormatting sqref="AY141 AY138 AY135">
    <cfRule type="cellIs" dxfId="170" priority="67" operator="greaterThan">
      <formula>20</formula>
    </cfRule>
  </conditionalFormatting>
  <conditionalFormatting sqref="AI141">
    <cfRule type="cellIs" dxfId="169" priority="66" operator="lessThan">
      <formula>20</formula>
    </cfRule>
  </conditionalFormatting>
  <conditionalFormatting sqref="AN141">
    <cfRule type="cellIs" dxfId="168" priority="65" operator="lessThan">
      <formula>20</formula>
    </cfRule>
  </conditionalFormatting>
  <conditionalFormatting sqref="AS141">
    <cfRule type="cellIs" dxfId="167" priority="64" operator="lessThan">
      <formula>20</formula>
    </cfRule>
  </conditionalFormatting>
  <conditionalFormatting sqref="AX141">
    <cfRule type="cellIs" dxfId="166" priority="63" operator="lessThan">
      <formula>20</formula>
    </cfRule>
  </conditionalFormatting>
  <conditionalFormatting sqref="AL128">
    <cfRule type="cellIs" dxfId="165" priority="62" operator="between">
      <formula>80</formula>
      <formula>120</formula>
    </cfRule>
  </conditionalFormatting>
  <conditionalFormatting sqref="AL128">
    <cfRule type="cellIs" dxfId="164" priority="61" operator="between">
      <formula>80</formula>
      <formula>120</formula>
    </cfRule>
  </conditionalFormatting>
  <conditionalFormatting sqref="AQ82">
    <cfRule type="cellIs" dxfId="163" priority="60" operator="between">
      <formula>80</formula>
      <formula>120</formula>
    </cfRule>
  </conditionalFormatting>
  <conditionalFormatting sqref="AQ82">
    <cfRule type="cellIs" dxfId="162" priority="59" operator="between">
      <formula>80</formula>
      <formula>120</formula>
    </cfRule>
  </conditionalFormatting>
  <conditionalFormatting sqref="AP81">
    <cfRule type="cellIs" dxfId="161" priority="58" operator="greaterThan">
      <formula>20</formula>
    </cfRule>
  </conditionalFormatting>
  <conditionalFormatting sqref="AQ81">
    <cfRule type="cellIs" dxfId="160" priority="57" operator="between">
      <formula>80</formula>
      <formula>120</formula>
    </cfRule>
  </conditionalFormatting>
  <conditionalFormatting sqref="AQ81">
    <cfRule type="cellIs" dxfId="159" priority="56" operator="between">
      <formula>80</formula>
      <formula>120</formula>
    </cfRule>
  </conditionalFormatting>
  <conditionalFormatting sqref="AQ81">
    <cfRule type="cellIs" dxfId="158" priority="55" operator="between">
      <formula>80</formula>
      <formula>120</formula>
    </cfRule>
  </conditionalFormatting>
  <conditionalFormatting sqref="AP84">
    <cfRule type="cellIs" dxfId="157" priority="54" operator="greaterThan">
      <formula>20</formula>
    </cfRule>
  </conditionalFormatting>
  <conditionalFormatting sqref="AQ83:AQ84">
    <cfRule type="cellIs" dxfId="156" priority="53" operator="between">
      <formula>80</formula>
      <formula>120</formula>
    </cfRule>
  </conditionalFormatting>
  <conditionalFormatting sqref="AQ83:AQ84">
    <cfRule type="cellIs" dxfId="155" priority="52" operator="between">
      <formula>80</formula>
      <formula>120</formula>
    </cfRule>
  </conditionalFormatting>
  <conditionalFormatting sqref="AP84">
    <cfRule type="cellIs" dxfId="154" priority="51" operator="greaterThan">
      <formula>20</formula>
    </cfRule>
  </conditionalFormatting>
  <conditionalFormatting sqref="AP84">
    <cfRule type="cellIs" dxfId="153" priority="50" operator="lessThan">
      <formula>20</formula>
    </cfRule>
  </conditionalFormatting>
  <conditionalFormatting sqref="AV82">
    <cfRule type="cellIs" dxfId="152" priority="49" operator="between">
      <formula>80</formula>
      <formula>120</formula>
    </cfRule>
  </conditionalFormatting>
  <conditionalFormatting sqref="AU81">
    <cfRule type="cellIs" dxfId="151" priority="48" operator="greaterThan">
      <formula>20</formula>
    </cfRule>
  </conditionalFormatting>
  <conditionalFormatting sqref="AV81">
    <cfRule type="cellIs" dxfId="150" priority="47" operator="between">
      <formula>80</formula>
      <formula>120</formula>
    </cfRule>
  </conditionalFormatting>
  <conditionalFormatting sqref="AV81">
    <cfRule type="cellIs" dxfId="149" priority="45" operator="between">
      <formula>80</formula>
      <formula>120</formula>
    </cfRule>
  </conditionalFormatting>
  <conditionalFormatting sqref="AV81">
    <cfRule type="cellIs" dxfId="148" priority="46" operator="between">
      <formula>80</formula>
      <formula>120</formula>
    </cfRule>
  </conditionalFormatting>
  <conditionalFormatting sqref="AU84">
    <cfRule type="cellIs" dxfId="147" priority="44" operator="greaterThan">
      <formula>20</formula>
    </cfRule>
  </conditionalFormatting>
  <conditionalFormatting sqref="AV83:AV84">
    <cfRule type="cellIs" dxfId="146" priority="43" operator="between">
      <formula>80</formula>
      <formula>120</formula>
    </cfRule>
  </conditionalFormatting>
  <conditionalFormatting sqref="AU84">
    <cfRule type="cellIs" dxfId="145" priority="42" operator="greaterThan">
      <formula>20</formula>
    </cfRule>
  </conditionalFormatting>
  <conditionalFormatting sqref="AU84">
    <cfRule type="cellIs" dxfId="144" priority="41" operator="lessThan">
      <formula>20</formula>
    </cfRule>
  </conditionalFormatting>
  <conditionalFormatting sqref="BA82">
    <cfRule type="cellIs" dxfId="143" priority="40" operator="between">
      <formula>80</formula>
      <formula>120</formula>
    </cfRule>
  </conditionalFormatting>
  <conditionalFormatting sqref="AZ81">
    <cfRule type="cellIs" dxfId="142" priority="39" operator="greaterThan">
      <formula>20</formula>
    </cfRule>
  </conditionalFormatting>
  <conditionalFormatting sqref="BA81">
    <cfRule type="cellIs" dxfId="141" priority="38" operator="between">
      <formula>80</formula>
      <formula>120</formula>
    </cfRule>
  </conditionalFormatting>
  <conditionalFormatting sqref="BA81">
    <cfRule type="cellIs" dxfId="140" priority="37" operator="between">
      <formula>80</formula>
      <formula>120</formula>
    </cfRule>
  </conditionalFormatting>
  <conditionalFormatting sqref="BA81">
    <cfRule type="cellIs" dxfId="139" priority="35" operator="between">
      <formula>80</formula>
      <formula>120</formula>
    </cfRule>
  </conditionalFormatting>
  <conditionalFormatting sqref="BA81">
    <cfRule type="cellIs" dxfId="138" priority="36" operator="between">
      <formula>80</formula>
      <formula>120</formula>
    </cfRule>
  </conditionalFormatting>
  <conditionalFormatting sqref="AZ84">
    <cfRule type="cellIs" dxfId="137" priority="34" operator="greaterThan">
      <formula>20</formula>
    </cfRule>
  </conditionalFormatting>
  <conditionalFormatting sqref="BA83:BA84">
    <cfRule type="cellIs" dxfId="136" priority="33" operator="between">
      <formula>80</formula>
      <formula>120</formula>
    </cfRule>
  </conditionalFormatting>
  <conditionalFormatting sqref="AZ84">
    <cfRule type="cellIs" dxfId="135" priority="32" operator="greaterThan">
      <formula>20</formula>
    </cfRule>
  </conditionalFormatting>
  <conditionalFormatting sqref="AZ84">
    <cfRule type="cellIs" dxfId="134" priority="31" operator="lessThan">
      <formula>20</formula>
    </cfRule>
  </conditionalFormatting>
  <conditionalFormatting sqref="AQ129">
    <cfRule type="cellIs" dxfId="133" priority="30" operator="between">
      <formula>80</formula>
      <formula>120</formula>
    </cfRule>
  </conditionalFormatting>
  <conditionalFormatting sqref="AQ129">
    <cfRule type="cellIs" dxfId="132" priority="29" operator="between">
      <formula>80</formula>
      <formula>120</formula>
    </cfRule>
  </conditionalFormatting>
  <conditionalFormatting sqref="AP128">
    <cfRule type="cellIs" dxfId="131" priority="28" operator="greaterThan">
      <formula>20</formula>
    </cfRule>
  </conditionalFormatting>
  <conditionalFormatting sqref="AQ128">
    <cfRule type="cellIs" dxfId="130" priority="27" operator="between">
      <formula>80</formula>
      <formula>120</formula>
    </cfRule>
  </conditionalFormatting>
  <conditionalFormatting sqref="AQ128">
    <cfRule type="cellIs" dxfId="129" priority="26" operator="between">
      <formula>80</formula>
      <formula>120</formula>
    </cfRule>
  </conditionalFormatting>
  <conditionalFormatting sqref="AQ128">
    <cfRule type="cellIs" dxfId="128" priority="25" operator="between">
      <formula>80</formula>
      <formula>120</formula>
    </cfRule>
  </conditionalFormatting>
  <conditionalFormatting sqref="AP131">
    <cfRule type="cellIs" dxfId="127" priority="24" operator="greaterThan">
      <formula>20</formula>
    </cfRule>
  </conditionalFormatting>
  <conditionalFormatting sqref="AQ130:AQ131">
    <cfRule type="cellIs" dxfId="126" priority="23" operator="between">
      <formula>80</formula>
      <formula>120</formula>
    </cfRule>
  </conditionalFormatting>
  <conditionalFormatting sqref="AQ130:AQ131">
    <cfRule type="cellIs" dxfId="125" priority="22" operator="between">
      <formula>80</formula>
      <formula>120</formula>
    </cfRule>
  </conditionalFormatting>
  <conditionalFormatting sqref="AP131">
    <cfRule type="cellIs" dxfId="124" priority="21" operator="greaterThan">
      <formula>20</formula>
    </cfRule>
  </conditionalFormatting>
  <conditionalFormatting sqref="AP131">
    <cfRule type="cellIs" dxfId="123" priority="20" operator="lessThan">
      <formula>20</formula>
    </cfRule>
  </conditionalFormatting>
  <conditionalFormatting sqref="AV129">
    <cfRule type="cellIs" dxfId="122" priority="19" operator="between">
      <formula>80</formula>
      <formula>120</formula>
    </cfRule>
  </conditionalFormatting>
  <conditionalFormatting sqref="AU128">
    <cfRule type="cellIs" dxfId="121" priority="18" operator="greaterThan">
      <formula>20</formula>
    </cfRule>
  </conditionalFormatting>
  <conditionalFormatting sqref="AV128">
    <cfRule type="cellIs" dxfId="120" priority="17" operator="between">
      <formula>80</formula>
      <formula>120</formula>
    </cfRule>
  </conditionalFormatting>
  <conditionalFormatting sqref="AV128">
    <cfRule type="cellIs" dxfId="119" priority="15" operator="between">
      <formula>80</formula>
      <formula>120</formula>
    </cfRule>
  </conditionalFormatting>
  <conditionalFormatting sqref="AV128">
    <cfRule type="cellIs" dxfId="118" priority="16" operator="between">
      <formula>80</formula>
      <formula>120</formula>
    </cfRule>
  </conditionalFormatting>
  <conditionalFormatting sqref="AU131">
    <cfRule type="cellIs" dxfId="117" priority="14" operator="greaterThan">
      <formula>20</formula>
    </cfRule>
  </conditionalFormatting>
  <conditionalFormatting sqref="AV130:AV131">
    <cfRule type="cellIs" dxfId="116" priority="13" operator="between">
      <formula>80</formula>
      <formula>120</formula>
    </cfRule>
  </conditionalFormatting>
  <conditionalFormatting sqref="AU131">
    <cfRule type="cellIs" dxfId="115" priority="12" operator="greaterThan">
      <formula>20</formula>
    </cfRule>
  </conditionalFormatting>
  <conditionalFormatting sqref="AU131">
    <cfRule type="cellIs" dxfId="114" priority="11" operator="lessThan">
      <formula>20</formula>
    </cfRule>
  </conditionalFormatting>
  <conditionalFormatting sqref="BA129">
    <cfRule type="cellIs" dxfId="113" priority="10" operator="between">
      <formula>80</formula>
      <formula>120</formula>
    </cfRule>
  </conditionalFormatting>
  <conditionalFormatting sqref="AZ128">
    <cfRule type="cellIs" dxfId="112" priority="9" operator="greaterThan">
      <formula>20</formula>
    </cfRule>
  </conditionalFormatting>
  <conditionalFormatting sqref="BA128">
    <cfRule type="cellIs" dxfId="111" priority="8" operator="between">
      <formula>80</formula>
      <formula>120</formula>
    </cfRule>
  </conditionalFormatting>
  <conditionalFormatting sqref="BA128">
    <cfRule type="cellIs" dxfId="110" priority="7" operator="between">
      <formula>80</formula>
      <formula>120</formula>
    </cfRule>
  </conditionalFormatting>
  <conditionalFormatting sqref="BA128">
    <cfRule type="cellIs" dxfId="109" priority="5" operator="between">
      <formula>80</formula>
      <formula>120</formula>
    </cfRule>
  </conditionalFormatting>
  <conditionalFormatting sqref="BA128">
    <cfRule type="cellIs" dxfId="108" priority="6" operator="between">
      <formula>80</formula>
      <formula>120</formula>
    </cfRule>
  </conditionalFormatting>
  <conditionalFormatting sqref="AZ131">
    <cfRule type="cellIs" dxfId="107" priority="4" operator="greaterThan">
      <formula>20</formula>
    </cfRule>
  </conditionalFormatting>
  <conditionalFormatting sqref="BA130:BA131">
    <cfRule type="cellIs" dxfId="106" priority="3" operator="between">
      <formula>80</formula>
      <formula>120</formula>
    </cfRule>
  </conditionalFormatting>
  <conditionalFormatting sqref="AZ131">
    <cfRule type="cellIs" dxfId="105" priority="2" operator="greaterThan">
      <formula>20</formula>
    </cfRule>
  </conditionalFormatting>
  <conditionalFormatting sqref="AZ131">
    <cfRule type="cellIs" dxfId="104" priority="1" operator="lessThan">
      <formula>20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14"/>
  <sheetViews>
    <sheetView topLeftCell="A37" zoomScale="85" zoomScaleNormal="85" workbookViewId="0">
      <selection activeCell="B80" sqref="B80"/>
    </sheetView>
  </sheetViews>
  <sheetFormatPr defaultColWidth="8.77734375" defaultRowHeight="14.4" x14ac:dyDescent="0.3"/>
  <cols>
    <col min="3" max="3" width="26.44140625" customWidth="1"/>
    <col min="5" max="5" width="11.77734375" bestFit="1" customWidth="1"/>
    <col min="7" max="7" width="12" customWidth="1"/>
    <col min="9" max="9" width="11.44140625" customWidth="1"/>
    <col min="25" max="25" width="10.44140625" customWidth="1"/>
    <col min="26" max="26" width="12.44140625" customWidth="1"/>
  </cols>
  <sheetData>
    <row r="1" spans="1:9" x14ac:dyDescent="0.3">
      <c r="A1" t="s">
        <v>70</v>
      </c>
    </row>
    <row r="12" spans="1:9" x14ac:dyDescent="0.3">
      <c r="A12" t="s">
        <v>31</v>
      </c>
      <c r="C12" t="s">
        <v>68</v>
      </c>
      <c r="D12" t="s">
        <v>32</v>
      </c>
      <c r="E12" s="3" t="s">
        <v>8</v>
      </c>
      <c r="F12" t="s">
        <v>33</v>
      </c>
      <c r="G12" s="3" t="s">
        <v>9</v>
      </c>
      <c r="H12" t="s">
        <v>34</v>
      </c>
      <c r="I12" s="3" t="s">
        <v>11</v>
      </c>
    </row>
    <row r="13" spans="1:9" x14ac:dyDescent="0.3">
      <c r="G13" s="3"/>
      <c r="I13" s="3"/>
    </row>
    <row r="14" spans="1:9" x14ac:dyDescent="0.3">
      <c r="D14">
        <v>0</v>
      </c>
      <c r="E14" s="3">
        <f>AVERAGE(I29:I30)</f>
        <v>49.5</v>
      </c>
      <c r="F14">
        <v>0</v>
      </c>
      <c r="G14" s="3">
        <f>AVERAGE(J29:J30)</f>
        <v>241.5</v>
      </c>
      <c r="H14">
        <v>0</v>
      </c>
      <c r="I14" s="3">
        <f>AVERAGE(L29:L30)</f>
        <v>58</v>
      </c>
    </row>
    <row r="15" spans="1:9" x14ac:dyDescent="0.3">
      <c r="D15">
        <f>3*G32/1000</f>
        <v>6.0000000000000006E-4</v>
      </c>
      <c r="E15" s="3">
        <f>AVERAGE(I32:I33)</f>
        <v>1187</v>
      </c>
      <c r="F15">
        <f>6*H32/1000</f>
        <v>1.2000000000000001E-3</v>
      </c>
      <c r="G15" s="3">
        <f>AVERAGE(J32:J33)</f>
        <v>2469</v>
      </c>
      <c r="H15">
        <f>0.3*H32/1000</f>
        <v>5.9999999999999995E-5</v>
      </c>
      <c r="I15" s="3">
        <f>AVERAGE(L32:L33)</f>
        <v>1218</v>
      </c>
    </row>
    <row r="16" spans="1:9" x14ac:dyDescent="0.3">
      <c r="D16">
        <f>3*G35/1000</f>
        <v>1.7999999999999997E-3</v>
      </c>
      <c r="E16" s="3">
        <f>AVERAGE(I35:I36)</f>
        <v>3800.5</v>
      </c>
      <c r="F16">
        <f>6*H35/1000</f>
        <v>3.5999999999999995E-3</v>
      </c>
      <c r="G16" s="3">
        <f>AVERAGE(J35:J36)</f>
        <v>7246</v>
      </c>
      <c r="H16">
        <f>0.3*H35/1000</f>
        <v>1.7999999999999998E-4</v>
      </c>
      <c r="I16" s="3">
        <f>AVERAGE(L35:L36)</f>
        <v>3363</v>
      </c>
    </row>
    <row r="17" spans="1:58" x14ac:dyDescent="0.3">
      <c r="D17">
        <f>9*G38/1000</f>
        <v>2.9970000000000005E-3</v>
      </c>
      <c r="E17" s="3">
        <f>AVERAGE(I38:I39)</f>
        <v>6062.5</v>
      </c>
      <c r="F17">
        <f>18*H38/1000</f>
        <v>5.9940000000000011E-3</v>
      </c>
      <c r="G17" s="3">
        <f>AVERAGE(J38:J39)</f>
        <v>12171.5</v>
      </c>
      <c r="H17">
        <f>0.9*H38/1000</f>
        <v>2.9970000000000002E-4</v>
      </c>
      <c r="I17" s="3">
        <f>AVERAGE(L38:L39)</f>
        <v>6187.5</v>
      </c>
    </row>
    <row r="18" spans="1:58" x14ac:dyDescent="0.3">
      <c r="D18">
        <f>9*G41/1000</f>
        <v>4.2030000000000001E-3</v>
      </c>
      <c r="E18" s="3">
        <f>AVERAGE(I41:I42)</f>
        <v>8685.5</v>
      </c>
      <c r="F18">
        <f>18*H41/1000</f>
        <v>8.4060000000000003E-3</v>
      </c>
      <c r="G18" s="3">
        <f>AVERAGE(J41:J42)</f>
        <v>17313.5</v>
      </c>
      <c r="H18">
        <f>0.9*H41/1000</f>
        <v>4.2030000000000002E-4</v>
      </c>
      <c r="I18" s="3">
        <f>AVERAGE(L41:L42)</f>
        <v>8564.5</v>
      </c>
    </row>
    <row r="19" spans="1:58" x14ac:dyDescent="0.3">
      <c r="D19">
        <f>9*G44/1000</f>
        <v>5.3999999999999994E-3</v>
      </c>
      <c r="E19" s="3">
        <f>AVERAGE(I44:I45)</f>
        <v>11087.5</v>
      </c>
      <c r="F19">
        <f>18*H44/1000</f>
        <v>1.0799999999999999E-2</v>
      </c>
      <c r="G19" s="3">
        <f>AVERAGE(J44:J45)</f>
        <v>21315.5</v>
      </c>
      <c r="H19">
        <f>0.9*H44/1000</f>
        <v>5.4000000000000001E-4</v>
      </c>
      <c r="I19" s="3">
        <f>AVERAGE(L44:L45)</f>
        <v>10157.5</v>
      </c>
    </row>
    <row r="20" spans="1:58" x14ac:dyDescent="0.3">
      <c r="C20" t="s">
        <v>35</v>
      </c>
      <c r="E20" s="5">
        <f>SLOPE(D13:D19,E13:E19)</f>
        <v>4.8757064748417328E-7</v>
      </c>
      <c r="F20" s="5"/>
      <c r="G20" s="5">
        <f>SLOPE(F13:F19,G13:G19)</f>
        <v>5.0325677041742811E-7</v>
      </c>
      <c r="H20" s="5"/>
      <c r="I20" s="5">
        <f>SLOPE(H13:H19,I13:I19)</f>
        <v>5.1534723883130526E-8</v>
      </c>
    </row>
    <row r="21" spans="1:58" x14ac:dyDescent="0.3">
      <c r="C21" t="s">
        <v>36</v>
      </c>
      <c r="E21" s="5">
        <f>INTERCEPT(D13:D19,E13:E19)</f>
        <v>-8.7541357425232648E-6</v>
      </c>
      <c r="F21" s="5"/>
      <c r="G21" s="5">
        <f>INTERCEPT(F13:F19,G13:G19)</f>
        <v>-9.606193337527956E-5</v>
      </c>
      <c r="H21" s="5"/>
      <c r="I21" s="5">
        <f>INTERCEPT(H13:H19,I13:I19)</f>
        <v>-3.7956314434470771E-6</v>
      </c>
    </row>
    <row r="22" spans="1:58" x14ac:dyDescent="0.3">
      <c r="C22" t="s">
        <v>37</v>
      </c>
      <c r="E22" s="6">
        <f>RSQ(D13:D19,E13:E19)</f>
        <v>0.9997206246842657</v>
      </c>
      <c r="F22" s="6"/>
      <c r="G22" s="6">
        <f>RSQ(F13:F19,G13:G19)</f>
        <v>0.99908380628532512</v>
      </c>
      <c r="H22" s="6"/>
      <c r="I22" s="6">
        <f>RSQ(H13:H19,I13:I19)</f>
        <v>0.99516240719939875</v>
      </c>
    </row>
    <row r="23" spans="1:58" s="3" customFormat="1" ht="172.8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s="3" t="s">
        <v>38</v>
      </c>
      <c r="AB23" s="3" t="s">
        <v>39</v>
      </c>
      <c r="AC23" s="3" t="s">
        <v>40</v>
      </c>
      <c r="AD23" s="3" t="s">
        <v>41</v>
      </c>
      <c r="AE23" s="3" t="s">
        <v>42</v>
      </c>
      <c r="AF23" s="3" t="s">
        <v>43</v>
      </c>
      <c r="AG23" s="3" t="s">
        <v>44</v>
      </c>
      <c r="AI23" s="3" t="s">
        <v>45</v>
      </c>
      <c r="AJ23" s="3" t="s">
        <v>46</v>
      </c>
      <c r="AK23" s="3" t="s">
        <v>47</v>
      </c>
      <c r="AL23" s="3" t="s">
        <v>48</v>
      </c>
      <c r="AN23" s="3" t="s">
        <v>49</v>
      </c>
      <c r="AO23" s="3" t="s">
        <v>50</v>
      </c>
      <c r="AP23" s="3" t="s">
        <v>51</v>
      </c>
      <c r="AQ23" s="3" t="s">
        <v>52</v>
      </c>
      <c r="AS23" s="3" t="s">
        <v>53</v>
      </c>
      <c r="AT23" s="3" t="s">
        <v>54</v>
      </c>
      <c r="AU23" s="3" t="s">
        <v>55</v>
      </c>
      <c r="AV23" s="3" t="s">
        <v>56</v>
      </c>
      <c r="AX23" s="3" t="s">
        <v>57</v>
      </c>
      <c r="AY23" s="3" t="s">
        <v>58</v>
      </c>
      <c r="AZ23" s="3" t="s">
        <v>59</v>
      </c>
      <c r="BA23" s="3" t="s">
        <v>60</v>
      </c>
      <c r="BC23" s="3" t="s">
        <v>61</v>
      </c>
      <c r="BD23" s="3" t="s">
        <v>62</v>
      </c>
      <c r="BE23" s="3" t="s">
        <v>63</v>
      </c>
      <c r="BF23" s="3" t="s">
        <v>64</v>
      </c>
    </row>
    <row r="24" spans="1:58" x14ac:dyDescent="0.3">
      <c r="A24">
        <v>1</v>
      </c>
      <c r="B24">
        <v>1</v>
      </c>
      <c r="C24" t="s">
        <v>26</v>
      </c>
      <c r="D24" t="s">
        <v>27</v>
      </c>
      <c r="G24">
        <v>0.5</v>
      </c>
      <c r="H24">
        <v>0.5</v>
      </c>
      <c r="I24">
        <v>8304</v>
      </c>
      <c r="J24">
        <v>10218</v>
      </c>
      <c r="L24">
        <v>11395</v>
      </c>
      <c r="M24">
        <v>6.7859999999999996</v>
      </c>
      <c r="N24">
        <v>8.9350000000000005</v>
      </c>
      <c r="O24">
        <v>2.15</v>
      </c>
      <c r="Q24">
        <v>1.0760000000000001</v>
      </c>
      <c r="R24">
        <v>1</v>
      </c>
      <c r="S24">
        <v>0</v>
      </c>
      <c r="T24">
        <v>0</v>
      </c>
      <c r="V24">
        <v>0</v>
      </c>
      <c r="Y24" s="1">
        <v>44369</v>
      </c>
      <c r="Z24" s="2">
        <v>0.4906712962962963</v>
      </c>
      <c r="AB24">
        <v>1</v>
      </c>
      <c r="AD24" s="4">
        <f>((I24*$E$20)+$E$21)*1000/G24</f>
        <v>8.0800650419321052</v>
      </c>
      <c r="AE24" s="4">
        <f t="shared" ref="AE24:AE88" si="0">((J24*$G$20)+$G$21)*1000/H24</f>
        <v>10.092431493500001</v>
      </c>
      <c r="AF24" s="4">
        <f>AE24-AD24</f>
        <v>2.0123664515678961</v>
      </c>
      <c r="AG24" s="4">
        <f>((L24*$I$20)+$I$21)*1000/H24</f>
        <v>1.1668850944096505</v>
      </c>
    </row>
    <row r="25" spans="1:58" x14ac:dyDescent="0.3">
      <c r="A25">
        <v>2</v>
      </c>
      <c r="B25">
        <v>1</v>
      </c>
      <c r="C25" t="s">
        <v>26</v>
      </c>
      <c r="D25" t="s">
        <v>27</v>
      </c>
      <c r="G25">
        <v>0.5</v>
      </c>
      <c r="H25">
        <v>0.5</v>
      </c>
      <c r="I25">
        <v>11138</v>
      </c>
      <c r="J25">
        <v>10366</v>
      </c>
      <c r="L25">
        <v>11582</v>
      </c>
      <c r="M25">
        <v>8.9600000000000009</v>
      </c>
      <c r="N25">
        <v>9.0609999999999999</v>
      </c>
      <c r="O25">
        <v>0.10100000000000001</v>
      </c>
      <c r="Q25">
        <v>1.095</v>
      </c>
      <c r="R25">
        <v>1</v>
      </c>
      <c r="S25">
        <v>0</v>
      </c>
      <c r="T25">
        <v>0</v>
      </c>
      <c r="V25">
        <v>0</v>
      </c>
      <c r="Y25" s="1">
        <v>44369</v>
      </c>
      <c r="Z25" s="2">
        <v>0.49674768518518514</v>
      </c>
      <c r="AB25">
        <v>1</v>
      </c>
      <c r="AD25" s="4">
        <f t="shared" ref="AD25:AD88" si="1">((I25*$E$20)+$E$21)*1000/G25</f>
        <v>10.843615471872397</v>
      </c>
      <c r="AE25" s="4">
        <f t="shared" si="0"/>
        <v>10.241395497543561</v>
      </c>
      <c r="AF25" s="4">
        <f t="shared" ref="AF25:AF88" si="2">AE25-AD25</f>
        <v>-0.60221997432883612</v>
      </c>
      <c r="AG25" s="4">
        <f t="shared" ref="AG25:AG88" si="3">((L25*$I$20)+$I$21)*1000/H25</f>
        <v>1.1861590811419414</v>
      </c>
    </row>
    <row r="26" spans="1:58" x14ac:dyDescent="0.3">
      <c r="A26">
        <v>3</v>
      </c>
      <c r="B26">
        <v>1</v>
      </c>
      <c r="C26" t="s">
        <v>26</v>
      </c>
      <c r="D26" t="s">
        <v>27</v>
      </c>
      <c r="G26">
        <v>0.5</v>
      </c>
      <c r="H26">
        <v>0.5</v>
      </c>
      <c r="I26">
        <v>11381</v>
      </c>
      <c r="J26">
        <v>10384</v>
      </c>
      <c r="L26">
        <v>11797</v>
      </c>
      <c r="M26">
        <v>9.1470000000000002</v>
      </c>
      <c r="N26">
        <v>9.0760000000000005</v>
      </c>
      <c r="O26">
        <v>0</v>
      </c>
      <c r="Q26">
        <v>1.1180000000000001</v>
      </c>
      <c r="R26">
        <v>1</v>
      </c>
      <c r="S26">
        <v>0</v>
      </c>
      <c r="T26">
        <v>0</v>
      </c>
      <c r="V26">
        <v>0</v>
      </c>
      <c r="Y26" s="1">
        <v>44369</v>
      </c>
      <c r="Z26" s="2">
        <v>0.50331018518518522</v>
      </c>
      <c r="AB26">
        <v>1</v>
      </c>
      <c r="AD26" s="4">
        <f t="shared" si="1"/>
        <v>11.080574806549706</v>
      </c>
      <c r="AE26" s="4">
        <f t="shared" si="0"/>
        <v>10.259512741278588</v>
      </c>
      <c r="AF26" s="4">
        <f t="shared" si="2"/>
        <v>-0.8210620652711178</v>
      </c>
      <c r="AG26" s="4">
        <f t="shared" si="3"/>
        <v>1.2083190124116874</v>
      </c>
    </row>
    <row r="27" spans="1:58" x14ac:dyDescent="0.3">
      <c r="A27">
        <v>4</v>
      </c>
      <c r="B27">
        <v>2</v>
      </c>
      <c r="D27" t="s">
        <v>28</v>
      </c>
      <c r="Y27" s="1">
        <v>44369</v>
      </c>
      <c r="Z27" s="2">
        <v>0.5072916666666667</v>
      </c>
      <c r="AB27">
        <v>1</v>
      </c>
      <c r="AD27" s="4" t="e">
        <f t="shared" si="1"/>
        <v>#DIV/0!</v>
      </c>
      <c r="AE27" s="4" t="e">
        <f t="shared" si="0"/>
        <v>#DIV/0!</v>
      </c>
      <c r="AF27" s="4" t="e">
        <f t="shared" si="2"/>
        <v>#DIV/0!</v>
      </c>
      <c r="AG27" s="4" t="e">
        <f t="shared" si="3"/>
        <v>#DIV/0!</v>
      </c>
    </row>
    <row r="28" spans="1:58" x14ac:dyDescent="0.3">
      <c r="A28">
        <v>5</v>
      </c>
      <c r="B28">
        <v>3</v>
      </c>
      <c r="C28" t="s">
        <v>29</v>
      </c>
      <c r="D28" t="s">
        <v>27</v>
      </c>
      <c r="G28">
        <v>0.5</v>
      </c>
      <c r="H28">
        <v>0.5</v>
      </c>
      <c r="I28">
        <v>529</v>
      </c>
      <c r="J28">
        <v>269</v>
      </c>
      <c r="L28">
        <v>85</v>
      </c>
      <c r="M28">
        <v>0.82099999999999995</v>
      </c>
      <c r="N28">
        <v>0.50600000000000001</v>
      </c>
      <c r="O28">
        <v>0</v>
      </c>
      <c r="Q28">
        <v>0</v>
      </c>
      <c r="R28">
        <v>1</v>
      </c>
      <c r="S28">
        <v>0</v>
      </c>
      <c r="T28">
        <v>0</v>
      </c>
      <c r="V28">
        <v>0</v>
      </c>
      <c r="Y28" s="1">
        <v>44369</v>
      </c>
      <c r="Z28" s="2">
        <v>0.51689814814814816</v>
      </c>
      <c r="AB28">
        <v>1</v>
      </c>
      <c r="AD28" s="4">
        <f t="shared" si="1"/>
        <v>0.49834147355320879</v>
      </c>
      <c r="AE28" s="4">
        <f t="shared" si="0"/>
        <v>7.8628275734017178E-2</v>
      </c>
      <c r="AF28" s="4">
        <f t="shared" si="2"/>
        <v>-0.41971319781919159</v>
      </c>
      <c r="AG28" s="4">
        <f t="shared" si="3"/>
        <v>1.1696401732380355E-3</v>
      </c>
    </row>
    <row r="29" spans="1:58" x14ac:dyDescent="0.3">
      <c r="A29">
        <v>6</v>
      </c>
      <c r="B29">
        <v>3</v>
      </c>
      <c r="C29" t="s">
        <v>29</v>
      </c>
      <c r="D29" t="s">
        <v>27</v>
      </c>
      <c r="G29">
        <v>0.5</v>
      </c>
      <c r="H29">
        <v>0.5</v>
      </c>
      <c r="I29">
        <v>41</v>
      </c>
      <c r="J29">
        <v>219</v>
      </c>
      <c r="L29">
        <v>35</v>
      </c>
      <c r="M29">
        <v>0.44600000000000001</v>
      </c>
      <c r="N29">
        <v>0.46400000000000002</v>
      </c>
      <c r="O29">
        <v>1.7999999999999999E-2</v>
      </c>
      <c r="Q29">
        <v>0</v>
      </c>
      <c r="R29">
        <v>1</v>
      </c>
      <c r="S29">
        <v>0</v>
      </c>
      <c r="T29">
        <v>0</v>
      </c>
      <c r="V29">
        <v>0</v>
      </c>
      <c r="Y29" s="1">
        <v>44369</v>
      </c>
      <c r="Z29" s="2">
        <v>0.5218518518518519</v>
      </c>
      <c r="AB29">
        <v>1</v>
      </c>
      <c r="AD29" s="4">
        <f t="shared" si="1"/>
        <v>2.247252160865568E-2</v>
      </c>
      <c r="AE29" s="4">
        <f t="shared" si="0"/>
        <v>2.8302598692274399E-2</v>
      </c>
      <c r="AF29" s="4">
        <f t="shared" si="2"/>
        <v>5.8300770836187191E-3</v>
      </c>
      <c r="AG29" s="4">
        <f t="shared" si="3"/>
        <v>-3.9838322150750182E-3</v>
      </c>
    </row>
    <row r="30" spans="1:58" x14ac:dyDescent="0.3">
      <c r="A30">
        <v>7</v>
      </c>
      <c r="B30">
        <v>3</v>
      </c>
      <c r="C30" t="s">
        <v>29</v>
      </c>
      <c r="D30" t="s">
        <v>27</v>
      </c>
      <c r="G30">
        <v>0.5</v>
      </c>
      <c r="H30">
        <v>0.5</v>
      </c>
      <c r="I30">
        <v>58</v>
      </c>
      <c r="J30">
        <v>264</v>
      </c>
      <c r="L30">
        <v>81</v>
      </c>
      <c r="M30">
        <v>0.45900000000000002</v>
      </c>
      <c r="N30">
        <v>0.502</v>
      </c>
      <c r="O30">
        <v>4.2999999999999997E-2</v>
      </c>
      <c r="Q30">
        <v>0</v>
      </c>
      <c r="R30">
        <v>1</v>
      </c>
      <c r="S30">
        <v>0</v>
      </c>
      <c r="T30">
        <v>0</v>
      </c>
      <c r="V30">
        <v>0</v>
      </c>
      <c r="Y30" s="1">
        <v>44369</v>
      </c>
      <c r="Z30" s="2">
        <v>0.52725694444444449</v>
      </c>
      <c r="AB30">
        <v>1</v>
      </c>
      <c r="AD30" s="4">
        <f t="shared" si="1"/>
        <v>3.9049923623117572E-2</v>
      </c>
      <c r="AE30" s="4">
        <f t="shared" si="0"/>
        <v>7.3595708029842902E-2</v>
      </c>
      <c r="AF30" s="4">
        <f t="shared" si="2"/>
        <v>3.454578440672533E-2</v>
      </c>
      <c r="AG30" s="4">
        <f t="shared" si="3"/>
        <v>7.5736238217299023E-4</v>
      </c>
    </row>
    <row r="31" spans="1:58" x14ac:dyDescent="0.3">
      <c r="A31">
        <v>8</v>
      </c>
      <c r="B31">
        <v>4</v>
      </c>
      <c r="C31" t="s">
        <v>65</v>
      </c>
      <c r="D31" t="s">
        <v>27</v>
      </c>
      <c r="G31">
        <v>0.2</v>
      </c>
      <c r="H31">
        <v>0.2</v>
      </c>
      <c r="I31">
        <v>487</v>
      </c>
      <c r="J31">
        <v>2439</v>
      </c>
      <c r="L31">
        <v>1241</v>
      </c>
      <c r="M31">
        <v>1.9710000000000001</v>
      </c>
      <c r="N31">
        <v>5.8609999999999998</v>
      </c>
      <c r="O31">
        <v>3.89</v>
      </c>
      <c r="Q31">
        <v>3.4000000000000002E-2</v>
      </c>
      <c r="R31">
        <v>1</v>
      </c>
      <c r="S31">
        <v>0</v>
      </c>
      <c r="T31">
        <v>0</v>
      </c>
      <c r="V31">
        <v>0</v>
      </c>
      <c r="Y31" s="1">
        <v>44369</v>
      </c>
      <c r="Z31" s="2">
        <v>0.53695601851851849</v>
      </c>
      <c r="AB31">
        <v>1</v>
      </c>
      <c r="AD31" s="4">
        <f t="shared" si="1"/>
        <v>1.1434638479113455</v>
      </c>
      <c r="AE31" s="4">
        <f t="shared" si="0"/>
        <v>5.6569066483641368</v>
      </c>
      <c r="AF31" s="4">
        <f t="shared" si="2"/>
        <v>4.5134428004527916</v>
      </c>
      <c r="AG31" s="4">
        <f t="shared" si="3"/>
        <v>0.30079480447758949</v>
      </c>
      <c r="AI31">
        <f>ABS(100*(AD31-3)/3)</f>
        <v>61.884538402955151</v>
      </c>
      <c r="AN31">
        <f t="shared" ref="AN31:AN36" si="4">ABS(100*(AE31-6)/6)</f>
        <v>5.7182225272643867</v>
      </c>
      <c r="AS31">
        <f t="shared" ref="AS31:AS36" si="5">ABS(100*(AF31-3)/3)</f>
        <v>50.44809334842639</v>
      </c>
      <c r="AX31">
        <f t="shared" ref="AX31:AX36" si="6">ABS(100*(AG31-0.3)/0.3)</f>
        <v>0.26493482586316863</v>
      </c>
    </row>
    <row r="32" spans="1:58" x14ac:dyDescent="0.3">
      <c r="A32">
        <v>9</v>
      </c>
      <c r="B32">
        <v>4</v>
      </c>
      <c r="C32" t="s">
        <v>65</v>
      </c>
      <c r="D32" t="s">
        <v>27</v>
      </c>
      <c r="G32">
        <v>0.2</v>
      </c>
      <c r="H32">
        <v>0.2</v>
      </c>
      <c r="I32">
        <v>1163</v>
      </c>
      <c r="J32">
        <v>2479</v>
      </c>
      <c r="L32">
        <v>1224</v>
      </c>
      <c r="M32">
        <v>3.2669999999999999</v>
      </c>
      <c r="N32">
        <v>5.9470000000000001</v>
      </c>
      <c r="O32">
        <v>2.68</v>
      </c>
      <c r="Q32">
        <v>0.03</v>
      </c>
      <c r="R32">
        <v>1</v>
      </c>
      <c r="S32">
        <v>0</v>
      </c>
      <c r="T32">
        <v>0</v>
      </c>
      <c r="V32">
        <v>0</v>
      </c>
      <c r="Y32" s="1">
        <v>44369</v>
      </c>
      <c r="Z32" s="2">
        <v>0.54210648148148144</v>
      </c>
      <c r="AB32">
        <v>1</v>
      </c>
      <c r="AD32" s="4">
        <f t="shared" si="1"/>
        <v>2.7914526364078509</v>
      </c>
      <c r="AE32" s="4">
        <f t="shared" si="0"/>
        <v>5.7575580024476229</v>
      </c>
      <c r="AF32" s="4">
        <f t="shared" si="2"/>
        <v>2.966105366039772</v>
      </c>
      <c r="AG32" s="4">
        <f t="shared" si="3"/>
        <v>0.29641435294752339</v>
      </c>
      <c r="AI32">
        <f t="shared" ref="AI32:AI36" si="7">ABS(100*(AD32-3)/3)</f>
        <v>6.9515787864049701</v>
      </c>
      <c r="AN32">
        <f t="shared" si="4"/>
        <v>4.0406999592062842</v>
      </c>
      <c r="AS32">
        <f t="shared" si="5"/>
        <v>1.1298211320075986</v>
      </c>
      <c r="AX32">
        <f t="shared" si="6"/>
        <v>1.1952156841588679</v>
      </c>
    </row>
    <row r="33" spans="1:58" x14ac:dyDescent="0.3">
      <c r="A33">
        <v>10</v>
      </c>
      <c r="B33">
        <v>4</v>
      </c>
      <c r="C33" t="s">
        <v>65</v>
      </c>
      <c r="D33" t="s">
        <v>27</v>
      </c>
      <c r="G33">
        <v>0.2</v>
      </c>
      <c r="H33">
        <v>0.2</v>
      </c>
      <c r="I33">
        <v>1211</v>
      </c>
      <c r="J33">
        <v>2459</v>
      </c>
      <c r="L33">
        <v>1212</v>
      </c>
      <c r="M33">
        <v>3.359</v>
      </c>
      <c r="N33">
        <v>5.9039999999999999</v>
      </c>
      <c r="O33">
        <v>2.5449999999999999</v>
      </c>
      <c r="Q33">
        <v>2.7E-2</v>
      </c>
      <c r="R33">
        <v>1</v>
      </c>
      <c r="S33">
        <v>0</v>
      </c>
      <c r="T33">
        <v>0</v>
      </c>
      <c r="V33">
        <v>0</v>
      </c>
      <c r="Y33" s="1">
        <v>44369</v>
      </c>
      <c r="Z33" s="2">
        <v>0.54777777777777781</v>
      </c>
      <c r="AB33">
        <v>1</v>
      </c>
      <c r="AD33" s="4">
        <f t="shared" si="1"/>
        <v>2.9084695918040526</v>
      </c>
      <c r="AE33" s="4">
        <f t="shared" si="0"/>
        <v>5.7072323254058803</v>
      </c>
      <c r="AF33" s="4">
        <f t="shared" si="2"/>
        <v>2.7987627336018277</v>
      </c>
      <c r="AG33" s="4">
        <f t="shared" si="3"/>
        <v>0.29332226951453555</v>
      </c>
      <c r="AI33">
        <f t="shared" si="7"/>
        <v>3.0510136065315794</v>
      </c>
      <c r="AN33">
        <f t="shared" si="4"/>
        <v>4.8794612432353279</v>
      </c>
      <c r="AS33">
        <f t="shared" si="5"/>
        <v>6.707908879939076</v>
      </c>
      <c r="AX33">
        <f t="shared" si="6"/>
        <v>2.22591016182148</v>
      </c>
    </row>
    <row r="34" spans="1:58" x14ac:dyDescent="0.3">
      <c r="A34">
        <v>11</v>
      </c>
      <c r="B34">
        <v>5</v>
      </c>
      <c r="C34" t="s">
        <v>65</v>
      </c>
      <c r="D34" t="s">
        <v>27</v>
      </c>
      <c r="G34">
        <v>0.6</v>
      </c>
      <c r="H34">
        <v>0.6</v>
      </c>
      <c r="I34">
        <v>3776</v>
      </c>
      <c r="J34">
        <v>7957</v>
      </c>
      <c r="L34">
        <v>3793</v>
      </c>
      <c r="M34">
        <v>2.76</v>
      </c>
      <c r="N34">
        <v>5.85</v>
      </c>
      <c r="O34">
        <v>3.09</v>
      </c>
      <c r="Q34">
        <v>0.23400000000000001</v>
      </c>
      <c r="R34">
        <v>1</v>
      </c>
      <c r="S34">
        <v>0</v>
      </c>
      <c r="T34">
        <v>0</v>
      </c>
      <c r="V34">
        <v>0</v>
      </c>
      <c r="Y34" s="1">
        <v>44369</v>
      </c>
      <c r="Z34" s="2">
        <v>0.55851851851851853</v>
      </c>
      <c r="AB34">
        <v>1</v>
      </c>
      <c r="AD34" s="4">
        <f t="shared" si="1"/>
        <v>3.0538543819295252</v>
      </c>
      <c r="AE34" s="4">
        <f t="shared" si="0"/>
        <v>6.5139203147269944</v>
      </c>
      <c r="AF34" s="4">
        <f t="shared" si="2"/>
        <v>3.4600659327974692</v>
      </c>
      <c r="AG34" s="4">
        <f t="shared" si="3"/>
        <v>0.31945929374211168</v>
      </c>
      <c r="AI34">
        <f t="shared" si="7"/>
        <v>1.7951460643175061</v>
      </c>
      <c r="AN34">
        <f t="shared" si="4"/>
        <v>8.5653385787832406</v>
      </c>
      <c r="AS34">
        <f t="shared" si="5"/>
        <v>15.335531093248974</v>
      </c>
      <c r="AX34">
        <f t="shared" si="6"/>
        <v>6.4864312473705645</v>
      </c>
    </row>
    <row r="35" spans="1:58" x14ac:dyDescent="0.3">
      <c r="A35">
        <v>12</v>
      </c>
      <c r="B35">
        <v>5</v>
      </c>
      <c r="C35" t="s">
        <v>65</v>
      </c>
      <c r="D35" t="s">
        <v>27</v>
      </c>
      <c r="G35">
        <v>0.6</v>
      </c>
      <c r="H35">
        <v>0.6</v>
      </c>
      <c r="I35">
        <v>3826</v>
      </c>
      <c r="J35">
        <v>7217</v>
      </c>
      <c r="L35">
        <v>3346</v>
      </c>
      <c r="M35">
        <v>2.7919999999999998</v>
      </c>
      <c r="N35">
        <v>5.327</v>
      </c>
      <c r="O35">
        <v>2.536</v>
      </c>
      <c r="Q35">
        <v>0.19500000000000001</v>
      </c>
      <c r="R35">
        <v>1</v>
      </c>
      <c r="S35">
        <v>0</v>
      </c>
      <c r="T35">
        <v>0</v>
      </c>
      <c r="V35">
        <v>0</v>
      </c>
      <c r="Y35" s="1">
        <v>44369</v>
      </c>
      <c r="Z35" s="2">
        <v>0.56447916666666664</v>
      </c>
      <c r="AB35">
        <v>1</v>
      </c>
      <c r="AD35" s="4">
        <f t="shared" si="1"/>
        <v>3.0944852692198728</v>
      </c>
      <c r="AE35" s="4">
        <f t="shared" si="0"/>
        <v>5.8932369645454985</v>
      </c>
      <c r="AF35" s="4">
        <f t="shared" si="2"/>
        <v>2.7987516953256257</v>
      </c>
      <c r="AG35" s="4">
        <f t="shared" si="3"/>
        <v>0.28106592444917944</v>
      </c>
      <c r="AI35">
        <f t="shared" si="7"/>
        <v>3.1495089739957591</v>
      </c>
      <c r="AN35">
        <f t="shared" si="4"/>
        <v>1.7793839242416916</v>
      </c>
      <c r="AS35">
        <f t="shared" si="5"/>
        <v>6.7082768224791423</v>
      </c>
      <c r="AX35">
        <f t="shared" si="6"/>
        <v>6.3113585169401833</v>
      </c>
    </row>
    <row r="36" spans="1:58" x14ac:dyDescent="0.3">
      <c r="A36">
        <v>13</v>
      </c>
      <c r="B36">
        <v>5</v>
      </c>
      <c r="C36" t="s">
        <v>65</v>
      </c>
      <c r="D36" t="s">
        <v>27</v>
      </c>
      <c r="G36">
        <v>0.6</v>
      </c>
      <c r="H36">
        <v>0.6</v>
      </c>
      <c r="I36">
        <v>3775</v>
      </c>
      <c r="J36">
        <v>7275</v>
      </c>
      <c r="L36">
        <v>3380</v>
      </c>
      <c r="M36">
        <v>2.7589999999999999</v>
      </c>
      <c r="N36">
        <v>5.3680000000000003</v>
      </c>
      <c r="O36">
        <v>2.609</v>
      </c>
      <c r="Q36">
        <v>0.19800000000000001</v>
      </c>
      <c r="R36">
        <v>1</v>
      </c>
      <c r="S36">
        <v>0</v>
      </c>
      <c r="T36">
        <v>0</v>
      </c>
      <c r="V36">
        <v>0</v>
      </c>
      <c r="Y36" s="1">
        <v>44369</v>
      </c>
      <c r="Z36" s="2">
        <v>0.57086805555555553</v>
      </c>
      <c r="AB36">
        <v>1</v>
      </c>
      <c r="AD36" s="4">
        <f t="shared" si="1"/>
        <v>3.053041764183718</v>
      </c>
      <c r="AE36" s="4">
        <f t="shared" si="0"/>
        <v>5.9418851190191839</v>
      </c>
      <c r="AF36" s="4">
        <f t="shared" si="2"/>
        <v>2.8888433548354659</v>
      </c>
      <c r="AG36" s="4">
        <f t="shared" si="3"/>
        <v>0.28398622546922353</v>
      </c>
      <c r="AI36">
        <f t="shared" si="7"/>
        <v>1.7680588061239326</v>
      </c>
      <c r="AN36">
        <f t="shared" si="4"/>
        <v>0.96858134968026788</v>
      </c>
      <c r="AS36">
        <f t="shared" si="5"/>
        <v>3.7052215054844684</v>
      </c>
      <c r="AX36">
        <f t="shared" si="6"/>
        <v>5.3379248435921536</v>
      </c>
    </row>
    <row r="37" spans="1:58" x14ac:dyDescent="0.3">
      <c r="A37">
        <v>14</v>
      </c>
      <c r="B37">
        <v>6</v>
      </c>
      <c r="C37" t="s">
        <v>69</v>
      </c>
      <c r="D37" t="s">
        <v>27</v>
      </c>
      <c r="G37">
        <v>0.33300000000000002</v>
      </c>
      <c r="H37">
        <v>0.33300000000000002</v>
      </c>
      <c r="I37">
        <v>4513</v>
      </c>
      <c r="J37">
        <v>12080</v>
      </c>
      <c r="L37">
        <v>6073</v>
      </c>
      <c r="M37">
        <v>5.8209999999999997</v>
      </c>
      <c r="N37">
        <v>15.784000000000001</v>
      </c>
      <c r="O37">
        <v>9.9629999999999992</v>
      </c>
      <c r="Q37">
        <v>0.78</v>
      </c>
      <c r="R37">
        <v>1</v>
      </c>
      <c r="S37">
        <v>0</v>
      </c>
      <c r="T37">
        <v>0</v>
      </c>
      <c r="V37">
        <v>0</v>
      </c>
      <c r="Y37" s="1">
        <v>44369</v>
      </c>
      <c r="Z37" s="2">
        <v>0.58160879629629625</v>
      </c>
      <c r="AB37">
        <v>1</v>
      </c>
      <c r="AD37" s="4">
        <f t="shared" si="1"/>
        <v>6.5815381271878399</v>
      </c>
      <c r="AE37" s="4">
        <f t="shared" si="0"/>
        <v>17.967807367168923</v>
      </c>
      <c r="AF37" s="4">
        <f t="shared" si="2"/>
        <v>11.386269239981083</v>
      </c>
      <c r="AG37" s="4">
        <f t="shared" si="3"/>
        <v>0.92845269278920306</v>
      </c>
      <c r="AI37">
        <f>ABS(100*(AD37-9)/9)</f>
        <v>26.871798586801777</v>
      </c>
      <c r="AN37">
        <f>ABS(100*(AE37-18)/18)</f>
        <v>0.17884796017264806</v>
      </c>
      <c r="AS37">
        <f>ABS(100*(AF37-9)/9)</f>
        <v>26.514102666456473</v>
      </c>
      <c r="AX37">
        <f>ABS(100*(AG37-0.9)/0.9)</f>
        <v>3.1614103099114486</v>
      </c>
    </row>
    <row r="38" spans="1:58" x14ac:dyDescent="0.3">
      <c r="A38">
        <v>15</v>
      </c>
      <c r="B38">
        <v>6</v>
      </c>
      <c r="C38" t="s">
        <v>69</v>
      </c>
      <c r="D38" t="s">
        <v>27</v>
      </c>
      <c r="G38">
        <v>0.33300000000000002</v>
      </c>
      <c r="H38">
        <v>0.33300000000000002</v>
      </c>
      <c r="I38">
        <v>6018</v>
      </c>
      <c r="J38">
        <v>12206</v>
      </c>
      <c r="L38">
        <v>6186</v>
      </c>
      <c r="M38">
        <v>7.556</v>
      </c>
      <c r="N38">
        <v>15.945</v>
      </c>
      <c r="O38">
        <v>8.3889999999999993</v>
      </c>
      <c r="Q38">
        <v>0.79700000000000004</v>
      </c>
      <c r="R38">
        <v>1</v>
      </c>
      <c r="S38">
        <v>0</v>
      </c>
      <c r="T38">
        <v>0</v>
      </c>
      <c r="V38">
        <v>0</v>
      </c>
      <c r="Y38" s="1">
        <v>44369</v>
      </c>
      <c r="Z38" s="2">
        <v>0.58753472222222225</v>
      </c>
      <c r="AB38">
        <v>1</v>
      </c>
      <c r="AD38" s="4">
        <f t="shared" si="1"/>
        <v>8.7851231856373317</v>
      </c>
      <c r="AE38" s="4">
        <f t="shared" si="0"/>
        <v>18.158228847867409</v>
      </c>
      <c r="AF38" s="4">
        <f t="shared" si="2"/>
        <v>9.3731056622300777</v>
      </c>
      <c r="AG38" s="4">
        <f t="shared" si="3"/>
        <v>0.94594045194473964</v>
      </c>
      <c r="AI38">
        <f t="shared" ref="AI38:AI45" si="8">ABS(100*(AD38-9)/9)</f>
        <v>2.3875201595852027</v>
      </c>
      <c r="AN38">
        <f t="shared" ref="AN38:AN45" si="9">ABS(100*(AE38-18)/18)</f>
        <v>0.8790491548189413</v>
      </c>
      <c r="AS38">
        <f t="shared" ref="AS38:AS45" si="10">ABS(100*(AF38-9)/9)</f>
        <v>4.1456184692230851</v>
      </c>
      <c r="AX38">
        <f t="shared" ref="AX38:AX45" si="11">ABS(100*(AG38-0.9)/0.9)</f>
        <v>5.1044946605266244</v>
      </c>
    </row>
    <row r="39" spans="1:58" x14ac:dyDescent="0.3">
      <c r="A39">
        <v>16</v>
      </c>
      <c r="B39">
        <v>6</v>
      </c>
      <c r="C39" t="s">
        <v>69</v>
      </c>
      <c r="D39" t="s">
        <v>27</v>
      </c>
      <c r="G39">
        <v>0.33300000000000002</v>
      </c>
      <c r="H39">
        <v>0.33300000000000002</v>
      </c>
      <c r="I39">
        <v>6107</v>
      </c>
      <c r="J39">
        <v>12137</v>
      </c>
      <c r="L39">
        <v>6189</v>
      </c>
      <c r="M39">
        <v>7.6580000000000004</v>
      </c>
      <c r="N39">
        <v>15.856999999999999</v>
      </c>
      <c r="O39">
        <v>8.1989999999999998</v>
      </c>
      <c r="Q39">
        <v>0.79800000000000004</v>
      </c>
      <c r="R39">
        <v>1</v>
      </c>
      <c r="S39">
        <v>0</v>
      </c>
      <c r="T39">
        <v>0</v>
      </c>
      <c r="V39">
        <v>0</v>
      </c>
      <c r="Y39" s="1">
        <v>44369</v>
      </c>
      <c r="Z39" s="2">
        <v>0.59398148148148155</v>
      </c>
      <c r="AB39">
        <v>1</v>
      </c>
      <c r="AD39" s="4">
        <f t="shared" si="1"/>
        <v>8.9154348601901585</v>
      </c>
      <c r="AE39" s="4">
        <f t="shared" si="0"/>
        <v>18.053950417961097</v>
      </c>
      <c r="AF39" s="4">
        <f t="shared" si="2"/>
        <v>9.1385155577709387</v>
      </c>
      <c r="AG39" s="4">
        <f t="shared" si="3"/>
        <v>0.94640472873647985</v>
      </c>
      <c r="AI39">
        <f t="shared" si="8"/>
        <v>0.93961266455379422</v>
      </c>
      <c r="AN39">
        <f t="shared" si="9"/>
        <v>0.29972454422831796</v>
      </c>
      <c r="AS39">
        <f t="shared" si="10"/>
        <v>1.5390617530104302</v>
      </c>
      <c r="AX39">
        <f t="shared" si="11"/>
        <v>5.1560809707199811</v>
      </c>
      <c r="BC39" s="4"/>
      <c r="BD39" s="4"/>
      <c r="BE39" s="4"/>
      <c r="BF39" s="4"/>
    </row>
    <row r="40" spans="1:58" x14ac:dyDescent="0.3">
      <c r="A40">
        <v>17</v>
      </c>
      <c r="B40">
        <v>7</v>
      </c>
      <c r="C40" t="s">
        <v>69</v>
      </c>
      <c r="D40" t="s">
        <v>27</v>
      </c>
      <c r="G40">
        <v>0.46700000000000003</v>
      </c>
      <c r="H40">
        <v>0.46700000000000003</v>
      </c>
      <c r="I40">
        <v>8592</v>
      </c>
      <c r="J40">
        <v>17297</v>
      </c>
      <c r="L40">
        <v>8471</v>
      </c>
      <c r="M40">
        <v>7.5019999999999998</v>
      </c>
      <c r="N40">
        <v>15.987</v>
      </c>
      <c r="O40">
        <v>8.4860000000000007</v>
      </c>
      <c r="Q40">
        <v>0.82399999999999995</v>
      </c>
      <c r="R40">
        <v>1</v>
      </c>
      <c r="S40">
        <v>0</v>
      </c>
      <c r="T40">
        <v>0</v>
      </c>
      <c r="V40">
        <v>0</v>
      </c>
      <c r="Y40" s="1">
        <v>44369</v>
      </c>
      <c r="Z40" s="2">
        <v>0.60523148148148154</v>
      </c>
      <c r="AB40">
        <v>1</v>
      </c>
      <c r="AD40" s="4">
        <f t="shared" si="1"/>
        <v>8.9517192022301764</v>
      </c>
      <c r="AE40" s="4">
        <f t="shared" si="0"/>
        <v>18.434197911209793</v>
      </c>
      <c r="AF40" s="4">
        <f t="shared" si="2"/>
        <v>9.4824787089796168</v>
      </c>
      <c r="AG40" s="4">
        <f t="shared" si="3"/>
        <v>0.92667026674636321</v>
      </c>
      <c r="AI40">
        <f t="shared" si="8"/>
        <v>0.53645330855359596</v>
      </c>
      <c r="AN40">
        <f t="shared" si="9"/>
        <v>2.412210617832184</v>
      </c>
      <c r="AS40">
        <f t="shared" si="10"/>
        <v>5.3608745442179639</v>
      </c>
      <c r="AX40">
        <f t="shared" si="11"/>
        <v>2.9633629718181322</v>
      </c>
      <c r="BC40" s="4"/>
      <c r="BD40" s="4"/>
      <c r="BE40" s="4"/>
      <c r="BF40" s="4"/>
    </row>
    <row r="41" spans="1:58" x14ac:dyDescent="0.3">
      <c r="A41">
        <v>18</v>
      </c>
      <c r="B41">
        <v>7</v>
      </c>
      <c r="C41" t="s">
        <v>69</v>
      </c>
      <c r="D41" t="s">
        <v>27</v>
      </c>
      <c r="G41">
        <v>0.46700000000000003</v>
      </c>
      <c r="H41">
        <v>0.46700000000000003</v>
      </c>
      <c r="I41">
        <v>8702</v>
      </c>
      <c r="J41">
        <v>17363</v>
      </c>
      <c r="L41">
        <v>8520</v>
      </c>
      <c r="M41">
        <v>7.5919999999999996</v>
      </c>
      <c r="N41">
        <v>16.047999999999998</v>
      </c>
      <c r="O41">
        <v>8.4559999999999995</v>
      </c>
      <c r="Q41">
        <v>0.83</v>
      </c>
      <c r="R41">
        <v>1</v>
      </c>
      <c r="S41">
        <v>0</v>
      </c>
      <c r="T41">
        <v>0</v>
      </c>
      <c r="V41">
        <v>0</v>
      </c>
      <c r="Y41" s="1">
        <v>44369</v>
      </c>
      <c r="Z41" s="2">
        <v>0.6114236111111111</v>
      </c>
      <c r="AB41">
        <v>1</v>
      </c>
      <c r="AD41" s="4">
        <f t="shared" si="1"/>
        <v>9.0665645367553598</v>
      </c>
      <c r="AE41" s="4">
        <f t="shared" si="0"/>
        <v>18.505321994395128</v>
      </c>
      <c r="AF41" s="4">
        <f t="shared" si="2"/>
        <v>9.4387574576397686</v>
      </c>
      <c r="AG41" s="4">
        <f t="shared" si="3"/>
        <v>0.93207755040861884</v>
      </c>
      <c r="AI41">
        <f t="shared" si="8"/>
        <v>0.73960596394844202</v>
      </c>
      <c r="AN41">
        <f t="shared" si="9"/>
        <v>2.8073444133062688</v>
      </c>
      <c r="AS41">
        <f t="shared" si="10"/>
        <v>4.8750828626640956</v>
      </c>
      <c r="AX41">
        <f t="shared" si="11"/>
        <v>3.5641722676243126</v>
      </c>
      <c r="BC41" s="4"/>
      <c r="BD41" s="4"/>
      <c r="BE41" s="4"/>
      <c r="BF41" s="4"/>
    </row>
    <row r="42" spans="1:58" x14ac:dyDescent="0.3">
      <c r="A42">
        <v>19</v>
      </c>
      <c r="B42">
        <v>7</v>
      </c>
      <c r="C42" t="s">
        <v>69</v>
      </c>
      <c r="D42" t="s">
        <v>27</v>
      </c>
      <c r="G42">
        <v>0.46700000000000003</v>
      </c>
      <c r="H42">
        <v>0.46700000000000003</v>
      </c>
      <c r="I42">
        <v>8669</v>
      </c>
      <c r="J42">
        <v>17264</v>
      </c>
      <c r="L42">
        <v>8609</v>
      </c>
      <c r="M42">
        <v>7.5650000000000004</v>
      </c>
      <c r="N42">
        <v>15.957000000000001</v>
      </c>
      <c r="O42">
        <v>8.3930000000000007</v>
      </c>
      <c r="Q42">
        <v>0.84</v>
      </c>
      <c r="R42">
        <v>1</v>
      </c>
      <c r="S42">
        <v>0</v>
      </c>
      <c r="T42">
        <v>0</v>
      </c>
      <c r="V42">
        <v>0</v>
      </c>
      <c r="Y42" s="1">
        <v>44369</v>
      </c>
      <c r="Z42" s="2">
        <v>0.61791666666666667</v>
      </c>
      <c r="AB42">
        <v>1</v>
      </c>
      <c r="AD42" s="4">
        <f t="shared" si="1"/>
        <v>9.0321109363978032</v>
      </c>
      <c r="AE42" s="4">
        <f t="shared" si="0"/>
        <v>18.398635869617127</v>
      </c>
      <c r="AF42" s="4">
        <f t="shared" si="2"/>
        <v>9.3665249332193241</v>
      </c>
      <c r="AG42" s="4">
        <f t="shared" si="3"/>
        <v>0.94189894318291989</v>
      </c>
      <c r="AI42">
        <f t="shared" si="8"/>
        <v>0.35678818219781289</v>
      </c>
      <c r="AN42">
        <f t="shared" si="9"/>
        <v>2.2146437200951516</v>
      </c>
      <c r="AS42">
        <f t="shared" si="10"/>
        <v>4.0724992579924901</v>
      </c>
      <c r="AX42">
        <f t="shared" si="11"/>
        <v>4.6554381314355409</v>
      </c>
      <c r="BC42" s="4"/>
      <c r="BD42" s="4"/>
      <c r="BE42" s="4"/>
      <c r="BF42" s="4"/>
    </row>
    <row r="43" spans="1:58" x14ac:dyDescent="0.3">
      <c r="A43">
        <v>20</v>
      </c>
      <c r="B43">
        <v>8</v>
      </c>
      <c r="C43" t="s">
        <v>69</v>
      </c>
      <c r="D43" t="s">
        <v>27</v>
      </c>
      <c r="G43">
        <v>0.6</v>
      </c>
      <c r="H43">
        <v>0.6</v>
      </c>
      <c r="I43">
        <v>11117</v>
      </c>
      <c r="J43">
        <v>22275</v>
      </c>
      <c r="L43">
        <v>10792</v>
      </c>
      <c r="M43">
        <v>7.4530000000000003</v>
      </c>
      <c r="N43">
        <v>15.958</v>
      </c>
      <c r="O43">
        <v>8.5050000000000008</v>
      </c>
      <c r="Q43">
        <v>0.84399999999999997</v>
      </c>
      <c r="R43">
        <v>1</v>
      </c>
      <c r="S43">
        <v>0</v>
      </c>
      <c r="T43">
        <v>0</v>
      </c>
      <c r="V43">
        <v>0</v>
      </c>
      <c r="Y43" s="1">
        <v>44369</v>
      </c>
      <c r="Z43" s="2">
        <v>0.6297800925925926</v>
      </c>
      <c r="AB43">
        <v>1</v>
      </c>
      <c r="AD43" s="4">
        <f t="shared" si="1"/>
        <v>9.0192812538983862</v>
      </c>
      <c r="AE43" s="4">
        <f t="shared" si="0"/>
        <v>18.523304379454888</v>
      </c>
      <c r="AF43" s="4">
        <f t="shared" si="2"/>
        <v>9.5040231255565022</v>
      </c>
      <c r="AG43" s="4">
        <f t="shared" si="3"/>
        <v>0.9206118478388291</v>
      </c>
      <c r="AI43">
        <f t="shared" si="8"/>
        <v>0.21423615442651331</v>
      </c>
      <c r="AN43">
        <f t="shared" si="9"/>
        <v>2.9072465525271576</v>
      </c>
      <c r="AS43">
        <f t="shared" si="10"/>
        <v>5.6002569506278022</v>
      </c>
      <c r="AX43">
        <f t="shared" si="11"/>
        <v>2.2902053154254531</v>
      </c>
      <c r="BC43" s="4"/>
      <c r="BD43" s="4"/>
      <c r="BE43" s="4"/>
      <c r="BF43" s="4"/>
    </row>
    <row r="44" spans="1:58" x14ac:dyDescent="0.3">
      <c r="A44">
        <v>21</v>
      </c>
      <c r="B44">
        <v>8</v>
      </c>
      <c r="C44" t="s">
        <v>69</v>
      </c>
      <c r="D44" t="s">
        <v>27</v>
      </c>
      <c r="G44">
        <v>0.6</v>
      </c>
      <c r="H44">
        <v>0.6</v>
      </c>
      <c r="I44">
        <v>11134</v>
      </c>
      <c r="J44">
        <v>20480</v>
      </c>
      <c r="L44">
        <v>9540</v>
      </c>
      <c r="M44">
        <v>7.4640000000000004</v>
      </c>
      <c r="N44">
        <v>14.691000000000001</v>
      </c>
      <c r="O44">
        <v>7.226</v>
      </c>
      <c r="Q44">
        <v>0.73499999999999999</v>
      </c>
      <c r="R44">
        <v>1</v>
      </c>
      <c r="S44">
        <v>0</v>
      </c>
      <c r="T44">
        <v>0</v>
      </c>
      <c r="V44">
        <v>0</v>
      </c>
      <c r="Y44" s="1">
        <v>44369</v>
      </c>
      <c r="Z44" s="2">
        <v>0.63627314814814817</v>
      </c>
      <c r="AB44">
        <v>1</v>
      </c>
      <c r="AD44" s="4">
        <f t="shared" si="1"/>
        <v>9.0330957555771025</v>
      </c>
      <c r="AE44" s="4">
        <f t="shared" si="0"/>
        <v>17.017727874622746</v>
      </c>
      <c r="AF44" s="4">
        <f t="shared" si="2"/>
        <v>7.984632119045644</v>
      </c>
      <c r="AG44" s="4">
        <f t="shared" si="3"/>
        <v>0.81307605733603017</v>
      </c>
      <c r="AI44">
        <f t="shared" si="8"/>
        <v>0.3677306175233615</v>
      </c>
      <c r="AN44">
        <f t="shared" si="9"/>
        <v>5.4570673632069635</v>
      </c>
      <c r="AS44">
        <f t="shared" si="10"/>
        <v>11.281865343937291</v>
      </c>
      <c r="AX44">
        <f t="shared" si="11"/>
        <v>9.658215851552205</v>
      </c>
      <c r="BC44" s="4"/>
      <c r="BD44" s="4"/>
      <c r="BE44" s="4"/>
      <c r="BF44" s="4"/>
    </row>
    <row r="45" spans="1:58" x14ac:dyDescent="0.3">
      <c r="A45">
        <v>22</v>
      </c>
      <c r="B45">
        <v>8</v>
      </c>
      <c r="C45" t="s">
        <v>69</v>
      </c>
      <c r="D45" t="s">
        <v>27</v>
      </c>
      <c r="G45">
        <v>0.6</v>
      </c>
      <c r="H45">
        <v>0.6</v>
      </c>
      <c r="I45">
        <v>11041</v>
      </c>
      <c r="J45">
        <v>22151</v>
      </c>
      <c r="L45">
        <v>10775</v>
      </c>
      <c r="M45">
        <v>7.4039999999999999</v>
      </c>
      <c r="N45">
        <v>15.871</v>
      </c>
      <c r="O45">
        <v>8.4659999999999993</v>
      </c>
      <c r="Q45">
        <v>0.84199999999999997</v>
      </c>
      <c r="R45">
        <v>1</v>
      </c>
      <c r="S45">
        <v>0</v>
      </c>
      <c r="T45">
        <v>0</v>
      </c>
      <c r="V45">
        <v>0</v>
      </c>
      <c r="Y45" s="1">
        <v>44369</v>
      </c>
      <c r="Z45" s="2">
        <v>0.64324074074074067</v>
      </c>
      <c r="AB45">
        <v>1</v>
      </c>
      <c r="AD45" s="4">
        <f t="shared" si="1"/>
        <v>8.9575223052170561</v>
      </c>
      <c r="AE45" s="4">
        <f t="shared" si="0"/>
        <v>18.419297980235282</v>
      </c>
      <c r="AF45" s="4">
        <f t="shared" si="2"/>
        <v>9.4617756750182256</v>
      </c>
      <c r="AG45" s="4">
        <f t="shared" si="3"/>
        <v>0.91915169732880742</v>
      </c>
      <c r="AI45">
        <f t="shared" si="8"/>
        <v>0.47197438647715489</v>
      </c>
      <c r="AN45">
        <f t="shared" si="9"/>
        <v>2.3294332235293425</v>
      </c>
      <c r="AS45">
        <f t="shared" si="10"/>
        <v>5.1308408335358395</v>
      </c>
      <c r="AX45">
        <f t="shared" si="11"/>
        <v>2.127966369867488</v>
      </c>
    </row>
    <row r="46" spans="1:58" x14ac:dyDescent="0.3">
      <c r="A46">
        <v>23</v>
      </c>
      <c r="B46">
        <v>1</v>
      </c>
      <c r="C46" t="s">
        <v>30</v>
      </c>
      <c r="D46" t="s">
        <v>27</v>
      </c>
      <c r="G46">
        <v>0.5</v>
      </c>
      <c r="H46">
        <v>0.5</v>
      </c>
      <c r="I46">
        <v>9853</v>
      </c>
      <c r="J46">
        <v>11384</v>
      </c>
      <c r="L46">
        <v>12787</v>
      </c>
      <c r="M46">
        <v>7.9740000000000002</v>
      </c>
      <c r="N46">
        <v>9.923</v>
      </c>
      <c r="O46">
        <v>1.9490000000000001</v>
      </c>
      <c r="Q46">
        <v>1.2210000000000001</v>
      </c>
      <c r="R46">
        <v>1</v>
      </c>
      <c r="S46">
        <v>0</v>
      </c>
      <c r="T46">
        <v>0</v>
      </c>
      <c r="V46">
        <v>0</v>
      </c>
      <c r="Y46" s="1">
        <v>44369</v>
      </c>
      <c r="Z46" s="2">
        <v>0.65393518518518523</v>
      </c>
      <c r="AB46">
        <v>1</v>
      </c>
      <c r="AD46" s="4">
        <f t="shared" si="1"/>
        <v>9.5905589078380711</v>
      </c>
      <c r="AE46" s="4">
        <f t="shared" si="0"/>
        <v>11.266026282113444</v>
      </c>
      <c r="AF46" s="4">
        <f t="shared" si="2"/>
        <v>1.6754673742753727</v>
      </c>
      <c r="AG46" s="4">
        <f t="shared" si="3"/>
        <v>1.3103577657002861</v>
      </c>
      <c r="BC46" s="4"/>
      <c r="BD46" s="4"/>
      <c r="BE46" s="4"/>
      <c r="BF46" s="4"/>
    </row>
    <row r="47" spans="1:58" x14ac:dyDescent="0.3">
      <c r="A47">
        <v>24</v>
      </c>
      <c r="B47">
        <v>1</v>
      </c>
      <c r="C47" t="s">
        <v>30</v>
      </c>
      <c r="D47" t="s">
        <v>27</v>
      </c>
      <c r="G47">
        <v>0.5</v>
      </c>
      <c r="H47">
        <v>0.5</v>
      </c>
      <c r="I47">
        <v>10362</v>
      </c>
      <c r="J47">
        <v>11261</v>
      </c>
      <c r="L47">
        <v>12909</v>
      </c>
      <c r="M47">
        <v>8.3650000000000002</v>
      </c>
      <c r="N47">
        <v>9.8190000000000008</v>
      </c>
      <c r="O47">
        <v>1.454</v>
      </c>
      <c r="Q47">
        <v>1.234</v>
      </c>
      <c r="R47">
        <v>1</v>
      </c>
      <c r="S47">
        <v>0</v>
      </c>
      <c r="T47">
        <v>0</v>
      </c>
      <c r="V47">
        <v>0</v>
      </c>
      <c r="Y47" s="1">
        <v>44369</v>
      </c>
      <c r="Z47" s="2">
        <v>0.6598032407407407</v>
      </c>
      <c r="AB47">
        <v>1</v>
      </c>
      <c r="AD47" s="4">
        <f t="shared" si="1"/>
        <v>10.08690582697696</v>
      </c>
      <c r="AE47" s="4">
        <f t="shared" si="0"/>
        <v>11.142225116590756</v>
      </c>
      <c r="AF47" s="4">
        <f t="shared" si="2"/>
        <v>1.0553192896137968</v>
      </c>
      <c r="AG47" s="4">
        <f t="shared" si="3"/>
        <v>1.3229322383277695</v>
      </c>
      <c r="AJ47">
        <f>ABS(100*(AD47-AD48)/(AVERAGE(AD47:AD48)))</f>
        <v>0.37631909248372086</v>
      </c>
      <c r="AO47">
        <f>ABS(100*(AE47-AE48)/(AVERAGE(AE47:AE48)))</f>
        <v>0.51357738951342913</v>
      </c>
      <c r="AT47">
        <f>ABS(100*(AF47-AF48)/(AVERAGE(AF47:AF48)))</f>
        <v>1.8160515414967566</v>
      </c>
      <c r="AY47">
        <f>ABS(100*(AG47-AG48)/(AVERAGE(AG47:AG48)))</f>
        <v>0.94600424289415708</v>
      </c>
      <c r="BC47" s="4">
        <f>AVERAGE(AD47:AD48)</f>
        <v>10.105921082228843</v>
      </c>
      <c r="BD47" s="4">
        <f>AVERAGE(AE47:AE48)</f>
        <v>11.17091075250455</v>
      </c>
      <c r="BE47" s="4">
        <f>AVERAGE(AF47:AF48)</f>
        <v>1.0649896702757085</v>
      </c>
      <c r="BF47" s="4">
        <f>AVERAGE(AG47:AG48)</f>
        <v>1.3292194746415116</v>
      </c>
    </row>
    <row r="48" spans="1:58" x14ac:dyDescent="0.3">
      <c r="A48">
        <v>25</v>
      </c>
      <c r="B48">
        <v>1</v>
      </c>
      <c r="C48" t="s">
        <v>30</v>
      </c>
      <c r="D48" t="s">
        <v>27</v>
      </c>
      <c r="G48">
        <v>0.5</v>
      </c>
      <c r="H48">
        <v>0.5</v>
      </c>
      <c r="I48">
        <v>10401</v>
      </c>
      <c r="J48">
        <v>11318</v>
      </c>
      <c r="L48">
        <v>13031</v>
      </c>
      <c r="M48">
        <v>8.3940000000000001</v>
      </c>
      <c r="N48">
        <v>9.8670000000000009</v>
      </c>
      <c r="O48">
        <v>1.4730000000000001</v>
      </c>
      <c r="Q48">
        <v>1.2470000000000001</v>
      </c>
      <c r="R48">
        <v>1</v>
      </c>
      <c r="S48">
        <v>0</v>
      </c>
      <c r="T48">
        <v>0</v>
      </c>
      <c r="V48">
        <v>0</v>
      </c>
      <c r="Y48" s="1">
        <v>44369</v>
      </c>
      <c r="Z48" s="2">
        <v>0.66620370370370374</v>
      </c>
      <c r="AB48">
        <v>1</v>
      </c>
      <c r="AD48" s="4">
        <f t="shared" si="1"/>
        <v>10.124936337480724</v>
      </c>
      <c r="AE48" s="4">
        <f t="shared" si="0"/>
        <v>11.199596388418344</v>
      </c>
      <c r="AF48" s="4">
        <f t="shared" si="2"/>
        <v>1.0746600509376201</v>
      </c>
      <c r="AG48" s="4">
        <f t="shared" si="3"/>
        <v>1.3355067109552536</v>
      </c>
    </row>
    <row r="49" spans="1:58" x14ac:dyDescent="0.3">
      <c r="A49">
        <v>26</v>
      </c>
      <c r="B49">
        <v>2</v>
      </c>
      <c r="D49" t="s">
        <v>28</v>
      </c>
      <c r="Y49" s="1">
        <v>44369</v>
      </c>
      <c r="Z49" s="2">
        <v>0.67021990740740733</v>
      </c>
      <c r="AB49">
        <v>1</v>
      </c>
      <c r="AD49" s="4" t="e">
        <f t="shared" si="1"/>
        <v>#DIV/0!</v>
      </c>
      <c r="AE49" s="4" t="e">
        <f t="shared" si="0"/>
        <v>#DIV/0!</v>
      </c>
      <c r="AF49" s="4" t="e">
        <f t="shared" si="2"/>
        <v>#DIV/0!</v>
      </c>
      <c r="AG49" s="4" t="e">
        <f t="shared" si="3"/>
        <v>#DIV/0!</v>
      </c>
      <c r="BC49" s="4"/>
      <c r="BD49" s="4"/>
      <c r="BE49" s="4"/>
      <c r="BF49" s="4"/>
    </row>
    <row r="50" spans="1:58" x14ac:dyDescent="0.3">
      <c r="A50">
        <v>27</v>
      </c>
      <c r="B50">
        <v>9</v>
      </c>
      <c r="C50" t="s">
        <v>152</v>
      </c>
      <c r="D50" t="s">
        <v>27</v>
      </c>
      <c r="G50">
        <v>0.5</v>
      </c>
      <c r="H50">
        <v>0.5</v>
      </c>
      <c r="I50">
        <v>2547</v>
      </c>
      <c r="J50">
        <v>6134</v>
      </c>
      <c r="L50">
        <v>4188</v>
      </c>
      <c r="M50">
        <v>2.3690000000000002</v>
      </c>
      <c r="N50">
        <v>5.4749999999999996</v>
      </c>
      <c r="O50">
        <v>3.1059999999999999</v>
      </c>
      <c r="Q50">
        <v>0.32200000000000001</v>
      </c>
      <c r="R50">
        <v>1</v>
      </c>
      <c r="S50">
        <v>0</v>
      </c>
      <c r="T50">
        <v>0</v>
      </c>
      <c r="V50">
        <v>0</v>
      </c>
      <c r="Y50" s="1">
        <v>44369</v>
      </c>
      <c r="Z50" s="2">
        <v>0.68068287037037034</v>
      </c>
      <c r="AB50">
        <v>1</v>
      </c>
      <c r="AD50" s="4">
        <f t="shared" si="1"/>
        <v>2.466176606799332</v>
      </c>
      <c r="AE50" s="4">
        <f t="shared" si="0"/>
        <v>5.9818301927304489</v>
      </c>
      <c r="AF50" s="4">
        <f t="shared" si="2"/>
        <v>3.5156535859311169</v>
      </c>
      <c r="AG50" s="4">
        <f t="shared" si="3"/>
        <v>0.42406358435820712</v>
      </c>
      <c r="BC50" s="4"/>
      <c r="BD50" s="4"/>
      <c r="BE50" s="4"/>
      <c r="BF50" s="4"/>
    </row>
    <row r="51" spans="1:58" x14ac:dyDescent="0.3">
      <c r="A51">
        <v>28</v>
      </c>
      <c r="B51">
        <v>9</v>
      </c>
      <c r="C51" t="s">
        <v>152</v>
      </c>
      <c r="D51" t="s">
        <v>27</v>
      </c>
      <c r="G51">
        <v>0.5</v>
      </c>
      <c r="H51">
        <v>0.5</v>
      </c>
      <c r="I51">
        <v>2923</v>
      </c>
      <c r="J51">
        <v>6169</v>
      </c>
      <c r="L51">
        <v>4244</v>
      </c>
      <c r="M51">
        <v>2.6579999999999999</v>
      </c>
      <c r="N51">
        <v>5.5039999999999996</v>
      </c>
      <c r="O51">
        <v>2.847</v>
      </c>
      <c r="Q51">
        <v>0.32800000000000001</v>
      </c>
      <c r="R51">
        <v>1</v>
      </c>
      <c r="S51">
        <v>0</v>
      </c>
      <c r="T51">
        <v>0</v>
      </c>
      <c r="V51">
        <v>0</v>
      </c>
      <c r="Y51" s="1">
        <v>44369</v>
      </c>
      <c r="Z51" s="2">
        <v>0.68650462962962966</v>
      </c>
      <c r="AB51">
        <v>1</v>
      </c>
      <c r="AD51" s="4">
        <f t="shared" si="1"/>
        <v>2.8328297337074306</v>
      </c>
      <c r="AE51" s="4">
        <f t="shared" si="0"/>
        <v>6.0170581666596687</v>
      </c>
      <c r="AF51" s="4">
        <f t="shared" si="2"/>
        <v>3.1842284329522381</v>
      </c>
      <c r="AG51" s="4">
        <f t="shared" si="3"/>
        <v>0.42983547343311773</v>
      </c>
      <c r="AJ51">
        <f>ABS(100*(AD51-AD52)/(AVERAGE(AD51:AD52)))</f>
        <v>0.85688469479860918</v>
      </c>
      <c r="AO51">
        <f>ABS(100*(AE51-AE52)/(AVERAGE(AE51:AE52)))</f>
        <v>0.40227153068391502</v>
      </c>
      <c r="AT51">
        <f>ABS(100*(AF51-AF52)/(AVERAGE(AF51:AF52)))</f>
        <v>1.5359321614596553</v>
      </c>
      <c r="AY51">
        <f>ABS(100*(AG51-AG52)/(AVERAGE(AG51:AG52)))</f>
        <v>1.5221626599170051</v>
      </c>
      <c r="BC51" s="4">
        <f>AVERAGE(AD51:AD52)</f>
        <v>2.8450189998945348</v>
      </c>
      <c r="BD51" s="4">
        <f>AVERAGE(AE51:AE52)</f>
        <v>6.0049800041696511</v>
      </c>
      <c r="BE51" s="4">
        <f>AVERAGE(AF51:AF52)</f>
        <v>3.1599610042751154</v>
      </c>
      <c r="BF51" s="4">
        <f>AVERAGE(AG51:AG52)</f>
        <v>0.42658878582848048</v>
      </c>
    </row>
    <row r="52" spans="1:58" x14ac:dyDescent="0.3">
      <c r="A52">
        <v>29</v>
      </c>
      <c r="B52">
        <v>9</v>
      </c>
      <c r="C52" t="s">
        <v>152</v>
      </c>
      <c r="D52" t="s">
        <v>27</v>
      </c>
      <c r="G52">
        <v>0.5</v>
      </c>
      <c r="H52">
        <v>0.5</v>
      </c>
      <c r="I52">
        <v>2948</v>
      </c>
      <c r="J52">
        <v>6145</v>
      </c>
      <c r="L52">
        <v>4181</v>
      </c>
      <c r="M52">
        <v>2.6760000000000002</v>
      </c>
      <c r="N52">
        <v>5.484</v>
      </c>
      <c r="O52">
        <v>2.8079999999999998</v>
      </c>
      <c r="Q52">
        <v>0.32100000000000001</v>
      </c>
      <c r="R52">
        <v>1</v>
      </c>
      <c r="S52">
        <v>0</v>
      </c>
      <c r="T52">
        <v>0</v>
      </c>
      <c r="V52">
        <v>0</v>
      </c>
      <c r="Y52" s="1">
        <v>44369</v>
      </c>
      <c r="Z52" s="2">
        <v>0.69274305555555549</v>
      </c>
      <c r="AB52">
        <v>1</v>
      </c>
      <c r="AD52" s="4">
        <f t="shared" si="1"/>
        <v>2.8572082660816394</v>
      </c>
      <c r="AE52" s="4">
        <f t="shared" si="0"/>
        <v>5.9929018416796325</v>
      </c>
      <c r="AF52" s="4">
        <f t="shared" si="2"/>
        <v>3.1356935755979931</v>
      </c>
      <c r="AG52" s="4">
        <f t="shared" si="3"/>
        <v>0.42334209822384328</v>
      </c>
      <c r="BC52" s="4"/>
      <c r="BD52" s="4"/>
      <c r="BE52" s="4"/>
      <c r="BF52" s="4"/>
    </row>
    <row r="53" spans="1:58" x14ac:dyDescent="0.3">
      <c r="A53">
        <v>30</v>
      </c>
      <c r="B53">
        <v>10</v>
      </c>
      <c r="C53" t="s">
        <v>152</v>
      </c>
      <c r="D53" t="s">
        <v>27</v>
      </c>
      <c r="G53">
        <v>0.5</v>
      </c>
      <c r="H53">
        <v>0.5</v>
      </c>
      <c r="I53">
        <v>3134</v>
      </c>
      <c r="J53">
        <v>6507</v>
      </c>
      <c r="L53">
        <v>3152</v>
      </c>
      <c r="M53">
        <v>2.819</v>
      </c>
      <c r="N53">
        <v>5.7910000000000004</v>
      </c>
      <c r="O53">
        <v>2.972</v>
      </c>
      <c r="Q53">
        <v>0.214</v>
      </c>
      <c r="R53">
        <v>1</v>
      </c>
      <c r="S53">
        <v>0</v>
      </c>
      <c r="T53">
        <v>0</v>
      </c>
      <c r="V53">
        <v>0</v>
      </c>
      <c r="Y53" s="1">
        <v>44369</v>
      </c>
      <c r="Z53" s="2">
        <v>0.70320601851851849</v>
      </c>
      <c r="AB53">
        <v>1</v>
      </c>
      <c r="AD53" s="4">
        <f t="shared" si="1"/>
        <v>3.0385845469457515</v>
      </c>
      <c r="AE53" s="4">
        <f t="shared" si="0"/>
        <v>6.3572597434618503</v>
      </c>
      <c r="AF53" s="4">
        <f t="shared" si="2"/>
        <v>3.3186751965160988</v>
      </c>
      <c r="AG53" s="4">
        <f t="shared" si="3"/>
        <v>0.31728363647236069</v>
      </c>
      <c r="BC53" s="4"/>
      <c r="BD53" s="4"/>
      <c r="BE53" s="4"/>
      <c r="BF53" s="4"/>
    </row>
    <row r="54" spans="1:58" x14ac:dyDescent="0.3">
      <c r="A54">
        <v>31</v>
      </c>
      <c r="B54">
        <v>10</v>
      </c>
      <c r="C54" t="s">
        <v>152</v>
      </c>
      <c r="D54" t="s">
        <v>27</v>
      </c>
      <c r="G54">
        <v>0.5</v>
      </c>
      <c r="H54">
        <v>0.5</v>
      </c>
      <c r="I54">
        <v>3230</v>
      </c>
      <c r="J54">
        <v>6506</v>
      </c>
      <c r="L54">
        <v>3085</v>
      </c>
      <c r="M54">
        <v>2.8929999999999998</v>
      </c>
      <c r="N54">
        <v>5.79</v>
      </c>
      <c r="O54">
        <v>2.8969999999999998</v>
      </c>
      <c r="Q54">
        <v>0.20699999999999999</v>
      </c>
      <c r="R54">
        <v>1</v>
      </c>
      <c r="S54">
        <v>0</v>
      </c>
      <c r="T54">
        <v>0</v>
      </c>
      <c r="V54">
        <v>0</v>
      </c>
      <c r="Y54" s="1">
        <v>44369</v>
      </c>
      <c r="Z54" s="2">
        <v>0.7090277777777777</v>
      </c>
      <c r="AB54">
        <v>1</v>
      </c>
      <c r="AD54" s="4">
        <f t="shared" si="1"/>
        <v>3.1321981112627126</v>
      </c>
      <c r="AE54" s="4">
        <f t="shared" si="0"/>
        <v>6.3562532299210153</v>
      </c>
      <c r="AF54" s="4">
        <f t="shared" si="2"/>
        <v>3.2240551186583026</v>
      </c>
      <c r="AG54" s="4">
        <f t="shared" si="3"/>
        <v>0.31037798347202117</v>
      </c>
      <c r="AJ54">
        <f>ABS(100*(AD54-AD55)/(AVERAGE(AD54:AD55)))</f>
        <v>1.5372330067375046</v>
      </c>
      <c r="AO54">
        <f>ABS(100*(AE54-AE55)/(AVERAGE(AE54:AE55)))</f>
        <v>1.2275501069402801</v>
      </c>
      <c r="AT54">
        <f>ABS(100*(AF54-AF55)/(AVERAGE(AF54:AF55)))</f>
        <v>3.8418707553844991</v>
      </c>
      <c r="AY54">
        <f>ABS(100*(AG54-AG55)/(AVERAGE(AG54:AG55)))</f>
        <v>9.9573557044387709E-2</v>
      </c>
      <c r="BC54" s="4">
        <f>AVERAGE(AD54:AD55)</f>
        <v>3.108307149535988</v>
      </c>
      <c r="BD54" s="4">
        <f>AVERAGE(AE54:AE55)</f>
        <v>6.3955072580135752</v>
      </c>
      <c r="BE54" s="4">
        <f>AVERAGE(AF54:AF55)</f>
        <v>3.2872001084775864</v>
      </c>
      <c r="BF54" s="4">
        <f>AVERAGE(AG54:AG55)</f>
        <v>0.31053258764367053</v>
      </c>
    </row>
    <row r="55" spans="1:58" x14ac:dyDescent="0.3">
      <c r="A55">
        <v>32</v>
      </c>
      <c r="B55">
        <v>10</v>
      </c>
      <c r="C55" t="s">
        <v>152</v>
      </c>
      <c r="D55" t="s">
        <v>27</v>
      </c>
      <c r="G55">
        <v>0.5</v>
      </c>
      <c r="H55">
        <v>0.5</v>
      </c>
      <c r="I55">
        <v>3181</v>
      </c>
      <c r="J55">
        <v>6584</v>
      </c>
      <c r="L55">
        <v>3088</v>
      </c>
      <c r="M55">
        <v>2.855</v>
      </c>
      <c r="N55">
        <v>5.8559999999999999</v>
      </c>
      <c r="O55">
        <v>3.0009999999999999</v>
      </c>
      <c r="Q55">
        <v>0.20699999999999999</v>
      </c>
      <c r="R55">
        <v>1</v>
      </c>
      <c r="S55">
        <v>0</v>
      </c>
      <c r="T55">
        <v>0</v>
      </c>
      <c r="V55">
        <v>0</v>
      </c>
      <c r="Y55" s="1">
        <v>44369</v>
      </c>
      <c r="Z55" s="2">
        <v>0.71532407407407417</v>
      </c>
      <c r="AB55">
        <v>1</v>
      </c>
      <c r="AD55" s="4">
        <f t="shared" si="1"/>
        <v>3.0844161878092637</v>
      </c>
      <c r="AE55" s="4">
        <f t="shared" si="0"/>
        <v>6.4347612861061343</v>
      </c>
      <c r="AF55" s="4">
        <f t="shared" si="2"/>
        <v>3.3503450982968705</v>
      </c>
      <c r="AG55" s="4">
        <f t="shared" si="3"/>
        <v>0.31068719181531995</v>
      </c>
      <c r="BC55" s="4"/>
      <c r="BD55" s="4"/>
      <c r="BE55" s="4"/>
      <c r="BF55" s="4"/>
    </row>
    <row r="56" spans="1:58" x14ac:dyDescent="0.3">
      <c r="A56">
        <v>33</v>
      </c>
      <c r="B56">
        <v>11</v>
      </c>
      <c r="C56" t="s">
        <v>152</v>
      </c>
      <c r="D56" t="s">
        <v>27</v>
      </c>
      <c r="G56">
        <v>0.5</v>
      </c>
      <c r="H56">
        <v>0.5</v>
      </c>
      <c r="I56">
        <v>2915</v>
      </c>
      <c r="J56">
        <v>6044</v>
      </c>
      <c r="L56">
        <v>3046</v>
      </c>
      <c r="M56">
        <v>2.6509999999999998</v>
      </c>
      <c r="N56">
        <v>5.399</v>
      </c>
      <c r="O56">
        <v>2.7480000000000002</v>
      </c>
      <c r="Q56">
        <v>0.20300000000000001</v>
      </c>
      <c r="R56">
        <v>1</v>
      </c>
      <c r="S56">
        <v>0</v>
      </c>
      <c r="T56">
        <v>0</v>
      </c>
      <c r="V56">
        <v>0</v>
      </c>
      <c r="Y56" s="1">
        <v>44369</v>
      </c>
      <c r="Z56" s="2">
        <v>0.72585648148148152</v>
      </c>
      <c r="AB56">
        <v>1</v>
      </c>
      <c r="AD56" s="4">
        <f t="shared" si="1"/>
        <v>2.8250286033476839</v>
      </c>
      <c r="AE56" s="4">
        <f t="shared" si="0"/>
        <v>5.8912439740553122</v>
      </c>
      <c r="AF56" s="4">
        <f t="shared" si="2"/>
        <v>3.0662153707076283</v>
      </c>
      <c r="AG56" s="4">
        <f t="shared" si="3"/>
        <v>0.30635827500913698</v>
      </c>
      <c r="BC56" s="4"/>
      <c r="BD56" s="4"/>
      <c r="BE56" s="4"/>
      <c r="BF56" s="4"/>
    </row>
    <row r="57" spans="1:58" x14ac:dyDescent="0.3">
      <c r="A57">
        <v>34</v>
      </c>
      <c r="B57">
        <v>11</v>
      </c>
      <c r="C57" t="s">
        <v>152</v>
      </c>
      <c r="D57" t="s">
        <v>27</v>
      </c>
      <c r="G57">
        <v>0.5</v>
      </c>
      <c r="H57">
        <v>0.5</v>
      </c>
      <c r="I57">
        <v>2825</v>
      </c>
      <c r="J57">
        <v>5678</v>
      </c>
      <c r="L57">
        <v>2731</v>
      </c>
      <c r="M57">
        <v>2.5819999999999999</v>
      </c>
      <c r="N57">
        <v>5.0890000000000004</v>
      </c>
      <c r="O57">
        <v>2.5059999999999998</v>
      </c>
      <c r="Q57">
        <v>0.17</v>
      </c>
      <c r="R57">
        <v>1</v>
      </c>
      <c r="S57">
        <v>0</v>
      </c>
      <c r="T57">
        <v>0</v>
      </c>
      <c r="V57">
        <v>0</v>
      </c>
      <c r="Y57" s="1">
        <v>44369</v>
      </c>
      <c r="Z57" s="2">
        <v>0.73163194444444446</v>
      </c>
      <c r="AB57">
        <v>1</v>
      </c>
      <c r="AD57" s="4">
        <f t="shared" si="1"/>
        <v>2.7372658868005324</v>
      </c>
      <c r="AE57" s="4">
        <f t="shared" si="0"/>
        <v>5.5228600181097542</v>
      </c>
      <c r="AF57" s="4">
        <f t="shared" si="2"/>
        <v>2.7855941313092218</v>
      </c>
      <c r="AG57" s="4">
        <f t="shared" si="3"/>
        <v>0.27389139896276482</v>
      </c>
      <c r="AJ57">
        <f>ABS(100*(AD57-AD58)/(AVERAGE(AD57:AD58)))</f>
        <v>0.82273748788140966</v>
      </c>
      <c r="AO57">
        <f>ABS(100*(AE57-AE58)/(AVERAGE(AE57:AE58)))</f>
        <v>6.5913311105252745</v>
      </c>
      <c r="AT57">
        <f>ABS(100*(AF57-AF58)/(AVERAGE(AF57:AF58)))</f>
        <v>13.362170899964092</v>
      </c>
      <c r="AY57">
        <f>ABS(100*(AG57-AG58)/(AVERAGE(AG57:AG58)))</f>
        <v>9.4645771191108352</v>
      </c>
      <c r="BC57" s="4">
        <f>AVERAGE(AD57:AD58)</f>
        <v>2.7260517619083964</v>
      </c>
      <c r="BD57" s="4">
        <f>AVERAGE(AE57:AE58)</f>
        <v>5.711078050245872</v>
      </c>
      <c r="BE57" s="4">
        <f>AVERAGE(AF57:AF58)</f>
        <v>2.9850262883374761</v>
      </c>
      <c r="BF57" s="4">
        <f>AVERAGE(AG57:AG58)</f>
        <v>0.2874965660679113</v>
      </c>
    </row>
    <row r="58" spans="1:58" x14ac:dyDescent="0.3">
      <c r="A58">
        <v>35</v>
      </c>
      <c r="B58">
        <v>11</v>
      </c>
      <c r="C58" t="s">
        <v>152</v>
      </c>
      <c r="D58" t="s">
        <v>27</v>
      </c>
      <c r="G58">
        <v>0.5</v>
      </c>
      <c r="H58">
        <v>0.5</v>
      </c>
      <c r="I58">
        <v>2802</v>
      </c>
      <c r="J58">
        <v>6052</v>
      </c>
      <c r="L58">
        <v>2995</v>
      </c>
      <c r="M58">
        <v>2.5649999999999999</v>
      </c>
      <c r="N58">
        <v>5.4059999999999997</v>
      </c>
      <c r="O58">
        <v>2.8410000000000002</v>
      </c>
      <c r="Q58">
        <v>0.19700000000000001</v>
      </c>
      <c r="R58">
        <v>1</v>
      </c>
      <c r="S58">
        <v>0</v>
      </c>
      <c r="T58">
        <v>0</v>
      </c>
      <c r="V58">
        <v>0</v>
      </c>
      <c r="Y58" s="1">
        <v>44369</v>
      </c>
      <c r="Z58" s="2">
        <v>0.73802083333333324</v>
      </c>
      <c r="AB58">
        <v>1</v>
      </c>
      <c r="AD58" s="4">
        <f t="shared" si="1"/>
        <v>2.7148376370162604</v>
      </c>
      <c r="AE58" s="4">
        <f t="shared" si="0"/>
        <v>5.8992960823819907</v>
      </c>
      <c r="AF58" s="4">
        <f t="shared" si="2"/>
        <v>3.1844584453657303</v>
      </c>
      <c r="AG58" s="4">
        <f t="shared" si="3"/>
        <v>0.30110173317305772</v>
      </c>
      <c r="BC58" s="4"/>
      <c r="BD58" s="4"/>
      <c r="BE58" s="4"/>
      <c r="BF58" s="4"/>
    </row>
    <row r="59" spans="1:58" x14ac:dyDescent="0.3">
      <c r="A59">
        <v>36</v>
      </c>
      <c r="B59">
        <v>12</v>
      </c>
      <c r="C59" t="s">
        <v>153</v>
      </c>
      <c r="D59" t="s">
        <v>27</v>
      </c>
      <c r="G59">
        <v>0.5</v>
      </c>
      <c r="H59">
        <v>0.5</v>
      </c>
      <c r="I59">
        <v>2753</v>
      </c>
      <c r="J59">
        <v>4891</v>
      </c>
      <c r="L59">
        <v>1290</v>
      </c>
      <c r="M59">
        <v>2.5270000000000001</v>
      </c>
      <c r="N59">
        <v>4.4219999999999997</v>
      </c>
      <c r="O59">
        <v>1.895</v>
      </c>
      <c r="Q59">
        <v>1.9E-2</v>
      </c>
      <c r="R59">
        <v>1</v>
      </c>
      <c r="S59">
        <v>0</v>
      </c>
      <c r="T59">
        <v>0</v>
      </c>
      <c r="V59">
        <v>0</v>
      </c>
      <c r="Y59" s="1">
        <v>44369</v>
      </c>
      <c r="Z59" s="2">
        <v>0.7484143518518519</v>
      </c>
      <c r="AB59">
        <v>1</v>
      </c>
      <c r="AD59" s="4">
        <f t="shared" si="1"/>
        <v>2.6670557135628115</v>
      </c>
      <c r="AE59" s="4">
        <f t="shared" si="0"/>
        <v>4.7307338614727232</v>
      </c>
      <c r="AF59" s="4">
        <f t="shared" si="2"/>
        <v>2.0636781479099118</v>
      </c>
      <c r="AG59" s="4">
        <f t="shared" si="3"/>
        <v>0.1253683247315826</v>
      </c>
      <c r="BC59" s="4"/>
      <c r="BD59" s="4"/>
      <c r="BE59" s="4"/>
      <c r="BF59" s="4"/>
    </row>
    <row r="60" spans="1:58" x14ac:dyDescent="0.3">
      <c r="A60">
        <v>37</v>
      </c>
      <c r="B60">
        <v>12</v>
      </c>
      <c r="C60" t="s">
        <v>153</v>
      </c>
      <c r="D60" t="s">
        <v>27</v>
      </c>
      <c r="G60">
        <v>0.5</v>
      </c>
      <c r="H60">
        <v>0.5</v>
      </c>
      <c r="I60">
        <v>2780</v>
      </c>
      <c r="J60">
        <v>4840</v>
      </c>
      <c r="L60">
        <v>1358</v>
      </c>
      <c r="M60">
        <v>2.548</v>
      </c>
      <c r="N60">
        <v>4.3789999999999996</v>
      </c>
      <c r="O60">
        <v>1.831</v>
      </c>
      <c r="Q60">
        <v>2.5999999999999999E-2</v>
      </c>
      <c r="R60">
        <v>1</v>
      </c>
      <c r="S60">
        <v>0</v>
      </c>
      <c r="T60">
        <v>0</v>
      </c>
      <c r="V60">
        <v>0</v>
      </c>
      <c r="Y60" s="1">
        <v>44369</v>
      </c>
      <c r="Z60" s="2">
        <v>0.75417824074074069</v>
      </c>
      <c r="AB60">
        <v>1</v>
      </c>
      <c r="AD60" s="4">
        <f t="shared" si="1"/>
        <v>2.6933845285269569</v>
      </c>
      <c r="AE60" s="4">
        <f t="shared" si="0"/>
        <v>4.6794016708901456</v>
      </c>
      <c r="AF60" s="4">
        <f t="shared" si="2"/>
        <v>1.9860171423631887</v>
      </c>
      <c r="AG60" s="4">
        <f t="shared" si="3"/>
        <v>0.13237704717968837</v>
      </c>
      <c r="AJ60">
        <f>ABS(100*(AD60-AD61)/(AVERAGE(AD60:AD61)))</f>
        <v>0.7933515980902266</v>
      </c>
      <c r="AO60">
        <f>ABS(100*(AE60-AE61)/(AVERAGE(AE60:AE61)))</f>
        <v>9.0845322530431769</v>
      </c>
      <c r="AT60">
        <f>ABS(100*(AF60-AF61)/(AVERAGE(AF60:AF61)))</f>
        <v>24.158614795986431</v>
      </c>
      <c r="AY60">
        <f>ABS(100*(AG60-AG61)/(AVERAGE(AG60:AG61)))</f>
        <v>17.070209829910198</v>
      </c>
      <c r="BC60" s="4">
        <f>AVERAGE(AD60:AD61)</f>
        <v>2.7041110827716084</v>
      </c>
      <c r="BD60" s="4">
        <f>AVERAGE(AE60:AE61)</f>
        <v>4.476085935641505</v>
      </c>
      <c r="BE60" s="4">
        <f>AVERAGE(AF60:AF61)</f>
        <v>1.771974852869896</v>
      </c>
      <c r="BF60" s="4">
        <f>AVERAGE(AG60:AG61)</f>
        <v>0.121967032955296</v>
      </c>
    </row>
    <row r="61" spans="1:58" x14ac:dyDescent="0.3">
      <c r="A61">
        <v>38</v>
      </c>
      <c r="B61">
        <v>12</v>
      </c>
      <c r="C61" t="s">
        <v>153</v>
      </c>
      <c r="D61" t="s">
        <v>27</v>
      </c>
      <c r="G61">
        <v>0.5</v>
      </c>
      <c r="H61">
        <v>0.5</v>
      </c>
      <c r="I61">
        <v>2802</v>
      </c>
      <c r="J61">
        <v>4436</v>
      </c>
      <c r="L61">
        <v>1156</v>
      </c>
      <c r="M61">
        <v>2.5649999999999999</v>
      </c>
      <c r="N61">
        <v>4.0359999999999996</v>
      </c>
      <c r="O61">
        <v>1.472</v>
      </c>
      <c r="Q61">
        <v>5.0000000000000001E-3</v>
      </c>
      <c r="R61">
        <v>1</v>
      </c>
      <c r="S61">
        <v>0</v>
      </c>
      <c r="T61">
        <v>0</v>
      </c>
      <c r="V61">
        <v>0</v>
      </c>
      <c r="Y61" s="1">
        <v>44369</v>
      </c>
      <c r="Z61" s="2">
        <v>0.76030092592592602</v>
      </c>
      <c r="AB61">
        <v>1</v>
      </c>
      <c r="AD61" s="4">
        <f t="shared" si="1"/>
        <v>2.7148376370162604</v>
      </c>
      <c r="AE61" s="4">
        <f t="shared" si="0"/>
        <v>4.2727702003928636</v>
      </c>
      <c r="AF61" s="4">
        <f t="shared" si="2"/>
        <v>1.5579325633766032</v>
      </c>
      <c r="AG61" s="4">
        <f t="shared" si="3"/>
        <v>0.11155701873090362</v>
      </c>
      <c r="BC61" s="4"/>
      <c r="BD61" s="4"/>
      <c r="BE61" s="4"/>
      <c r="BF61" s="4"/>
    </row>
    <row r="62" spans="1:58" x14ac:dyDescent="0.3">
      <c r="A62">
        <v>39</v>
      </c>
      <c r="B62">
        <v>13</v>
      </c>
      <c r="C62" t="s">
        <v>154</v>
      </c>
      <c r="D62" t="s">
        <v>27</v>
      </c>
      <c r="G62">
        <v>0.5</v>
      </c>
      <c r="H62">
        <v>0.5</v>
      </c>
      <c r="I62">
        <v>3520</v>
      </c>
      <c r="J62">
        <v>6643</v>
      </c>
      <c r="L62">
        <v>1383</v>
      </c>
      <c r="M62">
        <v>3.1150000000000002</v>
      </c>
      <c r="N62">
        <v>5.9059999999999997</v>
      </c>
      <c r="O62">
        <v>2.7909999999999999</v>
      </c>
      <c r="Q62">
        <v>2.9000000000000001E-2</v>
      </c>
      <c r="R62">
        <v>1</v>
      </c>
      <c r="S62">
        <v>0</v>
      </c>
      <c r="T62">
        <v>0</v>
      </c>
      <c r="V62">
        <v>0</v>
      </c>
      <c r="Y62" s="1">
        <v>44369</v>
      </c>
      <c r="Z62" s="2">
        <v>0.77089120370370379</v>
      </c>
      <c r="AB62">
        <v>1</v>
      </c>
      <c r="AD62" s="4">
        <f t="shared" si="1"/>
        <v>3.4149890868035335</v>
      </c>
      <c r="AE62" s="4">
        <f t="shared" si="0"/>
        <v>6.4941455850153913</v>
      </c>
      <c r="AF62" s="4">
        <f t="shared" si="2"/>
        <v>3.0791564982118578</v>
      </c>
      <c r="AG62" s="4">
        <f t="shared" si="3"/>
        <v>0.13495378337384487</v>
      </c>
      <c r="BC62" s="4"/>
      <c r="BD62" s="4"/>
      <c r="BE62" s="4"/>
      <c r="BF62" s="4"/>
    </row>
    <row r="63" spans="1:58" x14ac:dyDescent="0.3">
      <c r="A63">
        <v>40</v>
      </c>
      <c r="B63">
        <v>13</v>
      </c>
      <c r="C63" t="s">
        <v>154</v>
      </c>
      <c r="D63" t="s">
        <v>27</v>
      </c>
      <c r="G63">
        <v>0.5</v>
      </c>
      <c r="H63">
        <v>0.5</v>
      </c>
      <c r="I63">
        <v>3845</v>
      </c>
      <c r="J63">
        <v>6143</v>
      </c>
      <c r="L63">
        <v>1325</v>
      </c>
      <c r="M63">
        <v>3.3650000000000002</v>
      </c>
      <c r="N63">
        <v>5.4829999999999997</v>
      </c>
      <c r="O63">
        <v>2.1179999999999999</v>
      </c>
      <c r="Q63">
        <v>2.3E-2</v>
      </c>
      <c r="R63">
        <v>1</v>
      </c>
      <c r="S63">
        <v>0</v>
      </c>
      <c r="T63">
        <v>0</v>
      </c>
      <c r="V63">
        <v>0</v>
      </c>
      <c r="Y63" s="1">
        <v>44369</v>
      </c>
      <c r="Z63" s="2">
        <v>0.77672453703703714</v>
      </c>
      <c r="AB63">
        <v>1</v>
      </c>
      <c r="AD63" s="4">
        <f t="shared" si="1"/>
        <v>3.7319100076682461</v>
      </c>
      <c r="AE63" s="4">
        <f t="shared" si="0"/>
        <v>5.9908888145979624</v>
      </c>
      <c r="AF63" s="4">
        <f t="shared" si="2"/>
        <v>2.2589788069297163</v>
      </c>
      <c r="AG63" s="4">
        <f t="shared" si="3"/>
        <v>0.12897575540340173</v>
      </c>
      <c r="AJ63">
        <f>ABS(100*(AD63-AD64)/(AVERAGE(AD63:AD64)))</f>
        <v>1.2206063067032662</v>
      </c>
      <c r="AO63">
        <f>ABS(100*(AE63-AE64)/(AVERAGE(AE63:AE64)))</f>
        <v>7.9068994009342637</v>
      </c>
      <c r="AT63">
        <f>ABS(100*(AF63-AF64)/(AVERAGE(AF63:AF64)))</f>
        <v>18.019390881434919</v>
      </c>
      <c r="AY63">
        <f>ABS(100*(AG63-AG64)/(AVERAGE(AG63:AG64)))</f>
        <v>9.5865016331135351</v>
      </c>
      <c r="BC63" s="4">
        <f>AVERAGE(AD63:AD64)</f>
        <v>3.7548258281000022</v>
      </c>
      <c r="BD63" s="4">
        <f>AVERAGE(AE63:AE64)</f>
        <v>6.2374846321025021</v>
      </c>
      <c r="BE63" s="4">
        <f>AVERAGE(AF63:AF64)</f>
        <v>2.4826588040024999</v>
      </c>
      <c r="BF63" s="4">
        <f>AVERAGE(AG63:AG64)</f>
        <v>0.13546913061267618</v>
      </c>
    </row>
    <row r="64" spans="1:58" x14ac:dyDescent="0.3">
      <c r="A64">
        <v>41</v>
      </c>
      <c r="B64">
        <v>13</v>
      </c>
      <c r="C64" t="s">
        <v>154</v>
      </c>
      <c r="D64" t="s">
        <v>27</v>
      </c>
      <c r="G64">
        <v>0.5</v>
      </c>
      <c r="H64">
        <v>0.5</v>
      </c>
      <c r="I64">
        <v>3892</v>
      </c>
      <c r="J64">
        <v>6633</v>
      </c>
      <c r="L64">
        <v>1451</v>
      </c>
      <c r="M64">
        <v>3.4009999999999998</v>
      </c>
      <c r="N64">
        <v>5.8979999999999997</v>
      </c>
      <c r="O64">
        <v>2.4969999999999999</v>
      </c>
      <c r="Q64">
        <v>3.5999999999999997E-2</v>
      </c>
      <c r="R64">
        <v>1</v>
      </c>
      <c r="S64">
        <v>0</v>
      </c>
      <c r="T64">
        <v>0</v>
      </c>
      <c r="V64">
        <v>0</v>
      </c>
      <c r="Y64" s="1">
        <v>44369</v>
      </c>
      <c r="Z64" s="2">
        <v>0.7830555555555555</v>
      </c>
      <c r="AB64">
        <v>1</v>
      </c>
      <c r="AD64" s="4">
        <f t="shared" si="1"/>
        <v>3.7777416485317579</v>
      </c>
      <c r="AE64" s="4">
        <f t="shared" si="0"/>
        <v>6.4840804496070419</v>
      </c>
      <c r="AF64" s="4">
        <f t="shared" si="2"/>
        <v>2.706338801075284</v>
      </c>
      <c r="AG64" s="4">
        <f t="shared" si="3"/>
        <v>0.14196250582195064</v>
      </c>
      <c r="BC64" s="4"/>
      <c r="BD64" s="4"/>
      <c r="BE64" s="4"/>
      <c r="BF64" s="4"/>
    </row>
    <row r="65" spans="1:58" x14ac:dyDescent="0.3">
      <c r="A65">
        <v>42</v>
      </c>
      <c r="B65">
        <v>14</v>
      </c>
      <c r="C65" t="s">
        <v>155</v>
      </c>
      <c r="D65" t="s">
        <v>27</v>
      </c>
      <c r="G65">
        <v>0.5</v>
      </c>
      <c r="H65">
        <v>0.5</v>
      </c>
      <c r="I65">
        <v>2914</v>
      </c>
      <c r="J65">
        <v>4961</v>
      </c>
      <c r="L65">
        <v>1470</v>
      </c>
      <c r="M65">
        <v>2.6509999999999998</v>
      </c>
      <c r="N65">
        <v>4.4809999999999999</v>
      </c>
      <c r="O65">
        <v>1.831</v>
      </c>
      <c r="Q65">
        <v>3.7999999999999999E-2</v>
      </c>
      <c r="R65">
        <v>1</v>
      </c>
      <c r="S65">
        <v>0</v>
      </c>
      <c r="T65">
        <v>0</v>
      </c>
      <c r="V65">
        <v>0</v>
      </c>
      <c r="Y65" s="1">
        <v>44369</v>
      </c>
      <c r="Z65" s="2">
        <v>0.79349537037037043</v>
      </c>
      <c r="AB65">
        <v>1</v>
      </c>
      <c r="AD65" s="4">
        <f t="shared" si="1"/>
        <v>2.8240534620527153</v>
      </c>
      <c r="AE65" s="4">
        <f t="shared" si="0"/>
        <v>4.8011898093311629</v>
      </c>
      <c r="AF65" s="4">
        <f t="shared" si="2"/>
        <v>1.9771363472784476</v>
      </c>
      <c r="AG65" s="4">
        <f t="shared" si="3"/>
        <v>0.14392082532950959</v>
      </c>
      <c r="BC65" s="4"/>
      <c r="BD65" s="4"/>
      <c r="BE65" s="4"/>
      <c r="BF65" s="4"/>
    </row>
    <row r="66" spans="1:58" x14ac:dyDescent="0.3">
      <c r="A66">
        <v>43</v>
      </c>
      <c r="B66">
        <v>14</v>
      </c>
      <c r="C66" t="s">
        <v>155</v>
      </c>
      <c r="D66" t="s">
        <v>27</v>
      </c>
      <c r="G66">
        <v>0.5</v>
      </c>
      <c r="H66">
        <v>0.5</v>
      </c>
      <c r="I66">
        <v>2588</v>
      </c>
      <c r="J66">
        <v>4930</v>
      </c>
      <c r="L66">
        <v>1459</v>
      </c>
      <c r="M66">
        <v>2.4009999999999998</v>
      </c>
      <c r="N66">
        <v>4.4550000000000001</v>
      </c>
      <c r="O66">
        <v>2.0539999999999998</v>
      </c>
      <c r="Q66">
        <v>3.6999999999999998E-2</v>
      </c>
      <c r="R66">
        <v>1</v>
      </c>
      <c r="S66">
        <v>0</v>
      </c>
      <c r="T66">
        <v>0</v>
      </c>
      <c r="V66">
        <v>0</v>
      </c>
      <c r="Y66" s="1">
        <v>44369</v>
      </c>
      <c r="Z66" s="2">
        <v>0.79923611111111115</v>
      </c>
      <c r="AB66">
        <v>1</v>
      </c>
      <c r="AD66" s="4">
        <f t="shared" si="1"/>
        <v>2.5061573998930342</v>
      </c>
      <c r="AE66" s="4">
        <f t="shared" si="0"/>
        <v>4.7699878895652823</v>
      </c>
      <c r="AF66" s="4">
        <f t="shared" si="2"/>
        <v>2.2638304896722481</v>
      </c>
      <c r="AG66" s="4">
        <f t="shared" si="3"/>
        <v>0.14278706140408073</v>
      </c>
      <c r="AJ66">
        <f>ABS(100*(AD66-AD67)/(AVERAGE(AD66:AD67)))</f>
        <v>2.0030466336061421</v>
      </c>
      <c r="AO66">
        <f>ABS(100*(AE66-AE67)/(AVERAGE(AE66:AE67)))</f>
        <v>0.90324380110284597</v>
      </c>
      <c r="AT66">
        <f>ABS(100*(AF66-AF67)/(AVERAGE(AF66:AF67)))</f>
        <v>0.32862305588408913</v>
      </c>
      <c r="AY66">
        <f>ABS(100*(AG66-AG67)/(AVERAGE(AG66:AG67)))</f>
        <v>4.4464894268288706</v>
      </c>
      <c r="BC66" s="4">
        <f>AVERAGE(AD66:AD67)</f>
        <v>2.5315110735622115</v>
      </c>
      <c r="BD66" s="4">
        <f>AVERAGE(AE66:AE67)</f>
        <v>4.7916279306932319</v>
      </c>
      <c r="BE66" s="4">
        <f>AVERAGE(AF66:AF67)</f>
        <v>2.2601168571310204</v>
      </c>
      <c r="BF66" s="4">
        <f>AVERAGE(AG66:AG67)</f>
        <v>0.14603374900871796</v>
      </c>
    </row>
    <row r="67" spans="1:58" x14ac:dyDescent="0.3">
      <c r="A67">
        <v>44</v>
      </c>
      <c r="B67">
        <v>14</v>
      </c>
      <c r="C67" t="s">
        <v>155</v>
      </c>
      <c r="D67" t="s">
        <v>27</v>
      </c>
      <c r="G67">
        <v>0.5</v>
      </c>
      <c r="H67">
        <v>0.5</v>
      </c>
      <c r="I67">
        <v>2640</v>
      </c>
      <c r="J67">
        <v>4973</v>
      </c>
      <c r="L67">
        <v>1522</v>
      </c>
      <c r="M67">
        <v>2.44</v>
      </c>
      <c r="N67">
        <v>4.4909999999999997</v>
      </c>
      <c r="O67">
        <v>2.0510000000000002</v>
      </c>
      <c r="Q67">
        <v>4.2999999999999997E-2</v>
      </c>
      <c r="R67">
        <v>1</v>
      </c>
      <c r="S67">
        <v>0</v>
      </c>
      <c r="T67">
        <v>0</v>
      </c>
      <c r="V67">
        <v>0</v>
      </c>
      <c r="Y67" s="1">
        <v>44369</v>
      </c>
      <c r="Z67" s="2">
        <v>0.8054513888888889</v>
      </c>
      <c r="AB67">
        <v>1</v>
      </c>
      <c r="AD67" s="4">
        <f t="shared" si="1"/>
        <v>2.5568647472313888</v>
      </c>
      <c r="AE67" s="4">
        <f t="shared" si="0"/>
        <v>4.8132679718211815</v>
      </c>
      <c r="AF67" s="4">
        <f t="shared" si="2"/>
        <v>2.2564032245897927</v>
      </c>
      <c r="AG67" s="4">
        <f t="shared" si="3"/>
        <v>0.14928043661335519</v>
      </c>
      <c r="BC67" s="4"/>
      <c r="BD67" s="4"/>
      <c r="BE67" s="4"/>
      <c r="BF67" s="4"/>
    </row>
    <row r="68" spans="1:58" x14ac:dyDescent="0.3">
      <c r="A68">
        <v>45</v>
      </c>
      <c r="B68">
        <v>15</v>
      </c>
      <c r="C68" t="s">
        <v>156</v>
      </c>
      <c r="D68" t="s">
        <v>27</v>
      </c>
      <c r="G68">
        <v>0.5</v>
      </c>
      <c r="H68">
        <v>0.5</v>
      </c>
      <c r="I68">
        <v>2953</v>
      </c>
      <c r="J68">
        <v>4710</v>
      </c>
      <c r="L68">
        <v>1040</v>
      </c>
      <c r="M68">
        <v>2.681</v>
      </c>
      <c r="N68">
        <v>4.2679999999999998</v>
      </c>
      <c r="O68">
        <v>1.5880000000000001</v>
      </c>
      <c r="Q68">
        <v>0</v>
      </c>
      <c r="R68">
        <v>1</v>
      </c>
      <c r="S68">
        <v>0</v>
      </c>
      <c r="T68">
        <v>0</v>
      </c>
      <c r="V68">
        <v>0</v>
      </c>
      <c r="Y68" s="1">
        <v>44369</v>
      </c>
      <c r="Z68" s="2">
        <v>0.8159143518518519</v>
      </c>
      <c r="AB68">
        <v>1</v>
      </c>
      <c r="AD68" s="4">
        <f t="shared" si="1"/>
        <v>2.8620839725564808</v>
      </c>
      <c r="AE68" s="4">
        <f t="shared" si="0"/>
        <v>4.548554910581613</v>
      </c>
      <c r="AF68" s="4">
        <f t="shared" si="2"/>
        <v>1.6864709380251321</v>
      </c>
      <c r="AG68" s="4">
        <f t="shared" si="3"/>
        <v>9.9600962790017344E-2</v>
      </c>
      <c r="BC68" s="4"/>
      <c r="BD68" s="4"/>
      <c r="BE68" s="4"/>
      <c r="BF68" s="4"/>
    </row>
    <row r="69" spans="1:58" x14ac:dyDescent="0.3">
      <c r="A69">
        <v>46</v>
      </c>
      <c r="B69">
        <v>15</v>
      </c>
      <c r="C69" t="s">
        <v>156</v>
      </c>
      <c r="D69" t="s">
        <v>27</v>
      </c>
      <c r="G69">
        <v>0.5</v>
      </c>
      <c r="H69">
        <v>0.5</v>
      </c>
      <c r="I69">
        <v>3029</v>
      </c>
      <c r="J69">
        <v>5224</v>
      </c>
      <c r="L69">
        <v>1078</v>
      </c>
      <c r="M69">
        <v>2.7389999999999999</v>
      </c>
      <c r="N69">
        <v>4.7050000000000001</v>
      </c>
      <c r="O69">
        <v>1.966</v>
      </c>
      <c r="Q69">
        <v>0</v>
      </c>
      <c r="R69">
        <v>1</v>
      </c>
      <c r="S69">
        <v>0</v>
      </c>
      <c r="T69">
        <v>0</v>
      </c>
      <c r="V69">
        <v>0</v>
      </c>
      <c r="Y69" s="1">
        <v>44369</v>
      </c>
      <c r="Z69" s="2">
        <v>0.82164351851851858</v>
      </c>
      <c r="AB69">
        <v>1</v>
      </c>
      <c r="AD69" s="4">
        <f t="shared" si="1"/>
        <v>2.9361947109740751</v>
      </c>
      <c r="AE69" s="4">
        <f t="shared" si="0"/>
        <v>5.0659028705707296</v>
      </c>
      <c r="AF69" s="4">
        <f t="shared" si="2"/>
        <v>2.1297081595966545</v>
      </c>
      <c r="AG69" s="4">
        <f t="shared" si="3"/>
        <v>0.10351760180513525</v>
      </c>
      <c r="AJ69">
        <f>ABS(100*(AD69-AD70)/(AVERAGE(AD69:AD70)))</f>
        <v>0.76094804057546472</v>
      </c>
      <c r="AO69">
        <f>ABS(100*(AE69-AE70)/(AVERAGE(AE69:AE70)))</f>
        <v>0.59783351810106078</v>
      </c>
      <c r="AT69">
        <f>ABS(100*(AF69-AF70)/(AVERAGE(AF69:AF70)))</f>
        <v>2.5018421501899457</v>
      </c>
      <c r="AY69">
        <f>ABS(100*(AG69-AG70)/(AVERAGE(AG69:AG70)))</f>
        <v>1.6784353312850493</v>
      </c>
      <c r="BC69" s="4">
        <f>AVERAGE(AD69:AD70)</f>
        <v>2.9474088358662112</v>
      </c>
      <c r="BD69" s="4">
        <f>AVERAGE(AE69:AE70)</f>
        <v>5.0508051674582068</v>
      </c>
      <c r="BE69" s="4">
        <f>AVERAGE(AF69:AF70)</f>
        <v>2.1033963315919957</v>
      </c>
      <c r="BF69" s="4">
        <f>AVERAGE(AG69:AG70)</f>
        <v>0.10439369211114848</v>
      </c>
    </row>
    <row r="70" spans="1:58" x14ac:dyDescent="0.3">
      <c r="A70">
        <v>47</v>
      </c>
      <c r="B70">
        <v>15</v>
      </c>
      <c r="C70" t="s">
        <v>156</v>
      </c>
      <c r="D70" t="s">
        <v>27</v>
      </c>
      <c r="G70">
        <v>0.5</v>
      </c>
      <c r="H70">
        <v>0.5</v>
      </c>
      <c r="I70">
        <v>3052</v>
      </c>
      <c r="J70">
        <v>5194</v>
      </c>
      <c r="L70">
        <v>1095</v>
      </c>
      <c r="M70">
        <v>2.7559999999999998</v>
      </c>
      <c r="N70">
        <v>4.6790000000000003</v>
      </c>
      <c r="O70">
        <v>1.923</v>
      </c>
      <c r="Q70">
        <v>0</v>
      </c>
      <c r="R70">
        <v>1</v>
      </c>
      <c r="S70">
        <v>0</v>
      </c>
      <c r="T70">
        <v>0</v>
      </c>
      <c r="V70">
        <v>0</v>
      </c>
      <c r="Y70" s="1">
        <v>44369</v>
      </c>
      <c r="Z70" s="2">
        <v>0.82783564814814825</v>
      </c>
      <c r="AB70">
        <v>1</v>
      </c>
      <c r="AD70" s="4">
        <f t="shared" si="1"/>
        <v>2.9586229607583472</v>
      </c>
      <c r="AE70" s="4">
        <f t="shared" si="0"/>
        <v>5.0357074643456841</v>
      </c>
      <c r="AF70" s="4">
        <f t="shared" si="2"/>
        <v>2.0770845035873369</v>
      </c>
      <c r="AG70" s="4">
        <f t="shared" si="3"/>
        <v>0.1052697824171617</v>
      </c>
      <c r="BC70" s="4"/>
      <c r="BD70" s="4"/>
      <c r="BE70" s="4"/>
      <c r="BF70" s="4"/>
    </row>
    <row r="71" spans="1:58" x14ac:dyDescent="0.3">
      <c r="A71">
        <v>48</v>
      </c>
      <c r="B71">
        <v>16</v>
      </c>
      <c r="C71" t="s">
        <v>157</v>
      </c>
      <c r="D71" t="s">
        <v>27</v>
      </c>
      <c r="G71">
        <v>0.5</v>
      </c>
      <c r="H71">
        <v>0.5</v>
      </c>
      <c r="I71">
        <v>3188</v>
      </c>
      <c r="J71">
        <v>4729</v>
      </c>
      <c r="L71">
        <v>1160</v>
      </c>
      <c r="M71">
        <v>2.86</v>
      </c>
      <c r="N71">
        <v>4.2850000000000001</v>
      </c>
      <c r="O71">
        <v>1.4239999999999999</v>
      </c>
      <c r="Q71">
        <v>5.0000000000000001E-3</v>
      </c>
      <c r="R71">
        <v>1</v>
      </c>
      <c r="S71">
        <v>0</v>
      </c>
      <c r="T71">
        <v>0</v>
      </c>
      <c r="V71">
        <v>0</v>
      </c>
      <c r="Y71" s="1">
        <v>44369</v>
      </c>
      <c r="Z71" s="2">
        <v>0.83821759259259254</v>
      </c>
      <c r="AB71">
        <v>1</v>
      </c>
      <c r="AD71" s="4">
        <f t="shared" si="1"/>
        <v>3.0912421768740423</v>
      </c>
      <c r="AE71" s="4">
        <f t="shared" si="0"/>
        <v>4.5676786678574759</v>
      </c>
      <c r="AF71" s="4">
        <f t="shared" si="2"/>
        <v>1.4764364909834335</v>
      </c>
      <c r="AG71" s="4">
        <f t="shared" si="3"/>
        <v>0.11196929652196867</v>
      </c>
      <c r="BC71" s="4"/>
      <c r="BD71" s="4"/>
      <c r="BE71" s="4"/>
      <c r="BF71" s="4"/>
    </row>
    <row r="72" spans="1:58" x14ac:dyDescent="0.3">
      <c r="A72">
        <v>49</v>
      </c>
      <c r="B72">
        <v>16</v>
      </c>
      <c r="C72" t="s">
        <v>157</v>
      </c>
      <c r="D72" t="s">
        <v>27</v>
      </c>
      <c r="G72">
        <v>0.5</v>
      </c>
      <c r="H72">
        <v>0.5</v>
      </c>
      <c r="I72">
        <v>3244</v>
      </c>
      <c r="J72">
        <v>4672</v>
      </c>
      <c r="L72">
        <v>1105</v>
      </c>
      <c r="M72">
        <v>2.9039999999999999</v>
      </c>
      <c r="N72">
        <v>4.2359999999999998</v>
      </c>
      <c r="O72">
        <v>1.3320000000000001</v>
      </c>
      <c r="Q72">
        <v>0</v>
      </c>
      <c r="R72">
        <v>1</v>
      </c>
      <c r="S72">
        <v>0</v>
      </c>
      <c r="T72">
        <v>0</v>
      </c>
      <c r="V72">
        <v>0</v>
      </c>
      <c r="Y72" s="1">
        <v>44369</v>
      </c>
      <c r="Z72" s="2">
        <v>0.84403935185185175</v>
      </c>
      <c r="AB72">
        <v>1</v>
      </c>
      <c r="AD72" s="4">
        <f t="shared" si="1"/>
        <v>3.1458500893922694</v>
      </c>
      <c r="AE72" s="4">
        <f t="shared" si="0"/>
        <v>4.5103073960298889</v>
      </c>
      <c r="AF72" s="4">
        <f t="shared" si="2"/>
        <v>1.3644573066376195</v>
      </c>
      <c r="AG72" s="4">
        <f t="shared" si="3"/>
        <v>0.10630047689482432</v>
      </c>
      <c r="AJ72">
        <f>ABS(100*(AD72-AD73)/(AVERAGE(AD72:AD73)))</f>
        <v>0.59069584397964747</v>
      </c>
      <c r="AO72">
        <f>ABS(100*(AE72-AE73)/(AVERAGE(AE72:AE73)))</f>
        <v>10.375295952688113</v>
      </c>
      <c r="AT72">
        <f>ABS(100*(AF72-AF73)/(AVERAGE(AF72:AF73)))</f>
        <v>37.032753720068477</v>
      </c>
      <c r="AY72">
        <f>ABS(100*(AG72-AG73)/(AVERAGE(AG72:AG73)))</f>
        <v>10.83458968653011</v>
      </c>
      <c r="BC72" s="4">
        <f>AVERAGE(AD72:AD73)</f>
        <v>3.1365862470900705</v>
      </c>
      <c r="BD72" s="4">
        <f>AVERAGE(AE72:AE73)</f>
        <v>4.2878679035053855</v>
      </c>
      <c r="BE72" s="4">
        <f>AVERAGE(AF72:AF73)</f>
        <v>1.1512816564153152</v>
      </c>
      <c r="BF72" s="4">
        <f>AVERAGE(AG72:AG73)</f>
        <v>0.10083779616321248</v>
      </c>
    </row>
    <row r="73" spans="1:58" x14ac:dyDescent="0.3">
      <c r="A73">
        <v>50</v>
      </c>
      <c r="B73">
        <v>16</v>
      </c>
      <c r="C73" t="s">
        <v>157</v>
      </c>
      <c r="D73" t="s">
        <v>27</v>
      </c>
      <c r="G73">
        <v>0.5</v>
      </c>
      <c r="H73">
        <v>0.5</v>
      </c>
      <c r="I73">
        <v>3225</v>
      </c>
      <c r="J73">
        <v>4230</v>
      </c>
      <c r="L73">
        <v>999</v>
      </c>
      <c r="M73">
        <v>2.8889999999999998</v>
      </c>
      <c r="N73">
        <v>3.8620000000000001</v>
      </c>
      <c r="O73">
        <v>0.97399999999999998</v>
      </c>
      <c r="Q73">
        <v>0</v>
      </c>
      <c r="R73">
        <v>1</v>
      </c>
      <c r="S73">
        <v>0</v>
      </c>
      <c r="T73">
        <v>0</v>
      </c>
      <c r="V73">
        <v>0</v>
      </c>
      <c r="Y73" s="1">
        <v>44369</v>
      </c>
      <c r="Z73" s="2">
        <v>0.85017361111111101</v>
      </c>
      <c r="AB73">
        <v>1</v>
      </c>
      <c r="AD73" s="4">
        <f t="shared" si="1"/>
        <v>3.1273224047878712</v>
      </c>
      <c r="AE73" s="4">
        <f t="shared" si="0"/>
        <v>4.065428410980882</v>
      </c>
      <c r="AF73" s="4">
        <f t="shared" si="2"/>
        <v>0.93810600619301088</v>
      </c>
      <c r="AG73" s="4">
        <f t="shared" si="3"/>
        <v>9.5375115431600641E-2</v>
      </c>
      <c r="BC73" s="4"/>
      <c r="BD73" s="4"/>
      <c r="BE73" s="4"/>
      <c r="BF73" s="4"/>
    </row>
    <row r="74" spans="1:58" x14ac:dyDescent="0.3">
      <c r="A74">
        <v>51</v>
      </c>
      <c r="B74">
        <v>17</v>
      </c>
      <c r="C74" t="s">
        <v>158</v>
      </c>
      <c r="D74" t="s">
        <v>27</v>
      </c>
      <c r="G74">
        <v>0.5</v>
      </c>
      <c r="H74">
        <v>0.5</v>
      </c>
      <c r="I74">
        <v>2906</v>
      </c>
      <c r="J74">
        <v>4364</v>
      </c>
      <c r="L74">
        <v>1160</v>
      </c>
      <c r="M74">
        <v>2.645</v>
      </c>
      <c r="N74">
        <v>3.9750000000000001</v>
      </c>
      <c r="O74">
        <v>1.331</v>
      </c>
      <c r="Q74">
        <v>5.0000000000000001E-3</v>
      </c>
      <c r="R74">
        <v>1</v>
      </c>
      <c r="S74">
        <v>0</v>
      </c>
      <c r="T74">
        <v>0</v>
      </c>
      <c r="V74">
        <v>0</v>
      </c>
      <c r="Y74" s="1">
        <v>44369</v>
      </c>
      <c r="Z74" s="2">
        <v>0.86061342592592593</v>
      </c>
      <c r="AB74">
        <v>1</v>
      </c>
      <c r="AD74" s="4">
        <f t="shared" si="1"/>
        <v>2.8162523316929686</v>
      </c>
      <c r="AE74" s="4">
        <f t="shared" si="0"/>
        <v>4.2003012254527539</v>
      </c>
      <c r="AF74" s="4">
        <f t="shared" si="2"/>
        <v>1.3840488937597852</v>
      </c>
      <c r="AG74" s="4">
        <f t="shared" si="3"/>
        <v>0.11196929652196867</v>
      </c>
      <c r="BC74" s="4"/>
      <c r="BD74" s="4"/>
      <c r="BE74" s="4"/>
      <c r="BF74" s="4"/>
    </row>
    <row r="75" spans="1:58" x14ac:dyDescent="0.3">
      <c r="A75">
        <v>52</v>
      </c>
      <c r="B75">
        <v>17</v>
      </c>
      <c r="C75" t="s">
        <v>158</v>
      </c>
      <c r="D75" t="s">
        <v>27</v>
      </c>
      <c r="G75">
        <v>0.5</v>
      </c>
      <c r="H75">
        <v>0.5</v>
      </c>
      <c r="I75">
        <v>2792</v>
      </c>
      <c r="J75">
        <v>4323</v>
      </c>
      <c r="L75">
        <v>1174</v>
      </c>
      <c r="M75">
        <v>2.556</v>
      </c>
      <c r="N75">
        <v>3.9409999999999998</v>
      </c>
      <c r="O75">
        <v>1.3839999999999999</v>
      </c>
      <c r="Q75">
        <v>7.0000000000000001E-3</v>
      </c>
      <c r="R75">
        <v>1</v>
      </c>
      <c r="S75">
        <v>0</v>
      </c>
      <c r="T75">
        <v>0</v>
      </c>
      <c r="V75">
        <v>0</v>
      </c>
      <c r="Y75" s="1">
        <v>44369</v>
      </c>
      <c r="Z75" s="2">
        <v>0.86629629629629623</v>
      </c>
      <c r="AB75">
        <v>1</v>
      </c>
      <c r="AD75" s="4">
        <f t="shared" si="1"/>
        <v>2.7050862240665769</v>
      </c>
      <c r="AE75" s="4">
        <f t="shared" si="0"/>
        <v>4.1590341702785247</v>
      </c>
      <c r="AF75" s="4">
        <f t="shared" si="2"/>
        <v>1.4539479462119478</v>
      </c>
      <c r="AG75" s="4">
        <f t="shared" si="3"/>
        <v>0.11341226879069631</v>
      </c>
      <c r="AJ75">
        <f>ABS(100*(AD75-AD76)/(AVERAGE(AD75:AD76)))</f>
        <v>0.72357711624275789</v>
      </c>
      <c r="AO75">
        <f>ABS(100*(AE75-AE76)/(AVERAGE(AE75:AE76)))</f>
        <v>1.107068055370106</v>
      </c>
      <c r="AT75">
        <f>ABS(100*(AF75-AF76)/(AVERAGE(AF75:AF76)))</f>
        <v>4.4256303920308664</v>
      </c>
      <c r="AY75">
        <f>ABS(100*(AG75-AG76)/(AVERAGE(AG75:AG76)))</f>
        <v>2.391138635055186</v>
      </c>
      <c r="BC75" s="4">
        <f>AVERAGE(AD75:AD76)</f>
        <v>2.6953348111168935</v>
      </c>
      <c r="BD75" s="4">
        <f>AVERAGE(AE75:AE76)</f>
        <v>4.182183981717726</v>
      </c>
      <c r="BE75" s="4">
        <f>AVERAGE(AF75:AF76)</f>
        <v>1.4868491706008324</v>
      </c>
      <c r="BF75" s="4">
        <f>AVERAGE(AG75:AG76)</f>
        <v>0.11207236596973492</v>
      </c>
    </row>
    <row r="76" spans="1:58" x14ac:dyDescent="0.3">
      <c r="A76">
        <v>53</v>
      </c>
      <c r="B76">
        <v>17</v>
      </c>
      <c r="C76" t="s">
        <v>158</v>
      </c>
      <c r="D76" t="s">
        <v>27</v>
      </c>
      <c r="G76">
        <v>0.5</v>
      </c>
      <c r="H76">
        <v>0.5</v>
      </c>
      <c r="I76">
        <v>2772</v>
      </c>
      <c r="J76">
        <v>4369</v>
      </c>
      <c r="L76">
        <v>1148</v>
      </c>
      <c r="M76">
        <v>2.5419999999999998</v>
      </c>
      <c r="N76">
        <v>3.98</v>
      </c>
      <c r="O76">
        <v>1.4379999999999999</v>
      </c>
      <c r="Q76">
        <v>4.0000000000000001E-3</v>
      </c>
      <c r="R76">
        <v>1</v>
      </c>
      <c r="S76">
        <v>0</v>
      </c>
      <c r="T76">
        <v>0</v>
      </c>
      <c r="V76">
        <v>0</v>
      </c>
      <c r="Y76" s="1">
        <v>44369</v>
      </c>
      <c r="Z76" s="2">
        <v>0.87254629629629632</v>
      </c>
      <c r="AB76">
        <v>1</v>
      </c>
      <c r="AD76" s="4">
        <f t="shared" si="1"/>
        <v>2.6855833981672101</v>
      </c>
      <c r="AE76" s="4">
        <f t="shared" si="0"/>
        <v>4.2053337931569272</v>
      </c>
      <c r="AF76" s="4">
        <f t="shared" si="2"/>
        <v>1.5197503949897171</v>
      </c>
      <c r="AG76" s="4">
        <f t="shared" si="3"/>
        <v>0.11073246314877354</v>
      </c>
      <c r="BC76" s="4"/>
      <c r="BD76" s="4"/>
      <c r="BE76" s="4"/>
      <c r="BF76" s="4"/>
    </row>
    <row r="77" spans="1:58" x14ac:dyDescent="0.3">
      <c r="A77">
        <v>54</v>
      </c>
      <c r="B77">
        <v>18</v>
      </c>
      <c r="C77" t="s">
        <v>159</v>
      </c>
      <c r="D77" t="s">
        <v>27</v>
      </c>
      <c r="G77">
        <v>0.5</v>
      </c>
      <c r="H77">
        <v>0.5</v>
      </c>
      <c r="I77">
        <v>3094</v>
      </c>
      <c r="J77">
        <v>4287</v>
      </c>
      <c r="L77">
        <v>1833</v>
      </c>
      <c r="M77">
        <v>2.7890000000000001</v>
      </c>
      <c r="N77">
        <v>3.91</v>
      </c>
      <c r="O77">
        <v>1.1220000000000001</v>
      </c>
      <c r="Q77">
        <v>7.5999999999999998E-2</v>
      </c>
      <c r="R77">
        <v>1</v>
      </c>
      <c r="S77">
        <v>0</v>
      </c>
      <c r="T77">
        <v>0</v>
      </c>
      <c r="V77">
        <v>0</v>
      </c>
      <c r="Y77" s="1">
        <v>44369</v>
      </c>
      <c r="Z77" s="2">
        <v>0.88290509259259264</v>
      </c>
      <c r="AB77">
        <v>1</v>
      </c>
      <c r="AD77" s="4">
        <f t="shared" si="1"/>
        <v>2.9995788951470179</v>
      </c>
      <c r="AE77" s="4">
        <f t="shared" si="0"/>
        <v>4.122799682808469</v>
      </c>
      <c r="AF77" s="4">
        <f t="shared" si="2"/>
        <v>1.1232207876614511</v>
      </c>
      <c r="AG77" s="4">
        <f t="shared" si="3"/>
        <v>0.18133503486866234</v>
      </c>
      <c r="BC77" s="4"/>
      <c r="BD77" s="4"/>
      <c r="BE77" s="4"/>
      <c r="BF77" s="4"/>
    </row>
    <row r="78" spans="1:58" x14ac:dyDescent="0.3">
      <c r="A78">
        <v>55</v>
      </c>
      <c r="B78">
        <v>18</v>
      </c>
      <c r="C78" t="s">
        <v>159</v>
      </c>
      <c r="D78" t="s">
        <v>27</v>
      </c>
      <c r="G78">
        <v>0.5</v>
      </c>
      <c r="H78">
        <v>0.5</v>
      </c>
      <c r="I78">
        <v>3187</v>
      </c>
      <c r="J78">
        <v>4271</v>
      </c>
      <c r="L78">
        <v>1859</v>
      </c>
      <c r="M78">
        <v>2.86</v>
      </c>
      <c r="N78">
        <v>3.8969999999999998</v>
      </c>
      <c r="O78">
        <v>1.0369999999999999</v>
      </c>
      <c r="Q78">
        <v>7.8E-2</v>
      </c>
      <c r="R78">
        <v>1</v>
      </c>
      <c r="S78">
        <v>0</v>
      </c>
      <c r="T78">
        <v>0</v>
      </c>
      <c r="V78">
        <v>0</v>
      </c>
      <c r="Y78" s="1">
        <v>44369</v>
      </c>
      <c r="Z78" s="2">
        <v>0.88858796296296294</v>
      </c>
      <c r="AB78">
        <v>1</v>
      </c>
      <c r="AD78" s="4">
        <f t="shared" si="1"/>
        <v>3.0902670355790738</v>
      </c>
      <c r="AE78" s="4">
        <f t="shared" si="0"/>
        <v>4.1066954661551112</v>
      </c>
      <c r="AF78" s="4">
        <f t="shared" si="2"/>
        <v>1.0164284305760374</v>
      </c>
      <c r="AG78" s="4">
        <f t="shared" si="3"/>
        <v>0.18401484051058514</v>
      </c>
      <c r="AJ78">
        <f>ABS(100*(AD78-AD79)/(AVERAGE(AD78:AD79)))</f>
        <v>0.56638586716292116</v>
      </c>
      <c r="AO78">
        <f>ABS(100*(AE78-AE79)/(AVERAGE(AE78:AE79)))</f>
        <v>1.4839612585695867</v>
      </c>
      <c r="AT78">
        <f>ABS(100*(AF78-AF79)/(AVERAGE(AF78:AF79)))</f>
        <v>4.2225403742214453</v>
      </c>
      <c r="AY78">
        <f>ABS(100*(AG78-AG79)/(AVERAGE(AG78:AG79)))</f>
        <v>0.27966582062679174</v>
      </c>
      <c r="BC78" s="4">
        <f>AVERAGE(AD78:AD79)</f>
        <v>3.0990433072337891</v>
      </c>
      <c r="BD78" s="4">
        <f>AVERAGE(AE78:AE79)</f>
        <v>4.1373941291505751</v>
      </c>
      <c r="BE78" s="4">
        <f>AVERAGE(AF78:AF79)</f>
        <v>1.0383508219167856</v>
      </c>
      <c r="BF78" s="4">
        <f>AVERAGE(AG78:AG79)</f>
        <v>0.18427251413000079</v>
      </c>
    </row>
    <row r="79" spans="1:58" x14ac:dyDescent="0.3">
      <c r="A79">
        <v>56</v>
      </c>
      <c r="B79">
        <v>18</v>
      </c>
      <c r="C79" t="s">
        <v>159</v>
      </c>
      <c r="D79" t="s">
        <v>27</v>
      </c>
      <c r="G79">
        <v>0.5</v>
      </c>
      <c r="H79">
        <v>0.5</v>
      </c>
      <c r="I79">
        <v>3205</v>
      </c>
      <c r="J79">
        <v>4332</v>
      </c>
      <c r="L79">
        <v>1864</v>
      </c>
      <c r="M79">
        <v>2.8740000000000001</v>
      </c>
      <c r="N79">
        <v>3.948</v>
      </c>
      <c r="O79">
        <v>1.075</v>
      </c>
      <c r="Q79">
        <v>7.9000000000000001E-2</v>
      </c>
      <c r="R79">
        <v>1</v>
      </c>
      <c r="S79">
        <v>0</v>
      </c>
      <c r="T79">
        <v>0</v>
      </c>
      <c r="V79">
        <v>0</v>
      </c>
      <c r="Y79" s="1">
        <v>44369</v>
      </c>
      <c r="Z79" s="2">
        <v>0.8947222222222222</v>
      </c>
      <c r="AB79">
        <v>1</v>
      </c>
      <c r="AD79" s="4">
        <f t="shared" si="1"/>
        <v>3.1078195788885044</v>
      </c>
      <c r="AE79" s="4">
        <f t="shared" si="0"/>
        <v>4.1680927921460382</v>
      </c>
      <c r="AF79" s="4">
        <f t="shared" si="2"/>
        <v>1.0602732132575339</v>
      </c>
      <c r="AG79" s="4">
        <f t="shared" si="3"/>
        <v>0.18453018774941643</v>
      </c>
      <c r="BC79" s="4"/>
      <c r="BD79" s="4"/>
      <c r="BE79" s="4"/>
      <c r="BF79" s="4"/>
    </row>
    <row r="80" spans="1:58" x14ac:dyDescent="0.3">
      <c r="A80">
        <v>57</v>
      </c>
      <c r="B80">
        <v>19</v>
      </c>
      <c r="C80" t="s">
        <v>66</v>
      </c>
      <c r="D80" t="s">
        <v>27</v>
      </c>
      <c r="G80">
        <v>0.5</v>
      </c>
      <c r="H80">
        <v>0.5</v>
      </c>
      <c r="I80">
        <v>5635</v>
      </c>
      <c r="J80">
        <v>12077</v>
      </c>
      <c r="L80">
        <v>3953</v>
      </c>
      <c r="M80">
        <v>4.7380000000000004</v>
      </c>
      <c r="N80">
        <v>10.51</v>
      </c>
      <c r="O80">
        <v>5.7729999999999997</v>
      </c>
      <c r="Q80">
        <v>0.29699999999999999</v>
      </c>
      <c r="R80">
        <v>1</v>
      </c>
      <c r="S80">
        <v>0</v>
      </c>
      <c r="T80">
        <v>0</v>
      </c>
      <c r="V80">
        <v>0</v>
      </c>
      <c r="Y80" s="1">
        <v>44369</v>
      </c>
      <c r="Z80" s="2">
        <v>0.90559027777777779</v>
      </c>
      <c r="AB80">
        <v>1</v>
      </c>
      <c r="AD80" s="4">
        <f t="shared" si="1"/>
        <v>5.4774129256615867</v>
      </c>
      <c r="AE80" s="4">
        <f t="shared" si="0"/>
        <v>11.963540165911999</v>
      </c>
      <c r="AF80" s="4">
        <f t="shared" si="2"/>
        <v>6.4861272402504122</v>
      </c>
      <c r="AG80" s="4">
        <f t="shared" si="3"/>
        <v>0.39984226413313578</v>
      </c>
      <c r="BC80" s="4"/>
      <c r="BD80" s="4"/>
      <c r="BE80" s="4"/>
      <c r="BF80" s="4"/>
    </row>
    <row r="81" spans="1:58" x14ac:dyDescent="0.3">
      <c r="A81">
        <v>58</v>
      </c>
      <c r="B81">
        <v>19</v>
      </c>
      <c r="C81" t="s">
        <v>66</v>
      </c>
      <c r="D81" t="s">
        <v>27</v>
      </c>
      <c r="G81">
        <v>0.5</v>
      </c>
      <c r="H81">
        <v>0.5</v>
      </c>
      <c r="I81">
        <v>6558</v>
      </c>
      <c r="J81">
        <v>11247</v>
      </c>
      <c r="L81">
        <v>3621</v>
      </c>
      <c r="M81">
        <v>5.4459999999999997</v>
      </c>
      <c r="N81">
        <v>9.8070000000000004</v>
      </c>
      <c r="O81">
        <v>4.3609999999999998</v>
      </c>
      <c r="Q81">
        <v>0.26300000000000001</v>
      </c>
      <c r="R81">
        <v>1</v>
      </c>
      <c r="S81">
        <v>0</v>
      </c>
      <c r="T81">
        <v>0</v>
      </c>
      <c r="V81">
        <v>0</v>
      </c>
      <c r="Y81" s="1">
        <v>44369</v>
      </c>
      <c r="Z81" s="2">
        <v>0.91158564814814813</v>
      </c>
      <c r="AB81">
        <v>1</v>
      </c>
      <c r="AD81" s="4">
        <f t="shared" si="1"/>
        <v>6.3774683409173702</v>
      </c>
      <c r="AE81" s="4">
        <f t="shared" si="0"/>
        <v>11.12813392701907</v>
      </c>
      <c r="AF81" s="4">
        <f t="shared" si="2"/>
        <v>4.7506655861016993</v>
      </c>
      <c r="AG81" s="4">
        <f t="shared" si="3"/>
        <v>0.36562320747473714</v>
      </c>
      <c r="AJ81">
        <f>ABS(100*(AD81-AD82)/(AVERAGE(AD81:AD82)))</f>
        <v>1.9232093110455815</v>
      </c>
      <c r="AL81">
        <f>100*((AVERAGE(AD81:AD82)*25)-(AVERAGE(AD63:AD64)*25))/(1000*0.075)</f>
        <v>89.485466168261937</v>
      </c>
      <c r="AO81">
        <f>ABS(100*(AE81-AE82)/(AVERAGE(AE81:AE82)))</f>
        <v>1.1736214184438325</v>
      </c>
      <c r="AQ81">
        <f>100*((AVERAGE(AE81:AE82)*25)-(AVERAGE(AE63:AE64)*25))/(2000*0.075)</f>
        <v>80.428819525545336</v>
      </c>
      <c r="AT81">
        <f>ABS(100*(AF81-AF82)/(AVERAGE(AF81:AF82)))</f>
        <v>5.486437021620695</v>
      </c>
      <c r="AV81">
        <f>100*((AVERAGE(AF81:AF82)*25)-(AVERAGE(AF63:AF64)*25))/(1000*0.075)</f>
        <v>71.372172882828679</v>
      </c>
      <c r="AY81">
        <f>ABS(100*(AG81-AG82)/(AVERAGE(AG81:AG82)))</f>
        <v>0.3671436817446988</v>
      </c>
      <c r="BA81">
        <f>100*((AVERAGE(AG81:AG82)*25)-(AVERAGE(AG63:AG64)*25))/(100*0.075)</f>
        <v>76.494708483860094</v>
      </c>
      <c r="BC81" s="4">
        <f>AVERAGE(AD81:AD82)</f>
        <v>6.4393898131478604</v>
      </c>
      <c r="BD81" s="4">
        <f>AVERAGE(AE81:AE82)</f>
        <v>11.063213803635222</v>
      </c>
      <c r="BE81" s="4">
        <f>AVERAGE(AF81:AF82)</f>
        <v>4.6238239904873604</v>
      </c>
      <c r="BF81" s="4">
        <f>AVERAGE(AG81:AG82)</f>
        <v>0.36495325606425644</v>
      </c>
    </row>
    <row r="82" spans="1:58" x14ac:dyDescent="0.3">
      <c r="A82">
        <v>59</v>
      </c>
      <c r="B82">
        <v>19</v>
      </c>
      <c r="C82" t="s">
        <v>66</v>
      </c>
      <c r="D82" t="s">
        <v>27</v>
      </c>
      <c r="G82">
        <v>0.5</v>
      </c>
      <c r="H82">
        <v>0.5</v>
      </c>
      <c r="I82">
        <v>6685</v>
      </c>
      <c r="J82">
        <v>11118</v>
      </c>
      <c r="L82">
        <v>3608</v>
      </c>
      <c r="M82">
        <v>5.5430000000000001</v>
      </c>
      <c r="N82">
        <v>9.6969999999999992</v>
      </c>
      <c r="O82">
        <v>4.1539999999999999</v>
      </c>
      <c r="Q82">
        <v>0.26100000000000001</v>
      </c>
      <c r="R82">
        <v>1</v>
      </c>
      <c r="S82">
        <v>0</v>
      </c>
      <c r="T82">
        <v>0</v>
      </c>
      <c r="V82">
        <v>0</v>
      </c>
      <c r="Y82" s="1">
        <v>44369</v>
      </c>
      <c r="Z82" s="2">
        <v>0.91809027777777785</v>
      </c>
      <c r="AB82">
        <v>1</v>
      </c>
      <c r="AD82" s="4">
        <f t="shared" si="1"/>
        <v>6.5013112853783506</v>
      </c>
      <c r="AE82" s="4">
        <f t="shared" si="0"/>
        <v>10.998293680251372</v>
      </c>
      <c r="AF82" s="4">
        <f t="shared" si="2"/>
        <v>4.4969823948730214</v>
      </c>
      <c r="AG82" s="4">
        <f t="shared" si="3"/>
        <v>0.36428330465377567</v>
      </c>
    </row>
    <row r="83" spans="1:58" x14ac:dyDescent="0.3">
      <c r="A83">
        <v>60</v>
      </c>
      <c r="B83">
        <v>20</v>
      </c>
      <c r="C83" t="s">
        <v>67</v>
      </c>
      <c r="D83" t="s">
        <v>27</v>
      </c>
      <c r="G83">
        <v>0.5</v>
      </c>
      <c r="H83">
        <v>0.5</v>
      </c>
      <c r="I83">
        <v>4178</v>
      </c>
      <c r="J83">
        <v>4474</v>
      </c>
      <c r="L83">
        <v>1935</v>
      </c>
      <c r="M83">
        <v>3.62</v>
      </c>
      <c r="N83">
        <v>4.069</v>
      </c>
      <c r="O83">
        <v>0.44800000000000001</v>
      </c>
      <c r="Q83">
        <v>8.5999999999999993E-2</v>
      </c>
      <c r="R83">
        <v>1</v>
      </c>
      <c r="S83">
        <v>0</v>
      </c>
      <c r="T83">
        <v>0</v>
      </c>
      <c r="V83">
        <v>0</v>
      </c>
      <c r="Y83" s="1">
        <v>44369</v>
      </c>
      <c r="Z83" s="2">
        <v>0.92868055555555562</v>
      </c>
      <c r="AB83">
        <v>1</v>
      </c>
      <c r="AD83" s="4">
        <f t="shared" si="1"/>
        <v>4.0566320588927054</v>
      </c>
      <c r="AE83" s="4">
        <f t="shared" si="0"/>
        <v>4.3110177149445876</v>
      </c>
      <c r="AF83" s="4">
        <f t="shared" si="2"/>
        <v>0.25438565605188224</v>
      </c>
      <c r="AG83" s="4">
        <f t="shared" si="3"/>
        <v>0.19184811854082098</v>
      </c>
      <c r="BC83" s="4"/>
      <c r="BD83" s="4"/>
      <c r="BE83" s="4"/>
      <c r="BF83" s="4"/>
    </row>
    <row r="84" spans="1:58" x14ac:dyDescent="0.3">
      <c r="A84">
        <v>61</v>
      </c>
      <c r="B84">
        <v>20</v>
      </c>
      <c r="C84" t="s">
        <v>67</v>
      </c>
      <c r="D84" t="s">
        <v>27</v>
      </c>
      <c r="G84">
        <v>0.5</v>
      </c>
      <c r="H84">
        <v>0.5</v>
      </c>
      <c r="I84">
        <v>3305</v>
      </c>
      <c r="J84">
        <v>3924</v>
      </c>
      <c r="L84">
        <v>1817</v>
      </c>
      <c r="M84">
        <v>2.9510000000000001</v>
      </c>
      <c r="N84">
        <v>3.6030000000000002</v>
      </c>
      <c r="O84">
        <v>0.65200000000000002</v>
      </c>
      <c r="Q84">
        <v>7.3999999999999996E-2</v>
      </c>
      <c r="R84">
        <v>1</v>
      </c>
      <c r="S84">
        <v>0</v>
      </c>
      <c r="T84">
        <v>0</v>
      </c>
      <c r="V84">
        <v>0</v>
      </c>
      <c r="Y84" s="1">
        <v>44369</v>
      </c>
      <c r="Z84" s="2">
        <v>0.93438657407407411</v>
      </c>
      <c r="AB84">
        <v>1</v>
      </c>
      <c r="AD84" s="4">
        <f t="shared" si="1"/>
        <v>3.2053337083853388</v>
      </c>
      <c r="AE84" s="4">
        <f t="shared" si="0"/>
        <v>3.7574352674854166</v>
      </c>
      <c r="AF84" s="4">
        <f t="shared" si="2"/>
        <v>0.55210155910007774</v>
      </c>
      <c r="AG84" s="4">
        <f t="shared" si="3"/>
        <v>0.17968592370440217</v>
      </c>
      <c r="AJ84">
        <f>ABS(100*(AD84-AD85)/(AVERAGE(AD84:AD85)))</f>
        <v>1.1320020213041924</v>
      </c>
      <c r="AK84">
        <f>ABS(100*((AVERAGE(AD84:AD85)-AVERAGE(AD78:AD79))/(AVERAGE(AD78:AD79,AD84:AD85))))</f>
        <v>2.8076855750858742</v>
      </c>
      <c r="AO84">
        <f>ABS(100*(AE84-AE85)/(AVERAGE(AE84:AE85)))</f>
        <v>1.4361245922968826</v>
      </c>
      <c r="AP84">
        <f>ABS(100*((AVERAGE(AE84:AE85)-AVERAGE(AE78:AE79))/(AVERAGE(AE78:AE79,AE84:AE85))))</f>
        <v>8.9064065065498639</v>
      </c>
      <c r="AT84">
        <f>ABS(100*(AF84-AF85)/(AVERAGE(AF84:AF85)))</f>
        <v>15.13967919339068</v>
      </c>
      <c r="AU84">
        <f>ABS(100*((AVERAGE(AF84:AF85)-AVERAGE(AF78:AF79))/(AVERAGE(AF78:AF79,AF84:AF85))))</f>
        <v>53.926981029559919</v>
      </c>
      <c r="AY84">
        <f>ABS(100*(AG84-AG85)/(AVERAGE(AG84:AG85)))</f>
        <v>3.6802331232055843</v>
      </c>
      <c r="AZ84">
        <f>ABS(100*((AVERAGE(AG84:AG85)-AVERAGE(AG78:AG79))/(AVERAGE(AG78:AG79,AG84:AG85))))</f>
        <v>4.3432341892085349</v>
      </c>
      <c r="BC84" s="4">
        <f>AVERAGE(AD84:AD85)</f>
        <v>3.1872935944284242</v>
      </c>
      <c r="BD84" s="4">
        <f>AVERAGE(AE84:AE85)</f>
        <v>3.7846111330879575</v>
      </c>
      <c r="BE84" s="4">
        <f>AVERAGE(AF84:AF85)</f>
        <v>0.59731753865953308</v>
      </c>
      <c r="BF84" s="4">
        <f>AVERAGE(AG84:AG85)</f>
        <v>0.17643923609976495</v>
      </c>
    </row>
    <row r="85" spans="1:58" x14ac:dyDescent="0.3">
      <c r="A85">
        <v>62</v>
      </c>
      <c r="B85">
        <v>20</v>
      </c>
      <c r="C85" t="s">
        <v>67</v>
      </c>
      <c r="D85" t="s">
        <v>27</v>
      </c>
      <c r="G85">
        <v>0.5</v>
      </c>
      <c r="H85">
        <v>0.5</v>
      </c>
      <c r="I85">
        <v>3268</v>
      </c>
      <c r="J85">
        <v>3978</v>
      </c>
      <c r="L85">
        <v>1754</v>
      </c>
      <c r="M85">
        <v>2.9220000000000002</v>
      </c>
      <c r="N85">
        <v>3.6480000000000001</v>
      </c>
      <c r="O85">
        <v>0.72599999999999998</v>
      </c>
      <c r="Q85">
        <v>6.7000000000000004E-2</v>
      </c>
      <c r="R85">
        <v>1</v>
      </c>
      <c r="S85">
        <v>0</v>
      </c>
      <c r="T85">
        <v>0</v>
      </c>
      <c r="V85">
        <v>0</v>
      </c>
      <c r="Y85" s="1">
        <v>44369</v>
      </c>
      <c r="Z85" s="2">
        <v>0.94055555555555559</v>
      </c>
      <c r="AB85">
        <v>1</v>
      </c>
      <c r="AD85" s="4">
        <f t="shared" si="1"/>
        <v>3.16925348047151</v>
      </c>
      <c r="AE85" s="4">
        <f t="shared" si="0"/>
        <v>3.8117869986904984</v>
      </c>
      <c r="AF85" s="4">
        <f t="shared" si="2"/>
        <v>0.64253351821898841</v>
      </c>
      <c r="AG85" s="4">
        <f t="shared" si="3"/>
        <v>0.17319254849512772</v>
      </c>
    </row>
    <row r="86" spans="1:58" x14ac:dyDescent="0.3">
      <c r="A86">
        <v>63</v>
      </c>
      <c r="B86">
        <v>2</v>
      </c>
      <c r="D86" t="s">
        <v>28</v>
      </c>
      <c r="Y86" s="1">
        <v>44369</v>
      </c>
      <c r="Z86" s="2">
        <v>0.94447916666666665</v>
      </c>
      <c r="AB86">
        <v>1</v>
      </c>
      <c r="AD86" s="4" t="e">
        <f t="shared" si="1"/>
        <v>#DIV/0!</v>
      </c>
      <c r="AE86" s="4" t="e">
        <f t="shared" si="0"/>
        <v>#DIV/0!</v>
      </c>
      <c r="AF86" s="4" t="e">
        <f t="shared" si="2"/>
        <v>#DIV/0!</v>
      </c>
      <c r="AG86" s="4" t="e">
        <f t="shared" si="3"/>
        <v>#DIV/0!</v>
      </c>
      <c r="BC86" s="4"/>
      <c r="BD86" s="4"/>
      <c r="BE86" s="4"/>
      <c r="BF86" s="4"/>
    </row>
    <row r="87" spans="1:58" x14ac:dyDescent="0.3">
      <c r="A87">
        <v>64</v>
      </c>
      <c r="B87">
        <v>3</v>
      </c>
      <c r="C87" t="s">
        <v>29</v>
      </c>
      <c r="D87" t="s">
        <v>27</v>
      </c>
      <c r="G87">
        <v>0.5</v>
      </c>
      <c r="H87">
        <v>0.5</v>
      </c>
      <c r="I87">
        <v>192</v>
      </c>
      <c r="J87">
        <v>251</v>
      </c>
      <c r="L87">
        <v>118</v>
      </c>
      <c r="M87">
        <v>0.56200000000000006</v>
      </c>
      <c r="N87">
        <v>0.49099999999999999</v>
      </c>
      <c r="O87">
        <v>0</v>
      </c>
      <c r="Q87">
        <v>0</v>
      </c>
      <c r="R87">
        <v>1</v>
      </c>
      <c r="S87">
        <v>0</v>
      </c>
      <c r="T87">
        <v>0</v>
      </c>
      <c r="V87">
        <v>0</v>
      </c>
      <c r="Y87" s="1">
        <v>44369</v>
      </c>
      <c r="Z87" s="2">
        <v>0.95407407407407396</v>
      </c>
      <c r="AB87">
        <v>1</v>
      </c>
      <c r="AD87" s="4">
        <f t="shared" si="1"/>
        <v>0.16971885714887602</v>
      </c>
      <c r="AE87" s="4">
        <f t="shared" si="0"/>
        <v>6.0511031998989794E-2</v>
      </c>
      <c r="AF87" s="4">
        <f t="shared" si="2"/>
        <v>-0.10920782514988622</v>
      </c>
      <c r="AG87" s="4">
        <f t="shared" si="3"/>
        <v>4.5709319495246493E-3</v>
      </c>
    </row>
    <row r="88" spans="1:58" x14ac:dyDescent="0.3">
      <c r="A88">
        <v>65</v>
      </c>
      <c r="B88">
        <v>3</v>
      </c>
      <c r="C88" t="s">
        <v>29</v>
      </c>
      <c r="D88" t="s">
        <v>27</v>
      </c>
      <c r="G88">
        <v>0.5</v>
      </c>
      <c r="H88">
        <v>0.5</v>
      </c>
      <c r="I88">
        <v>87</v>
      </c>
      <c r="J88">
        <v>197</v>
      </c>
      <c r="L88">
        <v>114</v>
      </c>
      <c r="M88">
        <v>0.48099999999999998</v>
      </c>
      <c r="N88">
        <v>0.44500000000000001</v>
      </c>
      <c r="O88">
        <v>0</v>
      </c>
      <c r="Q88">
        <v>0</v>
      </c>
      <c r="R88">
        <v>1</v>
      </c>
      <c r="S88">
        <v>0</v>
      </c>
      <c r="T88">
        <v>0</v>
      </c>
      <c r="V88">
        <v>0</v>
      </c>
      <c r="Y88" s="1">
        <v>44369</v>
      </c>
      <c r="Z88" s="2">
        <v>0.95901620370370377</v>
      </c>
      <c r="AB88">
        <v>1</v>
      </c>
      <c r="AD88" s="4">
        <f t="shared" si="1"/>
        <v>6.7329021177199619E-2</v>
      </c>
      <c r="AE88" s="4">
        <f t="shared" si="0"/>
        <v>6.1593007939075694E-3</v>
      </c>
      <c r="AF88" s="4">
        <f t="shared" si="2"/>
        <v>-6.1169720383292048E-2</v>
      </c>
      <c r="AG88" s="4">
        <f t="shared" si="3"/>
        <v>4.158654158459606E-3</v>
      </c>
      <c r="AJ88">
        <f>ABS(100*(AD88-AD89)/(AVERAGE(AD88:AD89)))</f>
        <v>106.55915932018739</v>
      </c>
      <c r="AO88">
        <f>ABS(100*(AE88-AE89)/(AVERAGE(AE88:AE89)))</f>
        <v>39.372964223437229</v>
      </c>
      <c r="AT88">
        <f>ABS(100*(AF88-AF89)/(AVERAGE(AF88:AF89)))</f>
        <v>137.42705917260562</v>
      </c>
      <c r="AY88">
        <f>ABS(100*(AG88-AG89)/(AVERAGE(AG88:AG89)))</f>
        <v>53.37841671291774</v>
      </c>
      <c r="BC88" s="4">
        <f>AVERAGE(AD88:AD89)</f>
        <v>4.3925630097959301E-2</v>
      </c>
      <c r="BD88" s="4">
        <f>AVERAGE(AE88:AE89)</f>
        <v>7.669071105159843E-3</v>
      </c>
      <c r="BE88" s="4">
        <f>AVERAGE(AF88:AF89)</f>
        <v>-3.6256558992799462E-2</v>
      </c>
      <c r="BF88" s="4">
        <f>AVERAGE(AG88:AG89)</f>
        <v>3.2825638524463865E-3</v>
      </c>
    </row>
    <row r="89" spans="1:58" x14ac:dyDescent="0.3">
      <c r="A89">
        <v>66</v>
      </c>
      <c r="B89">
        <v>3</v>
      </c>
      <c r="C89" t="s">
        <v>29</v>
      </c>
      <c r="D89" t="s">
        <v>27</v>
      </c>
      <c r="G89">
        <v>0.5</v>
      </c>
      <c r="H89">
        <v>0.5</v>
      </c>
      <c r="I89">
        <v>39</v>
      </c>
      <c r="J89">
        <v>200</v>
      </c>
      <c r="L89">
        <v>97</v>
      </c>
      <c r="M89">
        <v>0.44500000000000001</v>
      </c>
      <c r="N89">
        <v>0.44800000000000001</v>
      </c>
      <c r="O89">
        <v>3.0000000000000001E-3</v>
      </c>
      <c r="Q89">
        <v>0</v>
      </c>
      <c r="R89">
        <v>1</v>
      </c>
      <c r="S89">
        <v>0</v>
      </c>
      <c r="T89">
        <v>0</v>
      </c>
      <c r="V89">
        <v>0</v>
      </c>
      <c r="Y89" s="1">
        <v>44369</v>
      </c>
      <c r="Z89" s="2">
        <v>0.96437499999999998</v>
      </c>
      <c r="AB89">
        <v>1</v>
      </c>
      <c r="AD89" s="4">
        <f t="shared" ref="AD89:AD105" si="12">((I89*$E$20)+$E$21)*1000/G89</f>
        <v>2.0522239018718986E-2</v>
      </c>
      <c r="AE89" s="4">
        <f t="shared" ref="AE89:AE105" si="13">((J89*$G$20)+$G$21)*1000/H89</f>
        <v>9.1788414164121167E-3</v>
      </c>
      <c r="AF89" s="4">
        <f t="shared" ref="AF89:AF105" si="14">AE89-AD89</f>
        <v>-1.1343397602306869E-2</v>
      </c>
      <c r="AG89" s="4">
        <f t="shared" ref="AG89:AG105" si="15">((L89*$I$20)+$I$21)*1000/H89</f>
        <v>2.4064735464331675E-3</v>
      </c>
      <c r="BC89" s="4"/>
      <c r="BD89" s="4"/>
      <c r="BE89" s="4"/>
      <c r="BF89" s="4"/>
    </row>
    <row r="90" spans="1:58" x14ac:dyDescent="0.3">
      <c r="A90">
        <v>67</v>
      </c>
      <c r="B90">
        <v>1</v>
      </c>
      <c r="C90" t="s">
        <v>30</v>
      </c>
      <c r="D90" t="s">
        <v>27</v>
      </c>
      <c r="G90">
        <v>0.5</v>
      </c>
      <c r="H90">
        <v>0.5</v>
      </c>
      <c r="I90">
        <v>7449</v>
      </c>
      <c r="J90">
        <v>9528</v>
      </c>
      <c r="L90">
        <v>11020</v>
      </c>
      <c r="M90">
        <v>6.13</v>
      </c>
      <c r="N90">
        <v>8.3510000000000009</v>
      </c>
      <c r="O90">
        <v>2.2210000000000001</v>
      </c>
      <c r="Q90">
        <v>1.0369999999999999</v>
      </c>
      <c r="R90">
        <v>1</v>
      </c>
      <c r="S90">
        <v>0</v>
      </c>
      <c r="T90">
        <v>0</v>
      </c>
      <c r="V90">
        <v>0</v>
      </c>
      <c r="Y90" s="1">
        <v>44369</v>
      </c>
      <c r="Z90" s="2">
        <v>0.97521990740740738</v>
      </c>
      <c r="AB90">
        <v>1</v>
      </c>
      <c r="AD90" s="4">
        <f t="shared" si="12"/>
        <v>7.2463192347341669</v>
      </c>
      <c r="AE90" s="4">
        <f t="shared" si="13"/>
        <v>9.3979371503239513</v>
      </c>
      <c r="AF90" s="4">
        <f t="shared" si="14"/>
        <v>2.1516179155897843</v>
      </c>
      <c r="AG90" s="4">
        <f t="shared" si="15"/>
        <v>1.1282340514973026</v>
      </c>
    </row>
    <row r="91" spans="1:58" x14ac:dyDescent="0.3">
      <c r="A91">
        <v>68</v>
      </c>
      <c r="B91">
        <v>1</v>
      </c>
      <c r="C91" t="s">
        <v>30</v>
      </c>
      <c r="D91" t="s">
        <v>27</v>
      </c>
      <c r="G91">
        <v>0.5</v>
      </c>
      <c r="H91">
        <v>0.5</v>
      </c>
      <c r="I91">
        <v>10209</v>
      </c>
      <c r="J91">
        <v>9638</v>
      </c>
      <c r="L91">
        <v>11267</v>
      </c>
      <c r="M91">
        <v>8.2469999999999999</v>
      </c>
      <c r="N91">
        <v>8.4440000000000008</v>
      </c>
      <c r="O91">
        <v>0.19700000000000001</v>
      </c>
      <c r="Q91">
        <v>1.0620000000000001</v>
      </c>
      <c r="R91">
        <v>1</v>
      </c>
      <c r="S91">
        <v>0</v>
      </c>
      <c r="T91">
        <v>0</v>
      </c>
      <c r="V91">
        <v>0</v>
      </c>
      <c r="Y91" s="1">
        <v>44369</v>
      </c>
      <c r="Z91" s="2">
        <v>0.98128472222222218</v>
      </c>
      <c r="AB91">
        <v>1</v>
      </c>
      <c r="AD91" s="4">
        <f t="shared" si="12"/>
        <v>9.9377092088468046</v>
      </c>
      <c r="AE91" s="4">
        <f t="shared" si="13"/>
        <v>9.508653639815785</v>
      </c>
      <c r="AF91" s="4">
        <f t="shared" si="14"/>
        <v>-0.4290555690310196</v>
      </c>
      <c r="AG91" s="4">
        <f t="shared" si="15"/>
        <v>1.1536922050955689</v>
      </c>
      <c r="AJ91">
        <f>ABS(100*(AD91-AD92)/(AVERAGE(AD91:AD92)))</f>
        <v>0.34402952581856844</v>
      </c>
      <c r="AO91">
        <f>ABS(100*(AE91-AE92)/(AVERAGE(AE91:AE92)))</f>
        <v>1.6273616069493113</v>
      </c>
      <c r="AT91">
        <f>ABS(100*(AF91-AF92)/(AVERAGE(AF91:AF92)))</f>
        <v>56.930428146102763</v>
      </c>
      <c r="AY91">
        <f>ABS(100*(AG91-AG92)/(AVERAGE(AG91:AG92)))</f>
        <v>1.8674470046507698</v>
      </c>
      <c r="BC91" s="4">
        <f>AVERAGE(AD91:AD92)</f>
        <v>9.9206442361848577</v>
      </c>
      <c r="BD91" s="4">
        <f>AVERAGE(AE91:AE92)</f>
        <v>9.5866584392304866</v>
      </c>
      <c r="BE91" s="4">
        <f>AVERAGE(AF91:AF92)</f>
        <v>-0.33398579695437114</v>
      </c>
      <c r="BF91" s="4">
        <f>AVERAGE(AG91:AG92)</f>
        <v>1.1645660318349096</v>
      </c>
    </row>
    <row r="92" spans="1:58" x14ac:dyDescent="0.3">
      <c r="A92">
        <v>69</v>
      </c>
      <c r="B92">
        <v>1</v>
      </c>
      <c r="C92" t="s">
        <v>30</v>
      </c>
      <c r="D92" t="s">
        <v>27</v>
      </c>
      <c r="G92">
        <v>0.5</v>
      </c>
      <c r="H92">
        <v>0.5</v>
      </c>
      <c r="I92">
        <v>10174</v>
      </c>
      <c r="J92">
        <v>9793</v>
      </c>
      <c r="L92">
        <v>11478</v>
      </c>
      <c r="M92">
        <v>8.2200000000000006</v>
      </c>
      <c r="N92">
        <v>8.5749999999999993</v>
      </c>
      <c r="O92">
        <v>0.35499999999999998</v>
      </c>
      <c r="Q92">
        <v>1.0840000000000001</v>
      </c>
      <c r="R92">
        <v>1</v>
      </c>
      <c r="S92">
        <v>0</v>
      </c>
      <c r="T92">
        <v>0</v>
      </c>
      <c r="V92">
        <v>0</v>
      </c>
      <c r="Y92" s="1">
        <v>44369</v>
      </c>
      <c r="Z92" s="2">
        <v>0.98782407407407413</v>
      </c>
      <c r="AB92">
        <v>1</v>
      </c>
      <c r="AD92" s="4">
        <f t="shared" si="12"/>
        <v>9.9035792635229107</v>
      </c>
      <c r="AE92" s="4">
        <f t="shared" si="13"/>
        <v>9.6646632386451881</v>
      </c>
      <c r="AF92" s="4">
        <f t="shared" si="14"/>
        <v>-0.23891602487772268</v>
      </c>
      <c r="AG92" s="4">
        <f t="shared" si="15"/>
        <v>1.1754398585742503</v>
      </c>
      <c r="BC92" s="4"/>
      <c r="BD92" s="4"/>
      <c r="BE92" s="4"/>
      <c r="BF92" s="4"/>
    </row>
    <row r="93" spans="1:58" x14ac:dyDescent="0.3">
      <c r="A93">
        <v>70</v>
      </c>
      <c r="B93">
        <v>4</v>
      </c>
      <c r="C93" t="s">
        <v>65</v>
      </c>
      <c r="D93" t="s">
        <v>27</v>
      </c>
      <c r="G93">
        <v>0.5</v>
      </c>
      <c r="H93">
        <v>0.5</v>
      </c>
      <c r="I93">
        <v>5171</v>
      </c>
      <c r="J93">
        <v>6636</v>
      </c>
      <c r="L93">
        <v>3136</v>
      </c>
      <c r="M93">
        <v>4.3819999999999997</v>
      </c>
      <c r="N93">
        <v>5.9009999999999998</v>
      </c>
      <c r="O93">
        <v>1.5189999999999999</v>
      </c>
      <c r="Q93">
        <v>0.21199999999999999</v>
      </c>
      <c r="R93">
        <v>1</v>
      </c>
      <c r="S93">
        <v>0</v>
      </c>
      <c r="T93">
        <v>0</v>
      </c>
      <c r="V93">
        <v>0</v>
      </c>
      <c r="Y93" s="1">
        <v>44369</v>
      </c>
      <c r="Z93" s="2">
        <v>0.99885416666666671</v>
      </c>
      <c r="AB93">
        <v>1</v>
      </c>
      <c r="AD93" s="4">
        <f t="shared" si="12"/>
        <v>5.0249473647962732</v>
      </c>
      <c r="AE93" s="4">
        <f t="shared" si="13"/>
        <v>6.4870999902295461</v>
      </c>
      <c r="AF93" s="4">
        <f t="shared" si="14"/>
        <v>1.4621526254332728</v>
      </c>
      <c r="AG93" s="4">
        <f t="shared" si="15"/>
        <v>0.31563452530810049</v>
      </c>
    </row>
    <row r="94" spans="1:58" x14ac:dyDescent="0.3">
      <c r="A94">
        <v>71</v>
      </c>
      <c r="B94">
        <v>4</v>
      </c>
      <c r="C94" t="s">
        <v>65</v>
      </c>
      <c r="D94" t="s">
        <v>27</v>
      </c>
      <c r="G94">
        <v>0.5</v>
      </c>
      <c r="H94">
        <v>0.5</v>
      </c>
      <c r="I94">
        <v>3378</v>
      </c>
      <c r="J94">
        <v>6104</v>
      </c>
      <c r="L94">
        <v>2710</v>
      </c>
      <c r="M94">
        <v>3.0070000000000001</v>
      </c>
      <c r="N94">
        <v>5.45</v>
      </c>
      <c r="O94">
        <v>2.4430000000000001</v>
      </c>
      <c r="Q94">
        <v>0.16700000000000001</v>
      </c>
      <c r="R94">
        <v>1</v>
      </c>
      <c r="S94">
        <v>0</v>
      </c>
      <c r="T94">
        <v>0</v>
      </c>
      <c r="V94">
        <v>0</v>
      </c>
      <c r="Y94" s="1">
        <v>44370</v>
      </c>
      <c r="Z94" s="2">
        <v>4.7453703703703703E-3</v>
      </c>
      <c r="AB94">
        <v>1</v>
      </c>
      <c r="AD94" s="4">
        <f t="shared" si="12"/>
        <v>3.2765190229180279</v>
      </c>
      <c r="AE94" s="4">
        <f t="shared" si="13"/>
        <v>5.9516347865054033</v>
      </c>
      <c r="AF94" s="4">
        <f t="shared" si="14"/>
        <v>2.6751157635873755</v>
      </c>
      <c r="AG94" s="4">
        <f t="shared" si="15"/>
        <v>0.27172694055967328</v>
      </c>
      <c r="AI94">
        <f>ABS(100*(AD94-3)/3)</f>
        <v>9.2173007639342632</v>
      </c>
      <c r="AJ94">
        <f>ABS(100*(AD94-AD95)/(AVERAGE(AD94:AD95)))</f>
        <v>2.74547453742731</v>
      </c>
      <c r="AN94">
        <f t="shared" ref="AN94" si="16">ABS(100*(AE94-6)/6)</f>
        <v>0.80608689157661095</v>
      </c>
      <c r="AO94">
        <f>ABS(100*(AE94-AE95)/(AVERAGE(AE94:AE95)))</f>
        <v>8.5786622452551935</v>
      </c>
      <c r="AS94">
        <f>ABS(100*(AF94-3)/3)</f>
        <v>10.829474547087486</v>
      </c>
      <c r="AT94">
        <f>ABS(100*(AF94-AF95)/(AVERAGE(AF94:AF95)))</f>
        <v>20.835435947080985</v>
      </c>
      <c r="AX94">
        <f t="shared" ref="AX94" si="17">ABS(100*(AG94-0.3)/0.3)</f>
        <v>9.4243531467755695</v>
      </c>
      <c r="AY94">
        <f>ABS(100*(AG94-AG95)/(AVERAGE(AG94:AG95)))</f>
        <v>15.50117388496764</v>
      </c>
      <c r="BC94" s="4">
        <f>AVERAGE(AD94:AD95)</f>
        <v>3.2321500939969683</v>
      </c>
      <c r="BD94" s="4">
        <f>AVERAGE(AE94:AE95)</f>
        <v>6.2183608748266401</v>
      </c>
      <c r="BE94" s="4">
        <f>AVERAGE(AF94:AF95)</f>
        <v>2.9862107808296718</v>
      </c>
      <c r="BF94" s="4">
        <f>AVERAGE(AG94:AG95)</f>
        <v>0.29455682323990012</v>
      </c>
    </row>
    <row r="95" spans="1:58" x14ac:dyDescent="0.3">
      <c r="A95">
        <v>72</v>
      </c>
      <c r="B95">
        <v>4</v>
      </c>
      <c r="C95" t="s">
        <v>65</v>
      </c>
      <c r="D95" t="s">
        <v>27</v>
      </c>
      <c r="G95">
        <v>0.5</v>
      </c>
      <c r="H95">
        <v>0.5</v>
      </c>
      <c r="I95">
        <v>3287</v>
      </c>
      <c r="J95">
        <v>6634</v>
      </c>
      <c r="L95">
        <v>3153</v>
      </c>
      <c r="M95">
        <v>2.9359999999999999</v>
      </c>
      <c r="N95">
        <v>5.8979999999999997</v>
      </c>
      <c r="O95">
        <v>2.9620000000000002</v>
      </c>
      <c r="Q95">
        <v>0.214</v>
      </c>
      <c r="R95">
        <v>1</v>
      </c>
      <c r="S95">
        <v>0</v>
      </c>
      <c r="T95">
        <v>0</v>
      </c>
      <c r="V95">
        <v>0</v>
      </c>
      <c r="Y95" s="1">
        <v>44370</v>
      </c>
      <c r="Z95" s="2">
        <v>1.119212962962963E-2</v>
      </c>
      <c r="AB95">
        <v>1</v>
      </c>
      <c r="AD95" s="4">
        <f t="shared" si="12"/>
        <v>3.1877811650759083</v>
      </c>
      <c r="AE95" s="4">
        <f t="shared" si="13"/>
        <v>6.4850869631478769</v>
      </c>
      <c r="AF95" s="4">
        <f t="shared" si="14"/>
        <v>3.2973057980719687</v>
      </c>
      <c r="AG95" s="4">
        <f t="shared" si="15"/>
        <v>0.31738670592012697</v>
      </c>
    </row>
    <row r="96" spans="1:58" x14ac:dyDescent="0.3">
      <c r="A96">
        <v>73</v>
      </c>
      <c r="B96">
        <v>2</v>
      </c>
      <c r="D96" t="s">
        <v>28</v>
      </c>
      <c r="Y96" s="1">
        <v>44370</v>
      </c>
      <c r="Z96" s="2">
        <v>1.5324074074074073E-2</v>
      </c>
      <c r="AB96">
        <v>1</v>
      </c>
      <c r="AD96" s="4" t="e">
        <f t="shared" si="12"/>
        <v>#DIV/0!</v>
      </c>
      <c r="AE96" s="4" t="e">
        <f t="shared" si="13"/>
        <v>#DIV/0!</v>
      </c>
      <c r="AF96" s="4" t="e">
        <f t="shared" si="14"/>
        <v>#DIV/0!</v>
      </c>
      <c r="AG96" s="4" t="e">
        <f t="shared" si="15"/>
        <v>#DIV/0!</v>
      </c>
      <c r="BC96" s="4"/>
      <c r="BD96" s="4"/>
      <c r="BE96" s="4"/>
      <c r="BF96" s="4"/>
    </row>
    <row r="97" spans="1:58" x14ac:dyDescent="0.3">
      <c r="A97">
        <v>74</v>
      </c>
      <c r="B97">
        <v>21</v>
      </c>
      <c r="C97" t="s">
        <v>160</v>
      </c>
      <c r="D97" t="s">
        <v>27</v>
      </c>
      <c r="G97">
        <v>0.5</v>
      </c>
      <c r="H97">
        <v>0.5</v>
      </c>
      <c r="I97">
        <v>20178</v>
      </c>
      <c r="J97">
        <v>27455</v>
      </c>
      <c r="L97">
        <v>1229</v>
      </c>
      <c r="M97">
        <v>15.895</v>
      </c>
      <c r="N97">
        <v>23.538</v>
      </c>
      <c r="O97">
        <v>7.6429999999999998</v>
      </c>
      <c r="Q97">
        <v>1.2999999999999999E-2</v>
      </c>
      <c r="R97">
        <v>1</v>
      </c>
      <c r="S97">
        <v>0</v>
      </c>
      <c r="T97">
        <v>0</v>
      </c>
      <c r="V97">
        <v>0</v>
      </c>
      <c r="Y97" s="1">
        <v>44370</v>
      </c>
      <c r="Z97" s="2">
        <v>2.6203703703703705E-2</v>
      </c>
      <c r="AB97">
        <v>2</v>
      </c>
      <c r="AC97" t="s">
        <v>163</v>
      </c>
      <c r="AD97" s="4">
        <f t="shared" si="12"/>
        <v>19.658892778386253</v>
      </c>
      <c r="AE97" s="4">
        <f t="shared" si="13"/>
        <v>27.441705396870418</v>
      </c>
      <c r="AF97" s="4">
        <f t="shared" si="14"/>
        <v>7.7828126184841651</v>
      </c>
      <c r="AG97" s="4">
        <f t="shared" si="15"/>
        <v>0.11908108841784067</v>
      </c>
      <c r="BC97" s="4"/>
      <c r="BD97" s="4"/>
      <c r="BE97" s="4"/>
      <c r="BF97" s="4"/>
    </row>
    <row r="98" spans="1:58" x14ac:dyDescent="0.3">
      <c r="A98">
        <v>75</v>
      </c>
      <c r="B98">
        <v>21</v>
      </c>
      <c r="C98" t="s">
        <v>160</v>
      </c>
      <c r="D98" t="s">
        <v>27</v>
      </c>
      <c r="G98">
        <v>0.5</v>
      </c>
      <c r="H98">
        <v>0.5</v>
      </c>
      <c r="I98">
        <v>27154</v>
      </c>
      <c r="J98">
        <v>28017</v>
      </c>
      <c r="L98">
        <v>1224</v>
      </c>
      <c r="M98">
        <v>21.247</v>
      </c>
      <c r="N98">
        <v>24.013999999999999</v>
      </c>
      <c r="O98">
        <v>2.7669999999999999</v>
      </c>
      <c r="Q98">
        <v>1.2E-2</v>
      </c>
      <c r="R98">
        <v>1</v>
      </c>
      <c r="S98">
        <v>0</v>
      </c>
      <c r="T98">
        <v>0</v>
      </c>
      <c r="V98">
        <v>0</v>
      </c>
      <c r="Y98" s="1">
        <v>44370</v>
      </c>
      <c r="Z98" s="2">
        <v>3.201388888888889E-2</v>
      </c>
      <c r="AB98">
        <v>2</v>
      </c>
      <c r="AC98" t="s">
        <v>163</v>
      </c>
      <c r="AD98" s="4">
        <f t="shared" si="12"/>
        <v>26.461478452085434</v>
      </c>
      <c r="AE98" s="4">
        <f t="shared" si="13"/>
        <v>28.007366006819606</v>
      </c>
      <c r="AF98" s="4">
        <f t="shared" si="14"/>
        <v>1.5458875547341719</v>
      </c>
      <c r="AG98" s="4">
        <f t="shared" si="15"/>
        <v>0.11856574117900937</v>
      </c>
      <c r="AJ98">
        <f>ABS(100*(AD98-AD99)/(AVERAGE(AD98:AD99)))</f>
        <v>1.5394997570462334</v>
      </c>
      <c r="AO98">
        <f>ABS(100*(AE98-AE99)/(AVERAGE(AE98:AE99)))</f>
        <v>10.448250186038068</v>
      </c>
      <c r="AT98">
        <f>ABS(100*(AF98-AF99)/(AVERAGE(AF98:AF99)))</f>
        <v>6398.6570254780481</v>
      </c>
      <c r="AY98">
        <f>ABS(100*(AG98-AG99)/(AVERAGE(AG98:AG99)))</f>
        <v>6.2760676560108237</v>
      </c>
      <c r="BC98" s="4">
        <f>AVERAGE(AD98:AD99)</f>
        <v>26.666745694676273</v>
      </c>
      <c r="BD98" s="4">
        <f>AVERAGE(AE98:AE99)</f>
        <v>26.61686755015625</v>
      </c>
      <c r="BE98" s="4">
        <f>AVERAGE(AF98:AF99)</f>
        <v>-4.9878144520020484E-2</v>
      </c>
      <c r="BF98" s="4">
        <f>AVERAGE(AG98:AG99)</f>
        <v>0.11495831050719024</v>
      </c>
    </row>
    <row r="99" spans="1:58" x14ac:dyDescent="0.3">
      <c r="A99">
        <v>76</v>
      </c>
      <c r="B99">
        <v>21</v>
      </c>
      <c r="C99" t="s">
        <v>160</v>
      </c>
      <c r="D99" t="s">
        <v>27</v>
      </c>
      <c r="G99">
        <v>0.5</v>
      </c>
      <c r="H99">
        <v>0.5</v>
      </c>
      <c r="I99">
        <v>27575</v>
      </c>
      <c r="J99">
        <v>25254</v>
      </c>
      <c r="L99">
        <v>1154</v>
      </c>
      <c r="M99">
        <v>21.57</v>
      </c>
      <c r="N99">
        <v>21.673999999999999</v>
      </c>
      <c r="O99">
        <v>0.104</v>
      </c>
      <c r="Q99">
        <v>5.0000000000000001E-3</v>
      </c>
      <c r="R99">
        <v>1</v>
      </c>
      <c r="S99">
        <v>0</v>
      </c>
      <c r="T99">
        <v>0</v>
      </c>
      <c r="V99">
        <v>0</v>
      </c>
      <c r="Y99" s="1">
        <v>44370</v>
      </c>
      <c r="Z99" s="2">
        <v>3.829861111111111E-2</v>
      </c>
      <c r="AB99">
        <v>2</v>
      </c>
      <c r="AC99" t="s">
        <v>163</v>
      </c>
      <c r="AD99" s="4">
        <f t="shared" si="12"/>
        <v>26.872012937267112</v>
      </c>
      <c r="AE99" s="4">
        <f t="shared" si="13"/>
        <v>25.226369093492899</v>
      </c>
      <c r="AF99" s="4">
        <f t="shared" si="14"/>
        <v>-1.6456438437742129</v>
      </c>
      <c r="AG99" s="4">
        <f t="shared" si="15"/>
        <v>0.11135087983537111</v>
      </c>
      <c r="BC99" s="4"/>
      <c r="BD99" s="4"/>
      <c r="BE99" s="4"/>
      <c r="BF99" s="4"/>
    </row>
    <row r="100" spans="1:58" x14ac:dyDescent="0.3">
      <c r="A100">
        <v>77</v>
      </c>
      <c r="B100">
        <v>22</v>
      </c>
      <c r="C100" t="s">
        <v>161</v>
      </c>
      <c r="D100" t="s">
        <v>27</v>
      </c>
      <c r="G100">
        <v>0.5</v>
      </c>
      <c r="H100">
        <v>0.5</v>
      </c>
      <c r="I100">
        <v>10418</v>
      </c>
      <c r="J100">
        <v>5310</v>
      </c>
      <c r="L100">
        <v>1104</v>
      </c>
      <c r="M100">
        <v>8.4079999999999995</v>
      </c>
      <c r="N100">
        <v>4.7770000000000001</v>
      </c>
      <c r="O100">
        <v>0</v>
      </c>
      <c r="Q100">
        <v>0</v>
      </c>
      <c r="R100">
        <v>1</v>
      </c>
      <c r="S100">
        <v>0</v>
      </c>
      <c r="T100">
        <v>0</v>
      </c>
      <c r="V100">
        <v>0</v>
      </c>
      <c r="Y100" s="1">
        <v>44370</v>
      </c>
      <c r="Z100" s="2">
        <v>4.9444444444444437E-2</v>
      </c>
      <c r="AB100">
        <v>1</v>
      </c>
      <c r="AD100" s="4">
        <f t="shared" si="12"/>
        <v>10.141513739495188</v>
      </c>
      <c r="AE100" s="4">
        <f t="shared" si="13"/>
        <v>5.1524630350825271</v>
      </c>
      <c r="AF100" s="4">
        <f t="shared" si="14"/>
        <v>-4.9890507044126613</v>
      </c>
      <c r="AG100" s="4">
        <f t="shared" si="15"/>
        <v>0.10619740744705805</v>
      </c>
      <c r="BC100" s="4"/>
      <c r="BD100" s="4"/>
      <c r="BE100" s="4"/>
      <c r="BF100" s="4"/>
    </row>
    <row r="101" spans="1:58" x14ac:dyDescent="0.3">
      <c r="A101">
        <v>78</v>
      </c>
      <c r="B101">
        <v>22</v>
      </c>
      <c r="C101" t="s">
        <v>161</v>
      </c>
      <c r="D101" t="s">
        <v>27</v>
      </c>
      <c r="G101">
        <v>0.5</v>
      </c>
      <c r="H101">
        <v>0.5</v>
      </c>
      <c r="I101">
        <v>3888</v>
      </c>
      <c r="J101">
        <v>5338</v>
      </c>
      <c r="L101">
        <v>1149</v>
      </c>
      <c r="M101">
        <v>3.3980000000000001</v>
      </c>
      <c r="N101">
        <v>4.8010000000000002</v>
      </c>
      <c r="O101">
        <v>1.4039999999999999</v>
      </c>
      <c r="Q101">
        <v>4.0000000000000001E-3</v>
      </c>
      <c r="R101">
        <v>1</v>
      </c>
      <c r="S101">
        <v>0</v>
      </c>
      <c r="T101">
        <v>0</v>
      </c>
      <c r="V101">
        <v>0</v>
      </c>
      <c r="Y101" s="1">
        <v>44370</v>
      </c>
      <c r="Z101" s="2">
        <v>5.5358796296296288E-2</v>
      </c>
      <c r="AB101">
        <v>1</v>
      </c>
      <c r="AD101" s="4">
        <f t="shared" si="12"/>
        <v>3.773841083351885</v>
      </c>
      <c r="AE101" s="4">
        <f t="shared" si="13"/>
        <v>5.1806454142259035</v>
      </c>
      <c r="AF101" s="4">
        <f t="shared" si="14"/>
        <v>1.4068043308740186</v>
      </c>
      <c r="AG101" s="4">
        <f t="shared" si="15"/>
        <v>0.11083553259653979</v>
      </c>
      <c r="AJ101">
        <f>ABS(100*(AD101-AD102)/(AVERAGE(AD101:AD102)))</f>
        <v>6.2349365657503499</v>
      </c>
      <c r="AO101">
        <f>ABS(100*(AE101-AE102)/(AVERAGE(AE101:AE102)))</f>
        <v>1.6651584113780793</v>
      </c>
      <c r="AT101">
        <f>ABS(100*(AF101-AF102)/(AVERAGE(AF101:AF102)))</f>
        <v>9.649386043412111</v>
      </c>
      <c r="AY101">
        <f>ABS(100*(AG101-AG102)/(AVERAGE(AG101:AG102)))</f>
        <v>2.5427366258312643</v>
      </c>
      <c r="BC101" s="4">
        <f>AVERAGE(AD101:AD102)</f>
        <v>3.659749551840588</v>
      </c>
      <c r="BD101" s="4">
        <f>AVERAGE(AE101:AE102)</f>
        <v>5.1378685887404218</v>
      </c>
      <c r="BE101" s="4">
        <f>AVERAGE(AF101:AF102)</f>
        <v>1.4781190368998336</v>
      </c>
      <c r="BF101" s="4">
        <f>AVERAGE(AG101:AG102)</f>
        <v>0.10944409505169528</v>
      </c>
    </row>
    <row r="102" spans="1:58" x14ac:dyDescent="0.3">
      <c r="A102">
        <v>79</v>
      </c>
      <c r="B102">
        <v>22</v>
      </c>
      <c r="C102" t="s">
        <v>161</v>
      </c>
      <c r="D102" t="s">
        <v>27</v>
      </c>
      <c r="G102">
        <v>0.5</v>
      </c>
      <c r="H102">
        <v>0.5</v>
      </c>
      <c r="I102">
        <v>3654</v>
      </c>
      <c r="J102">
        <v>5253</v>
      </c>
      <c r="L102">
        <v>1122</v>
      </c>
      <c r="M102">
        <v>3.218</v>
      </c>
      <c r="N102">
        <v>4.7290000000000001</v>
      </c>
      <c r="O102">
        <v>1.51</v>
      </c>
      <c r="Q102">
        <v>1E-3</v>
      </c>
      <c r="R102">
        <v>1</v>
      </c>
      <c r="S102">
        <v>0</v>
      </c>
      <c r="T102">
        <v>0</v>
      </c>
      <c r="V102">
        <v>0</v>
      </c>
      <c r="Y102" s="1">
        <v>44370</v>
      </c>
      <c r="Z102" s="2">
        <v>6.1527777777777772E-2</v>
      </c>
      <c r="AB102">
        <v>1</v>
      </c>
      <c r="AD102" s="4">
        <f t="shared" si="12"/>
        <v>3.5456580203292916</v>
      </c>
      <c r="AE102" s="4">
        <f t="shared" si="13"/>
        <v>5.0950917632549402</v>
      </c>
      <c r="AF102" s="4">
        <f t="shared" si="14"/>
        <v>1.5494337429256486</v>
      </c>
      <c r="AG102" s="4">
        <f t="shared" si="15"/>
        <v>0.10805265750685075</v>
      </c>
      <c r="BC102" s="4"/>
      <c r="BD102" s="4"/>
      <c r="BE102" s="4"/>
      <c r="BF102" s="4"/>
    </row>
    <row r="103" spans="1:58" x14ac:dyDescent="0.3">
      <c r="A103">
        <v>80</v>
      </c>
      <c r="B103">
        <v>2</v>
      </c>
      <c r="D103" t="s">
        <v>28</v>
      </c>
      <c r="Y103" s="1">
        <v>44370</v>
      </c>
      <c r="Z103" s="2">
        <v>6.5601851851851856E-2</v>
      </c>
      <c r="AB103">
        <v>1</v>
      </c>
      <c r="AD103" s="4" t="e">
        <f t="shared" si="12"/>
        <v>#DIV/0!</v>
      </c>
      <c r="AE103" s="4" t="e">
        <f t="shared" si="13"/>
        <v>#DIV/0!</v>
      </c>
      <c r="AF103" s="4" t="e">
        <f t="shared" si="14"/>
        <v>#DIV/0!</v>
      </c>
      <c r="AG103" s="4" t="e">
        <f t="shared" si="15"/>
        <v>#DIV/0!</v>
      </c>
      <c r="BC103" s="4"/>
      <c r="BD103" s="4"/>
      <c r="BE103" s="4"/>
      <c r="BF103" s="4"/>
    </row>
    <row r="104" spans="1:58" x14ac:dyDescent="0.3">
      <c r="A104">
        <v>81</v>
      </c>
      <c r="B104">
        <v>3</v>
      </c>
      <c r="C104" t="s">
        <v>29</v>
      </c>
      <c r="D104" t="s">
        <v>27</v>
      </c>
      <c r="G104">
        <v>0.5</v>
      </c>
      <c r="H104">
        <v>0.5</v>
      </c>
      <c r="I104">
        <v>163</v>
      </c>
      <c r="J104">
        <v>209</v>
      </c>
      <c r="L104">
        <v>129</v>
      </c>
      <c r="M104">
        <v>0.54</v>
      </c>
      <c r="N104">
        <v>0.45500000000000002</v>
      </c>
      <c r="O104">
        <v>0</v>
      </c>
      <c r="Q104">
        <v>0</v>
      </c>
      <c r="R104">
        <v>1</v>
      </c>
      <c r="S104">
        <v>0</v>
      </c>
      <c r="T104">
        <v>0</v>
      </c>
      <c r="V104">
        <v>0</v>
      </c>
      <c r="Y104" s="1">
        <v>44370</v>
      </c>
      <c r="Z104" s="2">
        <v>7.5196759259259269E-2</v>
      </c>
      <c r="AB104">
        <v>1</v>
      </c>
      <c r="AD104" s="4">
        <f t="shared" si="12"/>
        <v>0.14143975959479396</v>
      </c>
      <c r="AE104" s="4">
        <f t="shared" si="13"/>
        <v>1.823746328392584E-2</v>
      </c>
      <c r="AF104" s="4">
        <f t="shared" si="14"/>
        <v>-0.12320229631086813</v>
      </c>
      <c r="AG104" s="4">
        <f t="shared" si="15"/>
        <v>5.7046958749535212E-3</v>
      </c>
    </row>
    <row r="105" spans="1:58" x14ac:dyDescent="0.3">
      <c r="A105">
        <v>82</v>
      </c>
      <c r="B105">
        <v>3</v>
      </c>
      <c r="C105" t="s">
        <v>29</v>
      </c>
      <c r="D105" t="s">
        <v>27</v>
      </c>
      <c r="G105">
        <v>0.5</v>
      </c>
      <c r="H105">
        <v>0.5</v>
      </c>
      <c r="I105">
        <v>38</v>
      </c>
      <c r="J105">
        <v>189</v>
      </c>
      <c r="L105">
        <v>113</v>
      </c>
      <c r="M105">
        <v>0.44400000000000001</v>
      </c>
      <c r="N105">
        <v>0.439</v>
      </c>
      <c r="O105">
        <v>0</v>
      </c>
      <c r="Q105">
        <v>0</v>
      </c>
      <c r="R105">
        <v>1</v>
      </c>
      <c r="S105">
        <v>0</v>
      </c>
      <c r="T105">
        <v>0</v>
      </c>
      <c r="V105">
        <v>0</v>
      </c>
      <c r="Y105" s="1">
        <v>44370</v>
      </c>
      <c r="Z105" s="2">
        <v>8.0162037037037046E-2</v>
      </c>
      <c r="AB105">
        <v>1</v>
      </c>
      <c r="AD105" s="4">
        <f t="shared" si="12"/>
        <v>1.9547097723750642E-2</v>
      </c>
      <c r="AE105" s="4">
        <f t="shared" si="13"/>
        <v>-1.892807532771285E-3</v>
      </c>
      <c r="AF105" s="4">
        <f t="shared" si="14"/>
        <v>-2.1439905256521927E-2</v>
      </c>
      <c r="AG105" s="4">
        <f t="shared" si="15"/>
        <v>4.0555847106933454E-3</v>
      </c>
      <c r="AJ105">
        <f>ABS(100*(AD105-AD106)/(AVERAGE(AD105:AD106)))</f>
        <v>180.17333854772099</v>
      </c>
      <c r="AO105">
        <f>ABS(100*(AE105-AE106)/(AVERAGE(AE105:AE106)))</f>
        <v>114.14069849985373</v>
      </c>
      <c r="AT105">
        <f>ABS(100*(AF105-AF106)/(AVERAGE(AF105:AF106)))</f>
        <v>91.851336468159346</v>
      </c>
      <c r="AY105">
        <f>ABS(100*(AG105-AG106)/(AVERAGE(AG105:AG106)))</f>
        <v>43.279232323005026</v>
      </c>
      <c r="BC105" s="4">
        <f>AVERAGE(AD105:AD106)</f>
        <v>1.0283255421551349E-2</v>
      </c>
      <c r="BD105" s="4">
        <f>AVERAGE(AE105:AE106)</f>
        <v>-4.409091384858425E-3</v>
      </c>
      <c r="BE105" s="4">
        <f>AVERAGE(AF105:AF106)</f>
        <v>-1.4692346806409774E-2</v>
      </c>
      <c r="BF105" s="4">
        <f>AVERAGE(AG105:AG106)</f>
        <v>3.3340985763295177E-3</v>
      </c>
    </row>
    <row r="106" spans="1:58" x14ac:dyDescent="0.3">
      <c r="A106">
        <v>83</v>
      </c>
      <c r="B106">
        <v>3</v>
      </c>
      <c r="C106" t="s">
        <v>29</v>
      </c>
      <c r="D106" t="s">
        <v>27</v>
      </c>
      <c r="G106">
        <v>0.5</v>
      </c>
      <c r="H106">
        <v>0.5</v>
      </c>
      <c r="I106">
        <v>19</v>
      </c>
      <c r="J106">
        <v>184</v>
      </c>
      <c r="L106">
        <v>99</v>
      </c>
      <c r="M106">
        <v>0.42899999999999999</v>
      </c>
      <c r="N106">
        <v>0.434</v>
      </c>
      <c r="O106">
        <v>5.0000000000000001E-3</v>
      </c>
      <c r="Q106">
        <v>0</v>
      </c>
      <c r="R106">
        <v>1</v>
      </c>
      <c r="S106">
        <v>0</v>
      </c>
      <c r="T106">
        <v>0</v>
      </c>
      <c r="V106">
        <v>0</v>
      </c>
      <c r="Y106" s="1">
        <v>44370</v>
      </c>
      <c r="Z106" s="2">
        <v>8.5578703703703699E-2</v>
      </c>
      <c r="AB106">
        <v>1</v>
      </c>
      <c r="AD106" s="4">
        <f t="shared" ref="AD106:AD112" si="18">((I106*$E$20)+$E$21)*1000/G106</f>
        <v>1.0194131193520563E-3</v>
      </c>
      <c r="AE106" s="4">
        <f t="shared" ref="AE106:AE112" si="19">((J106*$G$20)+$G$21)*1000/H106</f>
        <v>-6.9253752369455657E-3</v>
      </c>
      <c r="AF106" s="4">
        <f t="shared" ref="AF106:AF112" si="20">AE106-AD106</f>
        <v>-7.9447883562976211E-3</v>
      </c>
      <c r="AG106" s="4">
        <f t="shared" ref="AG106:AG112" si="21">((L106*$I$20)+$I$21)*1000/H106</f>
        <v>2.6126124419656904E-3</v>
      </c>
      <c r="BC106" s="4"/>
      <c r="BD106" s="4"/>
      <c r="BE106" s="4"/>
      <c r="BF106" s="4"/>
    </row>
    <row r="107" spans="1:58" x14ac:dyDescent="0.3">
      <c r="A107">
        <v>84</v>
      </c>
      <c r="B107">
        <v>1</v>
      </c>
      <c r="C107" t="s">
        <v>30</v>
      </c>
      <c r="D107" t="s">
        <v>27</v>
      </c>
      <c r="G107">
        <v>0.5</v>
      </c>
      <c r="H107">
        <v>0.5</v>
      </c>
      <c r="I107">
        <v>7296</v>
      </c>
      <c r="J107">
        <v>9460</v>
      </c>
      <c r="L107">
        <v>10888</v>
      </c>
      <c r="M107">
        <v>6.0119999999999996</v>
      </c>
      <c r="N107">
        <v>8.2929999999999993</v>
      </c>
      <c r="O107">
        <v>2.2810000000000001</v>
      </c>
      <c r="Q107">
        <v>1.0229999999999999</v>
      </c>
      <c r="R107">
        <v>1</v>
      </c>
      <c r="S107">
        <v>0</v>
      </c>
      <c r="T107">
        <v>0</v>
      </c>
      <c r="V107">
        <v>0</v>
      </c>
      <c r="Y107" s="1">
        <v>44370</v>
      </c>
      <c r="Z107" s="2">
        <v>9.6493055555555554E-2</v>
      </c>
      <c r="AB107">
        <v>1</v>
      </c>
      <c r="AD107" s="4">
        <f t="shared" si="18"/>
        <v>7.0971226166040102</v>
      </c>
      <c r="AE107" s="4">
        <f t="shared" si="19"/>
        <v>9.3294942295471799</v>
      </c>
      <c r="AF107" s="4">
        <f t="shared" si="20"/>
        <v>2.2323716129431697</v>
      </c>
      <c r="AG107" s="4">
        <f t="shared" si="21"/>
        <v>1.1146288843921561</v>
      </c>
    </row>
    <row r="108" spans="1:58" x14ac:dyDescent="0.3">
      <c r="A108">
        <v>85</v>
      </c>
      <c r="B108">
        <v>1</v>
      </c>
      <c r="C108" t="s">
        <v>30</v>
      </c>
      <c r="D108" t="s">
        <v>27</v>
      </c>
      <c r="G108">
        <v>0.5</v>
      </c>
      <c r="H108">
        <v>0.5</v>
      </c>
      <c r="I108">
        <v>10004</v>
      </c>
      <c r="J108">
        <v>9572</v>
      </c>
      <c r="L108">
        <v>11083</v>
      </c>
      <c r="M108">
        <v>8.09</v>
      </c>
      <c r="N108">
        <v>8.3879999999999999</v>
      </c>
      <c r="O108">
        <v>0.29699999999999999</v>
      </c>
      <c r="Q108">
        <v>1.0429999999999999</v>
      </c>
      <c r="R108">
        <v>1</v>
      </c>
      <c r="S108">
        <v>0</v>
      </c>
      <c r="T108">
        <v>0</v>
      </c>
      <c r="V108">
        <v>0</v>
      </c>
      <c r="Y108" s="1">
        <v>44370</v>
      </c>
      <c r="Z108" s="2">
        <v>0.10256944444444445</v>
      </c>
      <c r="AB108">
        <v>1</v>
      </c>
      <c r="AD108" s="4">
        <f t="shared" si="18"/>
        <v>9.7378052433782916</v>
      </c>
      <c r="AE108" s="4">
        <f t="shared" si="19"/>
        <v>9.4422237461206837</v>
      </c>
      <c r="AF108" s="4">
        <f t="shared" si="20"/>
        <v>-0.29558149725760785</v>
      </c>
      <c r="AG108" s="4">
        <f t="shared" si="21"/>
        <v>1.134727426706577</v>
      </c>
      <c r="AJ108">
        <f>ABS(100*(AD108-AD109)/(AVERAGE(AD108:AD109)))</f>
        <v>1.628915976016138</v>
      </c>
      <c r="AO108">
        <f>ABS(100*(AE108-AE109)/(AVERAGE(AE108:AE109)))</f>
        <v>0.51297838292838727</v>
      </c>
      <c r="AT108">
        <f>ABS(100*(AF108-AF109)/(AVERAGE(AF108:AF109)))</f>
        <v>52.098106213216866</v>
      </c>
      <c r="AY108">
        <f>ABS(100*(AG108-AG109)/(AVERAGE(AG108:AG109)))</f>
        <v>1.2097850216660431</v>
      </c>
      <c r="BC108" s="4">
        <f>AVERAGE(AD108:AD109)</f>
        <v>9.817766829565695</v>
      </c>
      <c r="BD108" s="4">
        <f>AVERAGE(AE108:AE109)</f>
        <v>9.4180674211406483</v>
      </c>
      <c r="BE108" s="4">
        <f>AVERAGE(AF108:AF109)</f>
        <v>-0.39969940842504847</v>
      </c>
      <c r="BF108" s="4">
        <f>AVERAGE(AG108:AG109)</f>
        <v>1.1416330797069165</v>
      </c>
    </row>
    <row r="109" spans="1:58" x14ac:dyDescent="0.3">
      <c r="A109">
        <v>86</v>
      </c>
      <c r="B109">
        <v>1</v>
      </c>
      <c r="C109" t="s">
        <v>30</v>
      </c>
      <c r="D109" t="s">
        <v>27</v>
      </c>
      <c r="G109">
        <v>0.5</v>
      </c>
      <c r="H109">
        <v>0.5</v>
      </c>
      <c r="I109">
        <v>10168</v>
      </c>
      <c r="J109">
        <v>9524</v>
      </c>
      <c r="L109">
        <v>11217</v>
      </c>
      <c r="M109">
        <v>8.2159999999999993</v>
      </c>
      <c r="N109">
        <v>8.3469999999999995</v>
      </c>
      <c r="O109">
        <v>0.13100000000000001</v>
      </c>
      <c r="Q109">
        <v>1.0569999999999999</v>
      </c>
      <c r="R109">
        <v>1</v>
      </c>
      <c r="S109">
        <v>0</v>
      </c>
      <c r="T109">
        <v>0</v>
      </c>
      <c r="V109">
        <v>0</v>
      </c>
      <c r="Y109" s="1">
        <v>44370</v>
      </c>
      <c r="Z109" s="2">
        <v>0.10907407407407409</v>
      </c>
      <c r="AB109">
        <v>1</v>
      </c>
      <c r="AD109" s="4">
        <f t="shared" si="18"/>
        <v>9.8977284157531003</v>
      </c>
      <c r="AE109" s="4">
        <f t="shared" si="19"/>
        <v>9.3939110961606112</v>
      </c>
      <c r="AF109" s="4">
        <f t="shared" si="20"/>
        <v>-0.5038173195924891</v>
      </c>
      <c r="AG109" s="4">
        <f t="shared" si="21"/>
        <v>1.148538732707256</v>
      </c>
      <c r="BC109" s="4"/>
      <c r="BD109" s="4"/>
      <c r="BE109" s="4"/>
      <c r="BF109" s="4"/>
    </row>
    <row r="110" spans="1:58" x14ac:dyDescent="0.3">
      <c r="A110">
        <v>87</v>
      </c>
      <c r="B110">
        <v>4</v>
      </c>
      <c r="C110" t="s">
        <v>65</v>
      </c>
      <c r="D110" t="s">
        <v>27</v>
      </c>
      <c r="G110">
        <v>0.5</v>
      </c>
      <c r="H110">
        <v>0.5</v>
      </c>
      <c r="I110">
        <v>5127</v>
      </c>
      <c r="J110">
        <v>6047</v>
      </c>
      <c r="L110">
        <v>2735</v>
      </c>
      <c r="M110">
        <v>4.3479999999999999</v>
      </c>
      <c r="N110">
        <v>5.4020000000000001</v>
      </c>
      <c r="O110">
        <v>1.054</v>
      </c>
      <c r="Q110">
        <v>0.17</v>
      </c>
      <c r="R110">
        <v>1</v>
      </c>
      <c r="S110">
        <v>0</v>
      </c>
      <c r="T110">
        <v>0</v>
      </c>
      <c r="V110">
        <v>0</v>
      </c>
      <c r="Y110" s="1">
        <v>44370</v>
      </c>
      <c r="Z110" s="2">
        <v>0.12</v>
      </c>
      <c r="AB110">
        <v>1</v>
      </c>
      <c r="AD110" s="4">
        <f t="shared" si="18"/>
        <v>4.9820411478176663</v>
      </c>
      <c r="AE110" s="4">
        <f t="shared" si="19"/>
        <v>5.8942635146778164</v>
      </c>
      <c r="AF110" s="4">
        <f t="shared" si="20"/>
        <v>0.91222236686015012</v>
      </c>
      <c r="AG110" s="4">
        <f t="shared" si="21"/>
        <v>0.27430367675382983</v>
      </c>
    </row>
    <row r="111" spans="1:58" x14ac:dyDescent="0.3">
      <c r="A111">
        <v>88</v>
      </c>
      <c r="B111">
        <v>4</v>
      </c>
      <c r="C111" t="s">
        <v>65</v>
      </c>
      <c r="D111" t="s">
        <v>27</v>
      </c>
      <c r="G111">
        <v>0.5</v>
      </c>
      <c r="H111">
        <v>0.5</v>
      </c>
      <c r="I111">
        <v>3317</v>
      </c>
      <c r="J111">
        <v>6057</v>
      </c>
      <c r="L111">
        <v>2716</v>
      </c>
      <c r="M111">
        <v>2.9590000000000001</v>
      </c>
      <c r="N111">
        <v>5.41</v>
      </c>
      <c r="O111">
        <v>2.4510000000000001</v>
      </c>
      <c r="Q111">
        <v>0.16800000000000001</v>
      </c>
      <c r="R111">
        <v>1</v>
      </c>
      <c r="S111">
        <v>0</v>
      </c>
      <c r="T111">
        <v>0</v>
      </c>
      <c r="V111">
        <v>0</v>
      </c>
      <c r="Y111" s="1">
        <v>44370</v>
      </c>
      <c r="Z111" s="2">
        <v>0.12578703703703703</v>
      </c>
      <c r="AB111">
        <v>1</v>
      </c>
      <c r="AD111" s="4">
        <f t="shared" si="18"/>
        <v>3.2170354039249589</v>
      </c>
      <c r="AE111" s="4">
        <f t="shared" si="19"/>
        <v>5.9043286500861649</v>
      </c>
      <c r="AF111" s="4">
        <f t="shared" si="20"/>
        <v>2.687293246161206</v>
      </c>
      <c r="AG111" s="4">
        <f t="shared" si="21"/>
        <v>0.2723453572462709</v>
      </c>
      <c r="AI111">
        <f>ABS(100*(AD111-3)/3)</f>
        <v>7.2345134641652962</v>
      </c>
      <c r="AJ111">
        <f>ABS(100*(AD111-AD112)/(AVERAGE(AD111:AD112)))</f>
        <v>0.12117373482627666</v>
      </c>
      <c r="AN111">
        <f t="shared" ref="AN111" si="22">ABS(100*(AE111-6)/6)</f>
        <v>1.5945224985639179</v>
      </c>
      <c r="AO111">
        <f>ABS(100*(AE111-AE112)/(AVERAGE(AE111:AE112)))</f>
        <v>0.37433304221149866</v>
      </c>
      <c r="AS111">
        <f>ABS(100*(AF111-3)/3)</f>
        <v>10.423558461293133</v>
      </c>
      <c r="AT111">
        <f>ABS(100*(AF111-AF112)/(AVERAGE(AF111:AF112)))</f>
        <v>0.67655517937731002</v>
      </c>
      <c r="AX111">
        <f t="shared" ref="AX111" si="23">ABS(100*(AG111-0.3)/0.3)</f>
        <v>9.2182142512430296</v>
      </c>
      <c r="AY111">
        <f>ABS(100*(AG111-AG112)/(AVERAGE(AG111:AG112)))</f>
        <v>1.6791662284414635</v>
      </c>
      <c r="BC111" s="4">
        <f>AVERAGE(AD111:AD112)</f>
        <v>3.2189856865148956</v>
      </c>
      <c r="BD111" s="4">
        <f>AVERAGE(AE111:AE112)</f>
        <v>5.9154002990353485</v>
      </c>
      <c r="BE111" s="4">
        <f>AVERAGE(AF111:AF112)</f>
        <v>2.6964146125204529</v>
      </c>
      <c r="BF111" s="4">
        <f>AVERAGE(AG111:AG112)</f>
        <v>0.27007782939541314</v>
      </c>
    </row>
    <row r="112" spans="1:58" x14ac:dyDescent="0.3">
      <c r="A112">
        <v>89</v>
      </c>
      <c r="B112">
        <v>4</v>
      </c>
      <c r="C112" t="s">
        <v>65</v>
      </c>
      <c r="D112" t="s">
        <v>27</v>
      </c>
      <c r="G112">
        <v>0.5</v>
      </c>
      <c r="H112">
        <v>0.5</v>
      </c>
      <c r="I112">
        <v>3321</v>
      </c>
      <c r="J112">
        <v>6079</v>
      </c>
      <c r="L112">
        <v>2672</v>
      </c>
      <c r="M112">
        <v>2.9630000000000001</v>
      </c>
      <c r="N112">
        <v>5.4279999999999999</v>
      </c>
      <c r="O112">
        <v>2.4649999999999999</v>
      </c>
      <c r="Q112">
        <v>0.16300000000000001</v>
      </c>
      <c r="R112">
        <v>1</v>
      </c>
      <c r="S112">
        <v>0</v>
      </c>
      <c r="T112">
        <v>0</v>
      </c>
      <c r="V112">
        <v>0</v>
      </c>
      <c r="Y112" s="1">
        <v>44370</v>
      </c>
      <c r="Z112" s="2">
        <v>0.1320949074074074</v>
      </c>
      <c r="AB112">
        <v>1</v>
      </c>
      <c r="AD112" s="4">
        <f t="shared" si="18"/>
        <v>3.2209359691048323</v>
      </c>
      <c r="AE112" s="4">
        <f t="shared" si="19"/>
        <v>5.926471947984532</v>
      </c>
      <c r="AF112" s="4">
        <f t="shared" si="20"/>
        <v>2.7055359788796998</v>
      </c>
      <c r="AG112" s="4">
        <f t="shared" si="21"/>
        <v>0.26781030154455537</v>
      </c>
    </row>
    <row r="113" spans="1:58" x14ac:dyDescent="0.3">
      <c r="A113">
        <v>90</v>
      </c>
      <c r="B113">
        <v>2</v>
      </c>
      <c r="D113" t="s">
        <v>28</v>
      </c>
      <c r="Y113" s="1">
        <v>44370</v>
      </c>
      <c r="Z113" s="2">
        <v>0.13609953703703703</v>
      </c>
      <c r="AD113" s="4"/>
      <c r="AE113" s="4"/>
      <c r="AF113" s="4"/>
      <c r="AG113" s="4"/>
      <c r="BC113" s="4"/>
      <c r="BD113" s="4"/>
      <c r="BE113" s="4"/>
      <c r="BF113" s="4"/>
    </row>
    <row r="114" spans="1:58" x14ac:dyDescent="0.3">
      <c r="A114">
        <v>91</v>
      </c>
      <c r="B114">
        <v>8</v>
      </c>
      <c r="R114">
        <v>1</v>
      </c>
      <c r="AD114" s="4"/>
      <c r="AE114" s="4"/>
      <c r="AF114" s="4"/>
      <c r="AG114" s="4"/>
      <c r="BC114" s="4"/>
      <c r="BD114" s="4"/>
      <c r="BE114" s="4"/>
      <c r="BF114" s="4"/>
    </row>
  </sheetData>
  <conditionalFormatting sqref="AR36:AR37 AW32:AW37 AJ36:AK37 AT36:AU37 AY32:AZ37 AO36:AP37 AR43 AW43 AW48 AR48 AR39 AW39 AJ39:AK39 AT39:AU39 AO39:AP39">
    <cfRule type="cellIs" dxfId="103" priority="150" operator="greaterThan">
      <formula>20</formula>
    </cfRule>
  </conditionalFormatting>
  <conditionalFormatting sqref="AL36:AM37 BA32:BA37 AV36:AV37 AQ36:AQ37 AL43:AM43 BA43 AV43 AQ43 AQ48 AV48 BA48 AL48:AM48 AL39:AM39 AV39 AQ39">
    <cfRule type="cellIs" dxfId="102" priority="149" operator="between">
      <formula>80</formula>
      <formula>120</formula>
    </cfRule>
  </conditionalFormatting>
  <conditionalFormatting sqref="AY39">
    <cfRule type="cellIs" dxfId="101" priority="148" operator="greaterThan">
      <formula>20</formula>
    </cfRule>
  </conditionalFormatting>
  <conditionalFormatting sqref="AJ43:AK43 AT43:AU43 AY43:AZ43 AY48:AZ48 AT48:AU48 AJ48:AK48">
    <cfRule type="cellIs" dxfId="100" priority="147" operator="greaterThan">
      <formula>20</formula>
    </cfRule>
  </conditionalFormatting>
  <conditionalFormatting sqref="AJ48">
    <cfRule type="cellIs" dxfId="99" priority="144" operator="greaterThan">
      <formula>20</formula>
    </cfRule>
  </conditionalFormatting>
  <conditionalFormatting sqref="AY48">
    <cfRule type="cellIs" dxfId="98" priority="141" operator="greaterThan">
      <formula>20</formula>
    </cfRule>
  </conditionalFormatting>
  <conditionalFormatting sqref="AL31:AM35 AV31:AV35">
    <cfRule type="cellIs" dxfId="97" priority="139" operator="between">
      <formula>80</formula>
      <formula>120</formula>
    </cfRule>
  </conditionalFormatting>
  <conditionalFormatting sqref="AO43:AP43 AO48:AP48">
    <cfRule type="cellIs" dxfId="96" priority="146" operator="greaterThan">
      <formula>20</formula>
    </cfRule>
  </conditionalFormatting>
  <conditionalFormatting sqref="AO31:AP35">
    <cfRule type="cellIs" dxfId="95" priority="138" operator="greaterThan">
      <formula>20</formula>
    </cfRule>
  </conditionalFormatting>
  <conditionalFormatting sqref="AQ31:AQ35">
    <cfRule type="cellIs" dxfId="94" priority="137" operator="between">
      <formula>80</formula>
      <formula>120</formula>
    </cfRule>
  </conditionalFormatting>
  <conditionalFormatting sqref="AI31:AI45 AN31:AN45 AS31:AS45 AX31:AX45">
    <cfRule type="cellIs" dxfId="93" priority="145" operator="lessThan">
      <formula>20</formula>
    </cfRule>
  </conditionalFormatting>
  <conditionalFormatting sqref="AO48">
    <cfRule type="cellIs" dxfId="92" priority="143" operator="greaterThan">
      <formula>20</formula>
    </cfRule>
  </conditionalFormatting>
  <conditionalFormatting sqref="AT48">
    <cfRule type="cellIs" dxfId="91" priority="142" operator="greaterThan">
      <formula>20</formula>
    </cfRule>
  </conditionalFormatting>
  <conditionalFormatting sqref="AR31:AR35 AJ31:AK35 AT31:AU35">
    <cfRule type="cellIs" dxfId="90" priority="140" operator="greaterThan">
      <formula>20</formula>
    </cfRule>
  </conditionalFormatting>
  <conditionalFormatting sqref="AO43">
    <cfRule type="cellIs" dxfId="89" priority="135" operator="greaterThan">
      <formula>20</formula>
    </cfRule>
  </conditionalFormatting>
  <conditionalFormatting sqref="AY43 AY45 AY48">
    <cfRule type="cellIs" dxfId="88" priority="133" operator="greaterThan">
      <formula>20</formula>
    </cfRule>
  </conditionalFormatting>
  <conditionalFormatting sqref="AJ43">
    <cfRule type="cellIs" dxfId="87" priority="136" operator="greaterThan">
      <formula>20</formula>
    </cfRule>
  </conditionalFormatting>
  <conditionalFormatting sqref="AT43 AT45 AT48">
    <cfRule type="cellIs" dxfId="86" priority="134" operator="greaterThan">
      <formula>20</formula>
    </cfRule>
  </conditionalFormatting>
  <conditionalFormatting sqref="AR45 AW45 AJ45:AK45 AT45:AU45 AY45:AZ45">
    <cfRule type="cellIs" dxfId="85" priority="132" operator="greaterThan">
      <formula>20</formula>
    </cfRule>
  </conditionalFormatting>
  <conditionalFormatting sqref="AL45:AM45 BA45 AV45">
    <cfRule type="cellIs" dxfId="84" priority="131" operator="between">
      <formula>80</formula>
      <formula>120</formula>
    </cfRule>
  </conditionalFormatting>
  <conditionalFormatting sqref="AO45:AP45">
    <cfRule type="cellIs" dxfId="83" priority="130" operator="greaterThan">
      <formula>20</formula>
    </cfRule>
  </conditionalFormatting>
  <conditionalFormatting sqref="AQ45">
    <cfRule type="cellIs" dxfId="82" priority="129" operator="between">
      <formula>80</formula>
      <formula>120</formula>
    </cfRule>
  </conditionalFormatting>
  <conditionalFormatting sqref="AJ44">
    <cfRule type="cellIs" dxfId="81" priority="128" operator="greaterThan">
      <formula>20</formula>
    </cfRule>
  </conditionalFormatting>
  <conditionalFormatting sqref="AO44">
    <cfRule type="cellIs" dxfId="80" priority="127" operator="greaterThan">
      <formula>20</formula>
    </cfRule>
  </conditionalFormatting>
  <conditionalFormatting sqref="AT44">
    <cfRule type="cellIs" dxfId="79" priority="126" operator="greaterThan">
      <formula>20</formula>
    </cfRule>
  </conditionalFormatting>
  <conditionalFormatting sqref="AY44">
    <cfRule type="cellIs" dxfId="78" priority="125" operator="greaterThan">
      <formula>20</formula>
    </cfRule>
  </conditionalFormatting>
  <conditionalFormatting sqref="AJ41">
    <cfRule type="cellIs" dxfId="77" priority="124" operator="greaterThan">
      <formula>20</formula>
    </cfRule>
  </conditionalFormatting>
  <conditionalFormatting sqref="AO41">
    <cfRule type="cellIs" dxfId="76" priority="123" operator="greaterThan">
      <formula>20</formula>
    </cfRule>
  </conditionalFormatting>
  <conditionalFormatting sqref="AT41">
    <cfRule type="cellIs" dxfId="75" priority="122" operator="greaterThan">
      <formula>20</formula>
    </cfRule>
  </conditionalFormatting>
  <conditionalFormatting sqref="AY41">
    <cfRule type="cellIs" dxfId="74" priority="121" operator="greaterThan">
      <formula>20</formula>
    </cfRule>
  </conditionalFormatting>
  <conditionalFormatting sqref="AJ42">
    <cfRule type="cellIs" dxfId="73" priority="120" operator="greaterThan">
      <formula>20</formula>
    </cfRule>
  </conditionalFormatting>
  <conditionalFormatting sqref="AO42">
    <cfRule type="cellIs" dxfId="72" priority="119" operator="greaterThan">
      <formula>20</formula>
    </cfRule>
  </conditionalFormatting>
  <conditionalFormatting sqref="AT42">
    <cfRule type="cellIs" dxfId="71" priority="118" operator="greaterThan">
      <formula>20</formula>
    </cfRule>
  </conditionalFormatting>
  <conditionalFormatting sqref="AY42">
    <cfRule type="cellIs" dxfId="70" priority="117" operator="greaterThan">
      <formula>20</formula>
    </cfRule>
  </conditionalFormatting>
  <conditionalFormatting sqref="AJ46">
    <cfRule type="cellIs" dxfId="69" priority="116" operator="greaterThan">
      <formula>20</formula>
    </cfRule>
  </conditionalFormatting>
  <conditionalFormatting sqref="AO46">
    <cfRule type="cellIs" dxfId="68" priority="115" operator="greaterThan">
      <formula>20</formula>
    </cfRule>
  </conditionalFormatting>
  <conditionalFormatting sqref="AT46">
    <cfRule type="cellIs" dxfId="67" priority="114" operator="greaterThan">
      <formula>20</formula>
    </cfRule>
  </conditionalFormatting>
  <conditionalFormatting sqref="AY46">
    <cfRule type="cellIs" dxfId="66" priority="113" operator="greaterThan">
      <formula>20</formula>
    </cfRule>
  </conditionalFormatting>
  <conditionalFormatting sqref="AJ47">
    <cfRule type="cellIs" dxfId="65" priority="112" operator="greaterThan">
      <formula>20</formula>
    </cfRule>
  </conditionalFormatting>
  <conditionalFormatting sqref="AO47">
    <cfRule type="cellIs" dxfId="64" priority="111" operator="greaterThan">
      <formula>20</formula>
    </cfRule>
  </conditionalFormatting>
  <conditionalFormatting sqref="AT47">
    <cfRule type="cellIs" dxfId="63" priority="110" operator="greaterThan">
      <formula>20</formula>
    </cfRule>
  </conditionalFormatting>
  <conditionalFormatting sqref="AY47">
    <cfRule type="cellIs" dxfId="62" priority="109" operator="greaterThan">
      <formula>20</formula>
    </cfRule>
  </conditionalFormatting>
  <conditionalFormatting sqref="AJ84 AJ81 AJ78 AJ75 AJ72 AJ69 AJ66 AJ63 AJ60 AJ57 AJ54 AJ51">
    <cfRule type="cellIs" dxfId="61" priority="108" operator="greaterThan">
      <formula>20</formula>
    </cfRule>
  </conditionalFormatting>
  <conditionalFormatting sqref="AO84 AO81 AO78 AO75 AO72 AO69 AO66 AO63 AO60 AO57 AO54 AO51">
    <cfRule type="cellIs" dxfId="60" priority="107" operator="greaterThan">
      <formula>20</formula>
    </cfRule>
  </conditionalFormatting>
  <conditionalFormatting sqref="AT84 AT81 AT78 AT75 AT72 AT69 AT66 AT63 AT60 AT57 AT54 AT51">
    <cfRule type="cellIs" dxfId="59" priority="106" operator="greaterThan">
      <formula>20</formula>
    </cfRule>
  </conditionalFormatting>
  <conditionalFormatting sqref="AY84 AY81 AY78 AY75 AY72 AY69 AY66 AY63 AY60 AY57 AY54 AY51">
    <cfRule type="cellIs" dxfId="58" priority="105" operator="greaterThan">
      <formula>20</formula>
    </cfRule>
  </conditionalFormatting>
  <conditionalFormatting sqref="AJ94 AJ91 AJ88">
    <cfRule type="cellIs" dxfId="57" priority="104" operator="greaterThan">
      <formula>20</formula>
    </cfRule>
  </conditionalFormatting>
  <conditionalFormatting sqref="AO94 AO91 AO88">
    <cfRule type="cellIs" dxfId="56" priority="103" operator="greaterThan">
      <formula>20</formula>
    </cfRule>
  </conditionalFormatting>
  <conditionalFormatting sqref="AT94 AT91 AT88">
    <cfRule type="cellIs" dxfId="55" priority="102" operator="greaterThan">
      <formula>20</formula>
    </cfRule>
  </conditionalFormatting>
  <conditionalFormatting sqref="AY94 AY91 AY88">
    <cfRule type="cellIs" dxfId="54" priority="101" operator="greaterThan">
      <formula>20</formula>
    </cfRule>
  </conditionalFormatting>
  <conditionalFormatting sqref="AI94">
    <cfRule type="cellIs" dxfId="53" priority="100" operator="lessThan">
      <formula>20</formula>
    </cfRule>
  </conditionalFormatting>
  <conditionalFormatting sqref="AN94">
    <cfRule type="cellIs" dxfId="52" priority="99" operator="lessThan">
      <formula>20</formula>
    </cfRule>
  </conditionalFormatting>
  <conditionalFormatting sqref="AS94">
    <cfRule type="cellIs" dxfId="51" priority="98" operator="lessThan">
      <formula>20</formula>
    </cfRule>
  </conditionalFormatting>
  <conditionalFormatting sqref="AX94">
    <cfRule type="cellIs" dxfId="50" priority="97" operator="lessThan">
      <formula>20</formula>
    </cfRule>
  </conditionalFormatting>
  <conditionalFormatting sqref="AK84">
    <cfRule type="cellIs" dxfId="49" priority="89" operator="lessThan">
      <formula>20</formula>
    </cfRule>
  </conditionalFormatting>
  <conditionalFormatting sqref="AL82">
    <cfRule type="cellIs" dxfId="48" priority="96" operator="between">
      <formula>80</formula>
      <formula>120</formula>
    </cfRule>
  </conditionalFormatting>
  <conditionalFormatting sqref="AK81">
    <cfRule type="cellIs" dxfId="47" priority="95" operator="greaterThan">
      <formula>20</formula>
    </cfRule>
  </conditionalFormatting>
  <conditionalFormatting sqref="AL81">
    <cfRule type="cellIs" dxfId="46" priority="94" operator="between">
      <formula>80</formula>
      <formula>120</formula>
    </cfRule>
  </conditionalFormatting>
  <conditionalFormatting sqref="AL81">
    <cfRule type="cellIs" dxfId="45" priority="93" operator="between">
      <formula>80</formula>
      <formula>120</formula>
    </cfRule>
  </conditionalFormatting>
  <conditionalFormatting sqref="AK84">
    <cfRule type="cellIs" dxfId="44" priority="92" operator="greaterThan">
      <formula>20</formula>
    </cfRule>
  </conditionalFormatting>
  <conditionalFormatting sqref="AL83:AL84">
    <cfRule type="cellIs" dxfId="43" priority="91" operator="between">
      <formula>80</formula>
      <formula>120</formula>
    </cfRule>
  </conditionalFormatting>
  <conditionalFormatting sqref="AK84">
    <cfRule type="cellIs" dxfId="42" priority="90" operator="greaterThan">
      <formula>20</formula>
    </cfRule>
  </conditionalFormatting>
  <conditionalFormatting sqref="AJ113 AJ101 AJ98">
    <cfRule type="cellIs" dxfId="41" priority="88" operator="greaterThan">
      <formula>20</formula>
    </cfRule>
  </conditionalFormatting>
  <conditionalFormatting sqref="AO113 AO101 AO98">
    <cfRule type="cellIs" dxfId="40" priority="87" operator="greaterThan">
      <formula>20</formula>
    </cfRule>
  </conditionalFormatting>
  <conditionalFormatting sqref="AT113 AT101 AT98">
    <cfRule type="cellIs" dxfId="39" priority="86" operator="greaterThan">
      <formula>20</formula>
    </cfRule>
  </conditionalFormatting>
  <conditionalFormatting sqref="AY113 AY101 AY98">
    <cfRule type="cellIs" dxfId="38" priority="85" operator="greaterThan">
      <formula>20</formula>
    </cfRule>
  </conditionalFormatting>
  <conditionalFormatting sqref="AQ83:AQ84">
    <cfRule type="cellIs" dxfId="37" priority="61" operator="between">
      <formula>80</formula>
      <formula>120</formula>
    </cfRule>
  </conditionalFormatting>
  <conditionalFormatting sqref="AQ82">
    <cfRule type="cellIs" dxfId="36" priority="68" operator="between">
      <formula>80</formula>
      <formula>120</formula>
    </cfRule>
  </conditionalFormatting>
  <conditionalFormatting sqref="AQ82">
    <cfRule type="cellIs" dxfId="35" priority="67" operator="between">
      <formula>80</formula>
      <formula>120</formula>
    </cfRule>
  </conditionalFormatting>
  <conditionalFormatting sqref="AP81">
    <cfRule type="cellIs" dxfId="34" priority="66" operator="greaterThan">
      <formula>20</formula>
    </cfRule>
  </conditionalFormatting>
  <conditionalFormatting sqref="AQ81">
    <cfRule type="cellIs" dxfId="33" priority="65" operator="between">
      <formula>80</formula>
      <formula>120</formula>
    </cfRule>
  </conditionalFormatting>
  <conditionalFormatting sqref="AQ81">
    <cfRule type="cellIs" dxfId="32" priority="64" operator="between">
      <formula>80</formula>
      <formula>120</formula>
    </cfRule>
  </conditionalFormatting>
  <conditionalFormatting sqref="AQ81">
    <cfRule type="cellIs" dxfId="31" priority="63" operator="between">
      <formula>80</formula>
      <formula>120</formula>
    </cfRule>
  </conditionalFormatting>
  <conditionalFormatting sqref="AP84">
    <cfRule type="cellIs" dxfId="30" priority="62" operator="greaterThan">
      <formula>20</formula>
    </cfRule>
  </conditionalFormatting>
  <conditionalFormatting sqref="AQ83:AQ84">
    <cfRule type="cellIs" dxfId="29" priority="60" operator="between">
      <formula>80</formula>
      <formula>120</formula>
    </cfRule>
  </conditionalFormatting>
  <conditionalFormatting sqref="AP84">
    <cfRule type="cellIs" dxfId="28" priority="59" operator="greaterThan">
      <formula>20</formula>
    </cfRule>
  </conditionalFormatting>
  <conditionalFormatting sqref="AP84">
    <cfRule type="cellIs" dxfId="27" priority="58" operator="lessThan">
      <formula>20</formula>
    </cfRule>
  </conditionalFormatting>
  <conditionalFormatting sqref="AV82">
    <cfRule type="cellIs" dxfId="26" priority="57" operator="between">
      <formula>80</formula>
      <formula>120</formula>
    </cfRule>
  </conditionalFormatting>
  <conditionalFormatting sqref="AU81">
    <cfRule type="cellIs" dxfId="25" priority="56" operator="greaterThan">
      <formula>20</formula>
    </cfRule>
  </conditionalFormatting>
  <conditionalFormatting sqref="AV81">
    <cfRule type="cellIs" dxfId="24" priority="55" operator="between">
      <formula>80</formula>
      <formula>120</formula>
    </cfRule>
  </conditionalFormatting>
  <conditionalFormatting sqref="AV81">
    <cfRule type="cellIs" dxfId="23" priority="53" operator="between">
      <formula>80</formula>
      <formula>120</formula>
    </cfRule>
  </conditionalFormatting>
  <conditionalFormatting sqref="AV81">
    <cfRule type="cellIs" dxfId="22" priority="54" operator="between">
      <formula>80</formula>
      <formula>120</formula>
    </cfRule>
  </conditionalFormatting>
  <conditionalFormatting sqref="AU84">
    <cfRule type="cellIs" dxfId="21" priority="52" operator="greaterThan">
      <formula>20</formula>
    </cfRule>
  </conditionalFormatting>
  <conditionalFormatting sqref="AV83:AV84">
    <cfRule type="cellIs" dxfId="20" priority="51" operator="between">
      <formula>80</formula>
      <formula>120</formula>
    </cfRule>
  </conditionalFormatting>
  <conditionalFormatting sqref="AU84">
    <cfRule type="cellIs" dxfId="19" priority="50" operator="greaterThan">
      <formula>20</formula>
    </cfRule>
  </conditionalFormatting>
  <conditionalFormatting sqref="AU84">
    <cfRule type="cellIs" dxfId="18" priority="49" operator="lessThan">
      <formula>20</formula>
    </cfRule>
  </conditionalFormatting>
  <conditionalFormatting sqref="BA82">
    <cfRule type="cellIs" dxfId="17" priority="48" operator="between">
      <formula>80</formula>
      <formula>120</formula>
    </cfRule>
  </conditionalFormatting>
  <conditionalFormatting sqref="AZ81">
    <cfRule type="cellIs" dxfId="16" priority="47" operator="greaterThan">
      <formula>20</formula>
    </cfRule>
  </conditionalFormatting>
  <conditionalFormatting sqref="BA81">
    <cfRule type="cellIs" dxfId="15" priority="46" operator="between">
      <formula>80</formula>
      <formula>120</formula>
    </cfRule>
  </conditionalFormatting>
  <conditionalFormatting sqref="BA81">
    <cfRule type="cellIs" dxfId="14" priority="45" operator="between">
      <formula>80</formula>
      <formula>120</formula>
    </cfRule>
  </conditionalFormatting>
  <conditionalFormatting sqref="BA81">
    <cfRule type="cellIs" dxfId="13" priority="43" operator="between">
      <formula>80</formula>
      <formula>120</formula>
    </cfRule>
  </conditionalFormatting>
  <conditionalFormatting sqref="BA81">
    <cfRule type="cellIs" dxfId="12" priority="44" operator="between">
      <formula>80</formula>
      <formula>120</formula>
    </cfRule>
  </conditionalFormatting>
  <conditionalFormatting sqref="AZ84">
    <cfRule type="cellIs" dxfId="11" priority="42" operator="greaterThan">
      <formula>20</formula>
    </cfRule>
  </conditionalFormatting>
  <conditionalFormatting sqref="BA83:BA84">
    <cfRule type="cellIs" dxfId="10" priority="41" operator="between">
      <formula>80</formula>
      <formula>120</formula>
    </cfRule>
  </conditionalFormatting>
  <conditionalFormatting sqref="AZ84">
    <cfRule type="cellIs" dxfId="9" priority="40" operator="greaterThan">
      <formula>20</formula>
    </cfRule>
  </conditionalFormatting>
  <conditionalFormatting sqref="AZ84">
    <cfRule type="cellIs" dxfId="8" priority="39" operator="lessThan">
      <formula>20</formula>
    </cfRule>
  </conditionalFormatting>
  <conditionalFormatting sqref="AX111">
    <cfRule type="cellIs" dxfId="7" priority="1" operator="lessThan">
      <formula>20</formula>
    </cfRule>
  </conditionalFormatting>
  <conditionalFormatting sqref="AJ111 AJ108 AJ105">
    <cfRule type="cellIs" dxfId="6" priority="8" operator="greaterThan">
      <formula>20</formula>
    </cfRule>
  </conditionalFormatting>
  <conditionalFormatting sqref="AO111 AO108 AO105">
    <cfRule type="cellIs" dxfId="5" priority="7" operator="greaterThan">
      <formula>20</formula>
    </cfRule>
  </conditionalFormatting>
  <conditionalFormatting sqref="AT111 AT108 AT105">
    <cfRule type="cellIs" dxfId="4" priority="6" operator="greaterThan">
      <formula>20</formula>
    </cfRule>
  </conditionalFormatting>
  <conditionalFormatting sqref="AY111 AY108 AY105">
    <cfRule type="cellIs" dxfId="3" priority="5" operator="greaterThan">
      <formula>20</formula>
    </cfRule>
  </conditionalFormatting>
  <conditionalFormatting sqref="AI111">
    <cfRule type="cellIs" dxfId="2" priority="4" operator="lessThan">
      <formula>20</formula>
    </cfRule>
  </conditionalFormatting>
  <conditionalFormatting sqref="AN111">
    <cfRule type="cellIs" dxfId="1" priority="3" operator="lessThan">
      <formula>20</formula>
    </cfRule>
  </conditionalFormatting>
  <conditionalFormatting sqref="AS111">
    <cfRule type="cellIs" dxfId="0" priority="2" operator="lessThan">
      <formula>20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for export</vt:lpstr>
      <vt:lpstr>all</vt:lpstr>
      <vt:lpstr>BRN15jun21</vt:lpstr>
      <vt:lpstr>BRN17jun21</vt:lpstr>
      <vt:lpstr>BRN18jun21</vt:lpstr>
      <vt:lpstr>BRN21jun21</vt:lpstr>
      <vt:lpstr>BRN22jun21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Dexter Howard</cp:lastModifiedBy>
  <dcterms:created xsi:type="dcterms:W3CDTF">2020-03-18T14:50:00Z</dcterms:created>
  <dcterms:modified xsi:type="dcterms:W3CDTF">2021-12-11T03:52:19Z</dcterms:modified>
</cp:coreProperties>
</file>