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CL Data\GC\"/>
    </mc:Choice>
  </mc:AlternateContent>
  <xr:revisionPtr revIDLastSave="0" documentId="13_ncr:1_{30F62CDC-51F2-45C9-8135-BDE3C9DC08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rum CH4 C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<sst xmlns="http://schemas.openxmlformats.org/spreadsheetml/2006/main" count="907" uniqueCount="68">
  <si>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</si>
  <si>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</si>
  <si>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</si>
  <si>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</si>
  <si>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</si>
  <si>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</si>
  <si>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</si>
  <si>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</si>
  <si>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</si>
  <si>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</si>
  <si>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</si>
  <si>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</si>
  <si>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</si>
  <si>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</si>
  <si>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</si>
  <si>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</si>
  <si>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</si>
  <si>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</si>
  <si>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</si>
  <si>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</si>
  <si>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</si>
  <si>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</si>
  <si>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</si>
  <si>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</si>
  <si>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</si>
  <si>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</si>
  <si>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</si>
  <si>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</si>
  <si>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</si>
  <si>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</si>
  <si>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2024 ranged CAL Measured headspace CH4  in ppm from GC in ppm</t>
  </si>
  <si>
    <t>QC reference tank</t>
  </si>
  <si>
    <t xml:space="preserve">QC spiked air </t>
  </si>
  <si>
    <t>QC outside air</t>
  </si>
  <si>
    <t>2024 CAL Measured headspace CO2 in ppm from GC in ppm</t>
  </si>
  <si>
    <t>FMI 20240430_001.gcd</t>
  </si>
  <si>
    <t>FMI 20240430_002.gcd</t>
  </si>
  <si>
    <t>FMI 20240430_003.gcd</t>
  </si>
  <si>
    <t>FMI 20240430_004.gcd</t>
  </si>
  <si>
    <t>FMI 20240430_005.gcd</t>
  </si>
  <si>
    <t>FMI 20240430_006.gcd</t>
  </si>
  <si>
    <t>FMI 20240430_007.gcd</t>
  </si>
  <si>
    <t>FMI 20240430_008.gcd</t>
  </si>
  <si>
    <t>FMI 20240430_009.gcd</t>
  </si>
  <si>
    <t>FMI 20240430_010.gcd</t>
  </si>
  <si>
    <t>FMI 20240430_011.gcd</t>
  </si>
  <si>
    <t>FMI 20240430_012.gcd</t>
  </si>
  <si>
    <t>FMI 20240430_013.gcd</t>
  </si>
  <si>
    <t>FMI 20240430_014.gcd</t>
  </si>
  <si>
    <t>FMI 20240430_015.gcd</t>
  </si>
  <si>
    <t>FMI 20240430_016.gcd</t>
  </si>
  <si>
    <t>FMI 20240430_017.gcd</t>
  </si>
  <si>
    <t>FMI 20240430_018.gcd</t>
  </si>
  <si>
    <t>FMI 20240430_019.gcd</t>
  </si>
  <si>
    <t>FMI 20240430_020.gcd</t>
  </si>
  <si>
    <t>FMI 20240430_021.gcd</t>
  </si>
  <si>
    <t>FMI 20240430_022.gcd</t>
  </si>
  <si>
    <t>FMI 20240430_023.gcd</t>
  </si>
  <si>
    <t>FMI 20240430_024.gcd</t>
  </si>
  <si>
    <t>FMI 20240430_025.gcd</t>
  </si>
  <si>
    <t>FMI 20240430_026.gcd</t>
  </si>
  <si>
    <t>FMI 20240430_027.gcd</t>
  </si>
  <si>
    <t>FMI 20240430_028.gcd</t>
  </si>
  <si>
    <t>FMI 20240430_029.gcd</t>
  </si>
  <si>
    <t>FMI 20240430_030.gcd</t>
  </si>
  <si>
    <t>FMI 20240430_031.gcd</t>
  </si>
  <si>
    <t>Slight air bubble; use with caution</t>
  </si>
  <si>
    <t>Leaked during headspace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</si>
</sst>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4" borderId="0" xfId="0" applyNumberFormat="1" applyFill="1"/>
    <xf numFmtId="3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2" fontId="0" fillId="36" borderId="0" xfId="0" applyNumberFormat="1" applyFill="1"/>
    <xf numFmtId="3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J23" workbookViewId="0">
      <selection activeCell="AR36" sqref="AR36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9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26</v>
      </c>
      <c r="BA8" s="5" t="s">
        <v>27</v>
      </c>
      <c r="BC8" s="5" t="s">
        <v>23</v>
      </c>
      <c r="BD8" s="5" t="s">
        <v>24</v>
      </c>
      <c r="BF8" s="5" t="s">
        <v>30</v>
      </c>
      <c r="BG8" s="5" t="s">
        <v>34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48</v>
      </c>
      <c r="B9" t="s">
        <v>35</v>
      </c>
      <c r="C9" s="2">
        <v>45412.461550925924</v>
      </c>
      <c r="D9" t="s">
        <v>33</v>
      </c>
      <c r="E9" t="s">
        <v>13</v>
      </c>
      <c r="F9">
        <v>0</v>
      </c>
      <c r="G9">
        <v>6.0960000000000001</v>
      </c>
      <c r="H9" s="3">
        <v>2233</v>
      </c>
      <c r="I9">
        <v>2E-3</v>
      </c>
      <c r="J9" t="s">
        <v>14</v>
      </c>
      <c r="K9" t="s">
        <v>14</v>
      </c>
      <c r="L9" t="s">
        <v>14</v>
      </c>
      <c r="M9" t="s">
        <v>14</v>
      </c>
      <c r="O9">
        <v>48</v>
      </c>
      <c r="P9" t="s">
        <v>35</v>
      </c>
      <c r="Q9" s="2">
        <v>45412.461550925924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48</v>
      </c>
      <c r="AD9" t="s">
        <v>35</v>
      </c>
      <c r="AE9" s="2">
        <v>45412.461550925924</v>
      </c>
      <c r="AF9" t="s">
        <v>33</v>
      </c>
      <c r="AG9" t="s">
        <v>13</v>
      </c>
      <c r="AH9">
        <v>0</v>
      </c>
      <c r="AI9">
        <v>12.247999999999999</v>
      </c>
      <c r="AJ9" s="3">
        <v>1913</v>
      </c>
      <c r="AK9">
        <v>0.38300000000000001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0">
        <v>48</v>
      </c>
      <c r="AT9" s="15">
        <f t="shared" ref="AT9:AT39" si="0">IF(H9&lt;10000,((H9^2*0.00000005714)+(H9*0.002453)+(-3.811)),(IF(H9&lt;200000,((H9^2*-0.0000000002888)+(H9*0.002899)+(-4.321)),(IF(H9&lt;8000000,((H9^2*-0.0000000000062)+(H9*0.002143)+(157)),((V9^2*-0.000000031)+(V9*0.2771)+(-709.5)))))))</f>
        <v>1.9514655534600003</v>
      </c>
      <c r="AU9" s="16">
        <f t="shared" ref="AU9:AU39" si="1">IF(AJ9&lt;45000,((-0.0000000598*AJ9^2)+(0.205*AJ9)+(34.1)),((-0.00000002403*AJ9^2)+(0.2063*AJ9)+(-550.7)))</f>
        <v>426.04615777379996</v>
      </c>
      <c r="AW9" s="13">
        <f t="shared" ref="AW9:AW39" si="2">IF(H9&lt;10000,((-0.00000005795*H9^2)+(0.003823*H9)+(-6.715)),(IF(H9&lt;700000,((-0.0000000001209*H9^2)+(0.002635*H9)+(-0.4111)), ((-0.00000002007*V9^2)+(0.2564*V9)+(286.1)))))</f>
        <v>1.5328035524499999</v>
      </c>
      <c r="AX9" s="14">
        <f t="shared" ref="AX9:AX39" si="3">(-0.00000001626*AJ9^2)+(0.1912*AJ9)+(-3.858)</f>
        <v>361.84809540805998</v>
      </c>
      <c r="AZ9" s="6">
        <f t="shared" ref="AZ9:AZ39" si="4">IF(H9&lt;10000,((0.0000001453*H9^2)+(0.0008349*H9)+(-1.805)),(IF(H9&lt;700000,((-0.00000000008054*H9^2)+(0.002348*H9)+(-2.47)), ((-0.00000001938*V9^2)+(0.2471*V9)+(226.8)))))</f>
        <v>0.7838394917</v>
      </c>
      <c r="BA9" s="7">
        <f t="shared" ref="BA9:BA39" si="5">(-0.00000002552*AJ9^2)+(0.2067*AJ9)+(-103.7)</f>
        <v>291.62370779912004</v>
      </c>
      <c r="BC9" s="11">
        <f t="shared" ref="BC9:BC39" si="6">IF(H9&lt;10000,((H9^2*0.00000054)+(H9*-0.004765)+(12.72)),(IF(H9&lt;200000,((H9^2*-0.000000001577)+(H9*0.003043)+(-10.42)),(IF(H9&lt;8000000,((H9^2*-0.0000000000186)+(H9*0.00194)+(154.1)),((V9^2*-0.00000002)+(V9*0.2565)+(-1032)))))))</f>
        <v>4.7723510600000001</v>
      </c>
      <c r="BD9" s="12">
        <f t="shared" ref="BD9:BD39" si="7">IF(AJ9&lt;45000,((-0.0000004561*AJ9^2)+(0.244*AJ9)+(-21.72)),((-0.0000000409*AJ9^2)+(0.2477*AJ9)+(-1777)))</f>
        <v>443.38287057909997</v>
      </c>
      <c r="BF9" s="15">
        <f t="shared" ref="BF9:BF39" si="8">IF(H9&lt;10000,((H9^2*0.00000005714)+(H9*0.002453)+(-3.811)),(IF(H9&lt;200000,((H9^2*-0.0000000002888)+(H9*0.002899)+(-4.321)),(IF(H9&lt;8000000,((H9^2*-0.0000000000062)+(H9*0.002143)+(157)),((V9^2*-0.000000031)+(V9*0.2771)+(-709.5)))))))</f>
        <v>1.9514655534600003</v>
      </c>
      <c r="BG9" s="16">
        <f t="shared" ref="BG9:BG39" si="9">IF(AJ9&lt;45000,((-0.0000000598*AJ9^2)+(0.205*AJ9)+(34.1)),((-0.00000002403*AJ9^2)+(0.2063*AJ9)+(-550.7)))</f>
        <v>426.04615777379996</v>
      </c>
      <c r="BI9">
        <v>48</v>
      </c>
      <c r="BJ9" t="s">
        <v>35</v>
      </c>
      <c r="BK9" s="2">
        <v>45412.461550925924</v>
      </c>
      <c r="BL9" t="s">
        <v>33</v>
      </c>
      <c r="BM9" t="s">
        <v>13</v>
      </c>
      <c r="BN9">
        <v>0</v>
      </c>
      <c r="BO9">
        <v>2.6989999999999998</v>
      </c>
      <c r="BP9" s="3">
        <v>5321656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49</v>
      </c>
      <c r="B10" t="s">
        <v>36</v>
      </c>
      <c r="C10" s="2">
        <v>45412.482916666668</v>
      </c>
      <c r="D10" t="s">
        <v>32</v>
      </c>
      <c r="E10" t="s">
        <v>13</v>
      </c>
      <c r="F10">
        <v>0</v>
      </c>
      <c r="G10">
        <v>6.02</v>
      </c>
      <c r="H10" s="3">
        <v>1083367</v>
      </c>
      <c r="I10">
        <v>2.7309999999999999</v>
      </c>
      <c r="J10" t="s">
        <v>14</v>
      </c>
      <c r="K10" t="s">
        <v>14</v>
      </c>
      <c r="L10" t="s">
        <v>14</v>
      </c>
      <c r="M10" t="s">
        <v>14</v>
      </c>
      <c r="O10">
        <v>49</v>
      </c>
      <c r="P10" t="s">
        <v>36</v>
      </c>
      <c r="Q10" s="2">
        <v>45412.482916666668</v>
      </c>
      <c r="R10" t="s">
        <v>32</v>
      </c>
      <c r="S10" t="s">
        <v>13</v>
      </c>
      <c r="T10">
        <v>0</v>
      </c>
      <c r="U10">
        <v>5.9740000000000002</v>
      </c>
      <c r="V10" s="3">
        <v>8841</v>
      </c>
      <c r="W10">
        <v>2.6339999999999999</v>
      </c>
      <c r="X10" t="s">
        <v>14</v>
      </c>
      <c r="Y10" t="s">
        <v>14</v>
      </c>
      <c r="Z10" t="s">
        <v>14</v>
      </c>
      <c r="AA10" t="s">
        <v>14</v>
      </c>
      <c r="AC10">
        <v>49</v>
      </c>
      <c r="AD10" t="s">
        <v>36</v>
      </c>
      <c r="AE10" s="2">
        <v>45412.482916666668</v>
      </c>
      <c r="AF10" t="s">
        <v>32</v>
      </c>
      <c r="AG10" t="s">
        <v>13</v>
      </c>
      <c r="AH10">
        <v>0</v>
      </c>
      <c r="AI10">
        <v>12.218</v>
      </c>
      <c r="AJ10" s="3">
        <v>8200</v>
      </c>
      <c r="AK10">
        <v>1.766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0">
        <v>49</v>
      </c>
      <c r="AT10" s="15">
        <f t="shared" si="0"/>
        <v>2471.3786398485281</v>
      </c>
      <c r="AU10" s="16">
        <f t="shared" si="1"/>
        <v>1711.0790479999998</v>
      </c>
      <c r="AW10" s="13">
        <f t="shared" si="2"/>
        <v>2551.3636629503303</v>
      </c>
      <c r="AX10" s="14">
        <f t="shared" si="3"/>
        <v>1562.8886776000002</v>
      </c>
      <c r="AZ10" s="6">
        <f t="shared" si="4"/>
        <v>2409.8962956142204</v>
      </c>
      <c r="BA10" s="7">
        <f t="shared" si="5"/>
        <v>1589.5240352000001</v>
      </c>
      <c r="BC10" s="11">
        <f t="shared" si="6"/>
        <v>2234.0014565455845</v>
      </c>
      <c r="BD10" s="12">
        <f t="shared" si="7"/>
        <v>1948.411836</v>
      </c>
      <c r="BF10" s="15">
        <f t="shared" si="8"/>
        <v>2471.3786398485281</v>
      </c>
      <c r="BG10" s="16">
        <f t="shared" si="9"/>
        <v>1711.0790479999998</v>
      </c>
      <c r="BI10">
        <v>49</v>
      </c>
      <c r="BJ10" t="s">
        <v>36</v>
      </c>
      <c r="BK10" s="2">
        <v>45412.482916666668</v>
      </c>
      <c r="BL10" t="s">
        <v>32</v>
      </c>
      <c r="BM10" t="s">
        <v>13</v>
      </c>
      <c r="BN10">
        <v>0</v>
      </c>
      <c r="BO10">
        <v>2.73</v>
      </c>
      <c r="BP10" s="3">
        <v>4864752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50</v>
      </c>
      <c r="B11" t="s">
        <v>37</v>
      </c>
      <c r="C11" s="2">
        <v>45412.504317129627</v>
      </c>
      <c r="D11" t="s">
        <v>31</v>
      </c>
      <c r="E11" t="s">
        <v>13</v>
      </c>
      <c r="F11">
        <v>0</v>
      </c>
      <c r="G11">
        <v>6.0460000000000003</v>
      </c>
      <c r="H11" s="3">
        <v>3577</v>
      </c>
      <c r="I11">
        <v>6.0000000000000001E-3</v>
      </c>
      <c r="J11" t="s">
        <v>14</v>
      </c>
      <c r="K11" t="s">
        <v>14</v>
      </c>
      <c r="L11" t="s">
        <v>14</v>
      </c>
      <c r="M11" t="s">
        <v>14</v>
      </c>
      <c r="O11">
        <v>50</v>
      </c>
      <c r="P11" t="s">
        <v>37</v>
      </c>
      <c r="Q11" s="2">
        <v>45412.504317129627</v>
      </c>
      <c r="R11" t="s">
        <v>31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50</v>
      </c>
      <c r="AD11" t="s">
        <v>37</v>
      </c>
      <c r="AE11" s="2">
        <v>45412.504317129627</v>
      </c>
      <c r="AF11" t="s">
        <v>31</v>
      </c>
      <c r="AG11" t="s">
        <v>13</v>
      </c>
      <c r="AH11">
        <v>0</v>
      </c>
      <c r="AI11">
        <v>12.218</v>
      </c>
      <c r="AJ11" s="3">
        <v>1787</v>
      </c>
      <c r="AK11">
        <v>0.35599999999999998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0">
        <v>50</v>
      </c>
      <c r="AT11" s="15">
        <f t="shared" si="0"/>
        <v>5.6944832430600005</v>
      </c>
      <c r="AU11" s="16">
        <f t="shared" si="1"/>
        <v>400.2440365338</v>
      </c>
      <c r="AW11" s="13">
        <f t="shared" si="2"/>
        <v>6.2184048644499992</v>
      </c>
      <c r="AX11" s="14">
        <f t="shared" si="3"/>
        <v>337.76447582006</v>
      </c>
      <c r="AZ11" s="6">
        <f t="shared" si="4"/>
        <v>3.0405404837000001</v>
      </c>
      <c r="BA11" s="7">
        <f t="shared" si="5"/>
        <v>265.59140522312003</v>
      </c>
      <c r="BC11" s="11">
        <f t="shared" si="6"/>
        <v>2.5848566599999998</v>
      </c>
      <c r="BD11" s="12">
        <f t="shared" si="7"/>
        <v>412.85150439910001</v>
      </c>
      <c r="BF11" s="15">
        <f t="shared" si="8"/>
        <v>5.6944832430600005</v>
      </c>
      <c r="BG11" s="16">
        <f t="shared" si="9"/>
        <v>400.2440365338</v>
      </c>
      <c r="BI11">
        <v>50</v>
      </c>
      <c r="BJ11" t="s">
        <v>37</v>
      </c>
      <c r="BK11" s="2">
        <v>45412.504317129627</v>
      </c>
      <c r="BL11" t="s">
        <v>31</v>
      </c>
      <c r="BM11" t="s">
        <v>13</v>
      </c>
      <c r="BN11">
        <v>0</v>
      </c>
      <c r="BO11">
        <v>2.734</v>
      </c>
      <c r="BP11" s="3">
        <v>4884767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51</v>
      </c>
      <c r="B12" t="s">
        <v>38</v>
      </c>
      <c r="C12" s="2">
        <v>45412.525717592594</v>
      </c>
      <c r="D12">
        <v>373</v>
      </c>
      <c r="E12" t="s">
        <v>13</v>
      </c>
      <c r="F12">
        <v>0</v>
      </c>
      <c r="G12">
        <v>6.0119999999999996</v>
      </c>
      <c r="H12" s="3">
        <v>2560</v>
      </c>
      <c r="I12">
        <v>3.0000000000000001E-3</v>
      </c>
      <c r="J12" t="s">
        <v>14</v>
      </c>
      <c r="K12" t="s">
        <v>14</v>
      </c>
      <c r="L12" t="s">
        <v>14</v>
      </c>
      <c r="M12" t="s">
        <v>14</v>
      </c>
      <c r="O12">
        <v>51</v>
      </c>
      <c r="P12" t="s">
        <v>38</v>
      </c>
      <c r="Q12" s="2">
        <v>45412.525717592594</v>
      </c>
      <c r="R12">
        <v>373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51</v>
      </c>
      <c r="AD12" t="s">
        <v>38</v>
      </c>
      <c r="AE12" s="2">
        <v>45412.525717592594</v>
      </c>
      <c r="AF12">
        <v>373</v>
      </c>
      <c r="AG12" t="s">
        <v>13</v>
      </c>
      <c r="AH12">
        <v>0</v>
      </c>
      <c r="AI12">
        <v>12.118</v>
      </c>
      <c r="AJ12" s="3">
        <v>62619</v>
      </c>
      <c r="AK12">
        <v>13.522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0">
        <v>51</v>
      </c>
      <c r="AT12" s="15">
        <f t="shared" si="0"/>
        <v>2.8431527039999995</v>
      </c>
      <c r="AU12" s="16">
        <f t="shared" si="1"/>
        <v>12273.37472596117</v>
      </c>
      <c r="AW12" s="13">
        <f t="shared" si="2"/>
        <v>2.6920988799999996</v>
      </c>
      <c r="AX12" s="14">
        <f t="shared" si="3"/>
        <v>11905.13707724214</v>
      </c>
      <c r="AZ12" s="6">
        <f t="shared" si="4"/>
        <v>1.2845820799999996</v>
      </c>
      <c r="BA12" s="7">
        <f t="shared" si="5"/>
        <v>12739.579828611279</v>
      </c>
      <c r="BC12" s="11">
        <f t="shared" si="6"/>
        <v>4.0605440000000019</v>
      </c>
      <c r="BD12" s="12">
        <f t="shared" si="7"/>
        <v>13573.3517083151</v>
      </c>
      <c r="BF12" s="15">
        <f t="shared" si="8"/>
        <v>2.8431527039999995</v>
      </c>
      <c r="BG12" s="16">
        <f t="shared" si="9"/>
        <v>12273.37472596117</v>
      </c>
      <c r="BI12">
        <v>51</v>
      </c>
      <c r="BJ12" t="s">
        <v>38</v>
      </c>
      <c r="BK12" s="2">
        <v>45412.525717592594</v>
      </c>
      <c r="BL12">
        <v>373</v>
      </c>
      <c r="BM12" t="s">
        <v>13</v>
      </c>
      <c r="BN12">
        <v>0</v>
      </c>
      <c r="BO12">
        <v>2.8519999999999999</v>
      </c>
      <c r="BP12" s="3">
        <v>894521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52</v>
      </c>
      <c r="B13" t="s">
        <v>39</v>
      </c>
      <c r="C13" s="2">
        <v>45412.547083333331</v>
      </c>
      <c r="D13">
        <v>223</v>
      </c>
      <c r="E13" t="s">
        <v>13</v>
      </c>
      <c r="F13">
        <v>0</v>
      </c>
      <c r="G13">
        <v>6.0339999999999998</v>
      </c>
      <c r="H13" s="3">
        <v>4584</v>
      </c>
      <c r="I13">
        <v>8.0000000000000002E-3</v>
      </c>
      <c r="J13" t="s">
        <v>14</v>
      </c>
      <c r="K13" t="s">
        <v>14</v>
      </c>
      <c r="L13" t="s">
        <v>14</v>
      </c>
      <c r="M13" t="s">
        <v>14</v>
      </c>
      <c r="O13">
        <v>52</v>
      </c>
      <c r="P13" t="s">
        <v>39</v>
      </c>
      <c r="Q13" s="2">
        <v>45412.547083333331</v>
      </c>
      <c r="R13">
        <v>223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52</v>
      </c>
      <c r="AD13" t="s">
        <v>39</v>
      </c>
      <c r="AE13" s="2">
        <v>45412.547083333331</v>
      </c>
      <c r="AF13">
        <v>223</v>
      </c>
      <c r="AG13" t="s">
        <v>13</v>
      </c>
      <c r="AH13">
        <v>0</v>
      </c>
      <c r="AI13">
        <v>12.191000000000001</v>
      </c>
      <c r="AJ13" s="3">
        <v>23323</v>
      </c>
      <c r="AK13">
        <v>5.0709999999999997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0">
        <v>52</v>
      </c>
      <c r="AT13" s="15">
        <f t="shared" si="0"/>
        <v>8.6342380198399979</v>
      </c>
      <c r="AU13" s="16">
        <f t="shared" si="1"/>
        <v>4782.7860527258008</v>
      </c>
      <c r="AW13" s="13">
        <f t="shared" si="2"/>
        <v>9.5919254048000013</v>
      </c>
      <c r="AX13" s="14">
        <f t="shared" si="3"/>
        <v>4446.6547725304599</v>
      </c>
      <c r="AZ13" s="6">
        <f t="shared" si="4"/>
        <v>5.0753786368</v>
      </c>
      <c r="BA13" s="7">
        <f t="shared" si="5"/>
        <v>4703.2821813639202</v>
      </c>
      <c r="BC13" s="11">
        <f t="shared" si="6"/>
        <v>2.2242902399999984</v>
      </c>
      <c r="BD13" s="12">
        <f t="shared" si="7"/>
        <v>5420.9907817430994</v>
      </c>
      <c r="BF13" s="15">
        <f t="shared" si="8"/>
        <v>8.6342380198399979</v>
      </c>
      <c r="BG13" s="16">
        <f t="shared" si="9"/>
        <v>4782.7860527258008</v>
      </c>
      <c r="BI13">
        <v>52</v>
      </c>
      <c r="BJ13" t="s">
        <v>39</v>
      </c>
      <c r="BK13" s="2">
        <v>45412.547083333331</v>
      </c>
      <c r="BL13">
        <v>223</v>
      </c>
      <c r="BM13" t="s">
        <v>13</v>
      </c>
      <c r="BN13">
        <v>0</v>
      </c>
      <c r="BO13">
        <v>2.887</v>
      </c>
      <c r="BP13" s="3">
        <v>688406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53</v>
      </c>
      <c r="B14" t="s">
        <v>40</v>
      </c>
      <c r="C14" s="2">
        <v>45412.568472222221</v>
      </c>
      <c r="D14">
        <v>201</v>
      </c>
      <c r="E14" t="s">
        <v>13</v>
      </c>
      <c r="F14">
        <v>0</v>
      </c>
      <c r="G14">
        <v>6.0129999999999999</v>
      </c>
      <c r="H14" s="3">
        <v>2693</v>
      </c>
      <c r="I14">
        <v>3.0000000000000001E-3</v>
      </c>
      <c r="J14" t="s">
        <v>14</v>
      </c>
      <c r="K14" t="s">
        <v>14</v>
      </c>
      <c r="L14" t="s">
        <v>14</v>
      </c>
      <c r="M14" t="s">
        <v>14</v>
      </c>
      <c r="O14">
        <v>53</v>
      </c>
      <c r="P14" t="s">
        <v>40</v>
      </c>
      <c r="Q14" s="2">
        <v>45412.568472222221</v>
      </c>
      <c r="R14">
        <v>201</v>
      </c>
      <c r="S14" t="s">
        <v>13</v>
      </c>
      <c r="T14">
        <v>0</v>
      </c>
      <c r="U14" t="s">
        <v>14</v>
      </c>
      <c r="V14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53</v>
      </c>
      <c r="AD14" t="s">
        <v>40</v>
      </c>
      <c r="AE14" s="2">
        <v>45412.568472222221</v>
      </c>
      <c r="AF14">
        <v>201</v>
      </c>
      <c r="AG14" t="s">
        <v>13</v>
      </c>
      <c r="AH14">
        <v>0</v>
      </c>
      <c r="AI14">
        <v>12.116</v>
      </c>
      <c r="AJ14" s="3">
        <v>64847</v>
      </c>
      <c r="AK14">
        <v>13.996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0">
        <v>53</v>
      </c>
      <c r="AT14" s="15">
        <f t="shared" si="0"/>
        <v>3.2093225078599996</v>
      </c>
      <c r="AU14" s="16">
        <f t="shared" si="1"/>
        <v>12726.18674418173</v>
      </c>
      <c r="AW14" s="13">
        <f t="shared" si="2"/>
        <v>3.1600711704500011</v>
      </c>
      <c r="AX14" s="14">
        <f t="shared" si="3"/>
        <v>12326.512930769661</v>
      </c>
      <c r="AZ14" s="6">
        <f t="shared" si="4"/>
        <v>1.4971374796999999</v>
      </c>
      <c r="BA14" s="7">
        <f t="shared" si="5"/>
        <v>13192.859895402318</v>
      </c>
      <c r="BC14" s="11">
        <f t="shared" si="6"/>
        <v>3.8040694599999991</v>
      </c>
      <c r="BD14" s="12">
        <f t="shared" si="7"/>
        <v>14113.611943571899</v>
      </c>
      <c r="BF14" s="15">
        <f t="shared" si="8"/>
        <v>3.2093225078599996</v>
      </c>
      <c r="BG14" s="16">
        <f t="shared" si="9"/>
        <v>12726.18674418173</v>
      </c>
      <c r="BI14">
        <v>53</v>
      </c>
      <c r="BJ14" t="s">
        <v>40</v>
      </c>
      <c r="BK14" s="2">
        <v>45412.568472222221</v>
      </c>
      <c r="BL14">
        <v>201</v>
      </c>
      <c r="BM14" t="s">
        <v>13</v>
      </c>
      <c r="BN14">
        <v>0</v>
      </c>
      <c r="BO14">
        <v>2.86</v>
      </c>
      <c r="BP14" s="3">
        <v>754076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54</v>
      </c>
      <c r="B15" t="s">
        <v>41</v>
      </c>
      <c r="C15" s="2">
        <v>45412.589884259258</v>
      </c>
      <c r="D15">
        <v>357</v>
      </c>
      <c r="E15" t="s">
        <v>13</v>
      </c>
      <c r="F15">
        <v>0</v>
      </c>
      <c r="G15">
        <v>6.0289999999999999</v>
      </c>
      <c r="H15" s="3">
        <v>90173</v>
      </c>
      <c r="I15">
        <v>0.224</v>
      </c>
      <c r="J15" t="s">
        <v>14</v>
      </c>
      <c r="K15" t="s">
        <v>14</v>
      </c>
      <c r="L15" t="s">
        <v>14</v>
      </c>
      <c r="M15" t="s">
        <v>14</v>
      </c>
      <c r="O15">
        <v>54</v>
      </c>
      <c r="P15" t="s">
        <v>41</v>
      </c>
      <c r="Q15" s="2">
        <v>45412.589884259258</v>
      </c>
      <c r="R15">
        <v>357</v>
      </c>
      <c r="S15" t="s">
        <v>13</v>
      </c>
      <c r="T15">
        <v>0</v>
      </c>
      <c r="U15">
        <v>5.9669999999999996</v>
      </c>
      <c r="V15" s="3">
        <v>1059</v>
      </c>
      <c r="W15">
        <v>0.34699999999999998</v>
      </c>
      <c r="X15" t="s">
        <v>14</v>
      </c>
      <c r="Y15" t="s">
        <v>14</v>
      </c>
      <c r="Z15" t="s">
        <v>14</v>
      </c>
      <c r="AA15" t="s">
        <v>14</v>
      </c>
      <c r="AC15">
        <v>54</v>
      </c>
      <c r="AD15" t="s">
        <v>41</v>
      </c>
      <c r="AE15" s="2">
        <v>45412.589884259258</v>
      </c>
      <c r="AF15">
        <v>357</v>
      </c>
      <c r="AG15" t="s">
        <v>13</v>
      </c>
      <c r="AH15">
        <v>0</v>
      </c>
      <c r="AI15">
        <v>12.143000000000001</v>
      </c>
      <c r="AJ15" s="3">
        <v>66320</v>
      </c>
      <c r="AK15">
        <v>14.308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0">
        <v>54</v>
      </c>
      <c r="AT15" s="15">
        <f t="shared" si="0"/>
        <v>254.74224512450482</v>
      </c>
      <c r="AU15" s="16">
        <f t="shared" si="1"/>
        <v>13025.423832128001</v>
      </c>
      <c r="AW15" s="13">
        <f t="shared" si="2"/>
        <v>236.21169655558393</v>
      </c>
      <c r="AX15" s="14">
        <f t="shared" si="3"/>
        <v>12605.008952576</v>
      </c>
      <c r="AZ15" s="6">
        <f t="shared" si="4"/>
        <v>208.60131957391835</v>
      </c>
      <c r="BA15" s="7">
        <f t="shared" si="5"/>
        <v>13492.398301951998</v>
      </c>
      <c r="BC15" s="11">
        <f t="shared" si="6"/>
        <v>251.15358402196702</v>
      </c>
      <c r="BD15" s="12">
        <f t="shared" si="7"/>
        <v>14470.57179584</v>
      </c>
      <c r="BF15" s="15">
        <f t="shared" si="8"/>
        <v>254.74224512450482</v>
      </c>
      <c r="BG15" s="16">
        <f t="shared" si="9"/>
        <v>13025.423832128001</v>
      </c>
      <c r="BI15">
        <v>54</v>
      </c>
      <c r="BJ15" t="s">
        <v>41</v>
      </c>
      <c r="BK15" s="2">
        <v>45412.589884259258</v>
      </c>
      <c r="BL15">
        <v>357</v>
      </c>
      <c r="BM15" t="s">
        <v>13</v>
      </c>
      <c r="BN15">
        <v>0</v>
      </c>
      <c r="BO15">
        <v>2.859</v>
      </c>
      <c r="BP15" s="3">
        <v>1273955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55</v>
      </c>
      <c r="B16" t="s">
        <v>42</v>
      </c>
      <c r="C16" s="2">
        <v>45412.611215277779</v>
      </c>
      <c r="D16">
        <v>206</v>
      </c>
      <c r="E16" t="s">
        <v>13</v>
      </c>
      <c r="F16">
        <v>0</v>
      </c>
      <c r="G16">
        <v>6.0289999999999999</v>
      </c>
      <c r="H16" s="3">
        <v>5278</v>
      </c>
      <c r="I16">
        <v>0.01</v>
      </c>
      <c r="J16" t="s">
        <v>14</v>
      </c>
      <c r="K16" t="s">
        <v>14</v>
      </c>
      <c r="L16" t="s">
        <v>14</v>
      </c>
      <c r="M16" t="s">
        <v>14</v>
      </c>
      <c r="O16">
        <v>55</v>
      </c>
      <c r="P16" t="s">
        <v>42</v>
      </c>
      <c r="Q16" s="2">
        <v>45412.611215277779</v>
      </c>
      <c r="R16">
        <v>206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55</v>
      </c>
      <c r="AD16" t="s">
        <v>42</v>
      </c>
      <c r="AE16" s="2">
        <v>45412.611215277779</v>
      </c>
      <c r="AF16">
        <v>206</v>
      </c>
      <c r="AG16" t="s">
        <v>13</v>
      </c>
      <c r="AH16">
        <v>0</v>
      </c>
      <c r="AI16">
        <v>12.189</v>
      </c>
      <c r="AJ16" s="3">
        <v>24988</v>
      </c>
      <c r="AK16">
        <v>5.4329999999999998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0">
        <v>55</v>
      </c>
      <c r="AT16" s="15">
        <f t="shared" si="0"/>
        <v>10.727699207759999</v>
      </c>
      <c r="AU16" s="16">
        <f t="shared" si="1"/>
        <v>5119.3008713888003</v>
      </c>
      <c r="AW16" s="13">
        <f t="shared" si="2"/>
        <v>11.8484643922</v>
      </c>
      <c r="AX16" s="14">
        <f t="shared" si="3"/>
        <v>4763.6948536585596</v>
      </c>
      <c r="AZ16" s="6">
        <f t="shared" si="4"/>
        <v>6.6492655652000003</v>
      </c>
      <c r="BA16" s="7">
        <f t="shared" si="5"/>
        <v>5045.3849083251198</v>
      </c>
      <c r="BC16" s="11">
        <f t="shared" si="6"/>
        <v>2.6132633600000013</v>
      </c>
      <c r="BD16" s="12">
        <f t="shared" si="7"/>
        <v>5790.5630943216001</v>
      </c>
      <c r="BF16" s="15">
        <f t="shared" si="8"/>
        <v>10.727699207759999</v>
      </c>
      <c r="BG16" s="16">
        <f t="shared" si="9"/>
        <v>5119.3008713888003</v>
      </c>
      <c r="BI16">
        <v>55</v>
      </c>
      <c r="BJ16" t="s">
        <v>42</v>
      </c>
      <c r="BK16" s="2">
        <v>45412.611215277779</v>
      </c>
      <c r="BL16">
        <v>206</v>
      </c>
      <c r="BM16" t="s">
        <v>13</v>
      </c>
      <c r="BN16">
        <v>0</v>
      </c>
      <c r="BO16">
        <v>2.8780000000000001</v>
      </c>
      <c r="BP16" s="3">
        <v>858968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56</v>
      </c>
      <c r="B17" t="s">
        <v>43</v>
      </c>
      <c r="C17" s="2">
        <v>45412.6325462963</v>
      </c>
      <c r="D17">
        <v>405</v>
      </c>
      <c r="E17" t="s">
        <v>13</v>
      </c>
      <c r="F17">
        <v>0</v>
      </c>
      <c r="G17">
        <v>6.032</v>
      </c>
      <c r="H17" s="3">
        <v>3363</v>
      </c>
      <c r="I17">
        <v>5.0000000000000001E-3</v>
      </c>
      <c r="J17" t="s">
        <v>14</v>
      </c>
      <c r="K17" t="s">
        <v>14</v>
      </c>
      <c r="L17" t="s">
        <v>14</v>
      </c>
      <c r="M17" t="s">
        <v>14</v>
      </c>
      <c r="O17">
        <v>56</v>
      </c>
      <c r="P17" t="s">
        <v>43</v>
      </c>
      <c r="Q17" s="2">
        <v>45412.6325462963</v>
      </c>
      <c r="R17">
        <v>405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56</v>
      </c>
      <c r="AD17" t="s">
        <v>43</v>
      </c>
      <c r="AE17" s="2">
        <v>45412.6325462963</v>
      </c>
      <c r="AF17">
        <v>405</v>
      </c>
      <c r="AG17" t="s">
        <v>13</v>
      </c>
      <c r="AH17">
        <v>0</v>
      </c>
      <c r="AI17">
        <v>12.167999999999999</v>
      </c>
      <c r="AJ17" s="3">
        <v>40044</v>
      </c>
      <c r="AK17">
        <v>8.6910000000000007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0">
        <v>56</v>
      </c>
      <c r="AT17" s="15">
        <f t="shared" si="0"/>
        <v>5.0846792006599983</v>
      </c>
      <c r="AU17" s="16">
        <f t="shared" si="1"/>
        <v>8147.2293882271988</v>
      </c>
      <c r="AW17" s="13">
        <f t="shared" si="2"/>
        <v>5.4863478864500017</v>
      </c>
      <c r="AX17" s="14">
        <f t="shared" si="3"/>
        <v>7626.4815333206398</v>
      </c>
      <c r="AZ17" s="6">
        <f t="shared" si="4"/>
        <v>2.6460781357000007</v>
      </c>
      <c r="BA17" s="7">
        <f t="shared" si="5"/>
        <v>8132.4729201932796</v>
      </c>
      <c r="BC17" s="11">
        <f t="shared" si="6"/>
        <v>2.8025802599999992</v>
      </c>
      <c r="BD17" s="12">
        <f t="shared" si="7"/>
        <v>9017.6496449903989</v>
      </c>
      <c r="BF17" s="15">
        <f t="shared" si="8"/>
        <v>5.0846792006599983</v>
      </c>
      <c r="BG17" s="16">
        <f t="shared" si="9"/>
        <v>8147.2293882271988</v>
      </c>
      <c r="BI17">
        <v>56</v>
      </c>
      <c r="BJ17" t="s">
        <v>43</v>
      </c>
      <c r="BK17" s="2">
        <v>45412.6325462963</v>
      </c>
      <c r="BL17">
        <v>405</v>
      </c>
      <c r="BM17" t="s">
        <v>13</v>
      </c>
      <c r="BN17">
        <v>0</v>
      </c>
      <c r="BO17">
        <v>2.8740000000000001</v>
      </c>
      <c r="BP17" s="3">
        <v>917161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57</v>
      </c>
      <c r="B18" t="s">
        <v>44</v>
      </c>
      <c r="C18" s="2">
        <v>45412.653946759259</v>
      </c>
      <c r="D18">
        <v>73</v>
      </c>
      <c r="E18" t="s">
        <v>13</v>
      </c>
      <c r="F18">
        <v>0</v>
      </c>
      <c r="G18">
        <v>6.0140000000000002</v>
      </c>
      <c r="H18" s="3">
        <v>2480</v>
      </c>
      <c r="I18">
        <v>3.0000000000000001E-3</v>
      </c>
      <c r="J18" t="s">
        <v>14</v>
      </c>
      <c r="K18" t="s">
        <v>14</v>
      </c>
      <c r="L18" t="s">
        <v>14</v>
      </c>
      <c r="M18" t="s">
        <v>14</v>
      </c>
      <c r="O18">
        <v>57</v>
      </c>
      <c r="P18" t="s">
        <v>44</v>
      </c>
      <c r="Q18" s="2">
        <v>45412.653946759259</v>
      </c>
      <c r="R18">
        <v>73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57</v>
      </c>
      <c r="AD18" t="s">
        <v>44</v>
      </c>
      <c r="AE18" s="2">
        <v>45412.653946759259</v>
      </c>
      <c r="AF18">
        <v>73</v>
      </c>
      <c r="AG18" t="s">
        <v>13</v>
      </c>
      <c r="AH18">
        <v>0</v>
      </c>
      <c r="AI18">
        <v>12.12</v>
      </c>
      <c r="AJ18" s="3">
        <v>66187</v>
      </c>
      <c r="AK18">
        <v>14.28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0">
        <v>57</v>
      </c>
      <c r="AT18" s="15">
        <f t="shared" si="0"/>
        <v>2.6238738559999994</v>
      </c>
      <c r="AU18" s="16">
        <f t="shared" si="1"/>
        <v>12998.40942317493</v>
      </c>
      <c r="AW18" s="13">
        <f t="shared" si="2"/>
        <v>2.4096243200000007</v>
      </c>
      <c r="AX18" s="14">
        <f t="shared" si="3"/>
        <v>12579.86590956406</v>
      </c>
      <c r="AZ18" s="6">
        <f t="shared" si="4"/>
        <v>1.15920512</v>
      </c>
      <c r="BA18" s="7">
        <f t="shared" si="5"/>
        <v>13465.356951911119</v>
      </c>
      <c r="BC18" s="11">
        <f t="shared" si="6"/>
        <v>4.2240160000000007</v>
      </c>
      <c r="BD18" s="12">
        <f t="shared" si="7"/>
        <v>14438.3484941679</v>
      </c>
      <c r="BF18" s="15">
        <f t="shared" si="8"/>
        <v>2.6238738559999994</v>
      </c>
      <c r="BG18" s="16">
        <f t="shared" si="9"/>
        <v>12998.40942317493</v>
      </c>
      <c r="BI18">
        <v>57</v>
      </c>
      <c r="BJ18" t="s">
        <v>44</v>
      </c>
      <c r="BK18" s="2">
        <v>45412.653946759259</v>
      </c>
      <c r="BL18">
        <v>73</v>
      </c>
      <c r="BM18" t="s">
        <v>13</v>
      </c>
      <c r="BN18">
        <v>0</v>
      </c>
      <c r="BO18">
        <v>2.847</v>
      </c>
      <c r="BP18" s="3">
        <v>1091710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58</v>
      </c>
      <c r="B19" t="s">
        <v>45</v>
      </c>
      <c r="C19" s="2">
        <v>45412.675370370373</v>
      </c>
      <c r="D19">
        <v>379</v>
      </c>
      <c r="E19" t="s">
        <v>13</v>
      </c>
      <c r="F19">
        <v>0</v>
      </c>
      <c r="G19">
        <v>6.0350000000000001</v>
      </c>
      <c r="H19" s="3">
        <v>25041</v>
      </c>
      <c r="I19">
        <v>0.06</v>
      </c>
      <c r="J19" t="s">
        <v>14</v>
      </c>
      <c r="K19" t="s">
        <v>14</v>
      </c>
      <c r="L19" t="s">
        <v>14</v>
      </c>
      <c r="M19" t="s">
        <v>14</v>
      </c>
      <c r="O19">
        <v>58</v>
      </c>
      <c r="P19" t="s">
        <v>45</v>
      </c>
      <c r="Q19" s="2">
        <v>45412.675370370373</v>
      </c>
      <c r="R19">
        <v>379</v>
      </c>
      <c r="S19" t="s">
        <v>13</v>
      </c>
      <c r="T19">
        <v>0</v>
      </c>
      <c r="U19">
        <v>6.0380000000000003</v>
      </c>
      <c r="V19">
        <v>561</v>
      </c>
      <c r="W19">
        <v>0.2</v>
      </c>
      <c r="X19" t="s">
        <v>14</v>
      </c>
      <c r="Y19" t="s">
        <v>14</v>
      </c>
      <c r="Z19" t="s">
        <v>14</v>
      </c>
      <c r="AA19" t="s">
        <v>14</v>
      </c>
      <c r="AC19">
        <v>58</v>
      </c>
      <c r="AD19" t="s">
        <v>45</v>
      </c>
      <c r="AE19" s="2">
        <v>45412.675370370373</v>
      </c>
      <c r="AF19">
        <v>379</v>
      </c>
      <c r="AG19" t="s">
        <v>13</v>
      </c>
      <c r="AH19">
        <v>0</v>
      </c>
      <c r="AI19">
        <v>12.218999999999999</v>
      </c>
      <c r="AJ19" s="3">
        <v>5334</v>
      </c>
      <c r="AK19">
        <v>1.137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0">
        <v>58</v>
      </c>
      <c r="AT19" s="15">
        <f t="shared" si="0"/>
        <v>68.091766474527205</v>
      </c>
      <c r="AU19" s="16">
        <f t="shared" si="1"/>
        <v>1125.8685969511998</v>
      </c>
      <c r="AW19" s="13">
        <f t="shared" si="2"/>
        <v>65.496124451767102</v>
      </c>
      <c r="AX19" s="14">
        <f t="shared" si="3"/>
        <v>1015.5401776994401</v>
      </c>
      <c r="AZ19" s="6">
        <f t="shared" si="4"/>
        <v>56.275765257612257</v>
      </c>
      <c r="BA19" s="7">
        <f t="shared" si="5"/>
        <v>998.11171629087994</v>
      </c>
      <c r="BC19" s="11">
        <f t="shared" si="6"/>
        <v>64.790902499063009</v>
      </c>
      <c r="BD19" s="12">
        <f t="shared" si="7"/>
        <v>1266.7992453083998</v>
      </c>
      <c r="BF19" s="15">
        <f t="shared" si="8"/>
        <v>68.091766474527205</v>
      </c>
      <c r="BG19" s="16">
        <f t="shared" si="9"/>
        <v>1125.8685969511998</v>
      </c>
      <c r="BI19">
        <v>58</v>
      </c>
      <c r="BJ19" t="s">
        <v>45</v>
      </c>
      <c r="BK19" s="2">
        <v>45412.675370370373</v>
      </c>
      <c r="BL19">
        <v>379</v>
      </c>
      <c r="BM19" t="s">
        <v>13</v>
      </c>
      <c r="BN19">
        <v>0</v>
      </c>
      <c r="BO19">
        <v>2.8730000000000002</v>
      </c>
      <c r="BP19" s="3">
        <v>1134030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59</v>
      </c>
      <c r="B20" t="s">
        <v>46</v>
      </c>
      <c r="C20" s="2">
        <v>45412.696793981479</v>
      </c>
      <c r="D20">
        <v>243</v>
      </c>
      <c r="E20" t="s">
        <v>13</v>
      </c>
      <c r="F20">
        <v>0</v>
      </c>
      <c r="G20">
        <v>6.032</v>
      </c>
      <c r="H20" s="3">
        <v>17090</v>
      </c>
      <c r="I20">
        <v>0.04</v>
      </c>
      <c r="J20" t="s">
        <v>14</v>
      </c>
      <c r="K20" t="s">
        <v>14</v>
      </c>
      <c r="L20" t="s">
        <v>14</v>
      </c>
      <c r="M20" t="s">
        <v>14</v>
      </c>
      <c r="O20">
        <v>59</v>
      </c>
      <c r="P20" t="s">
        <v>46</v>
      </c>
      <c r="Q20" s="2">
        <v>45412.696793981479</v>
      </c>
      <c r="R20">
        <v>243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59</v>
      </c>
      <c r="AD20" t="s">
        <v>46</v>
      </c>
      <c r="AE20" s="2">
        <v>45412.696793981479</v>
      </c>
      <c r="AF20">
        <v>243</v>
      </c>
      <c r="AG20" t="s">
        <v>13</v>
      </c>
      <c r="AH20">
        <v>0</v>
      </c>
      <c r="AI20">
        <v>12.218</v>
      </c>
      <c r="AJ20" s="3">
        <v>2053</v>
      </c>
      <c r="AK20">
        <v>0.41399999999999998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0">
        <v>59</v>
      </c>
      <c r="AT20" s="15">
        <f t="shared" si="0"/>
        <v>45.138560732720009</v>
      </c>
      <c r="AU20" s="16">
        <f t="shared" si="1"/>
        <v>454.71295442179996</v>
      </c>
      <c r="AW20" s="13">
        <f t="shared" si="2"/>
        <v>44.585738966710004</v>
      </c>
      <c r="AX20" s="14">
        <f t="shared" si="3"/>
        <v>388.60706720566003</v>
      </c>
      <c r="AZ20" s="6">
        <f t="shared" si="4"/>
        <v>37.633796835226001</v>
      </c>
      <c r="BA20" s="7">
        <f t="shared" si="5"/>
        <v>320.54753807432002</v>
      </c>
      <c r="BC20" s="11">
        <f t="shared" si="6"/>
        <v>41.124278606300003</v>
      </c>
      <c r="BD20" s="12">
        <f t="shared" si="7"/>
        <v>477.28962561510002</v>
      </c>
      <c r="BF20" s="15">
        <f t="shared" si="8"/>
        <v>45.138560732720009</v>
      </c>
      <c r="BG20" s="16">
        <f t="shared" si="9"/>
        <v>454.71295442179996</v>
      </c>
      <c r="BI20">
        <v>59</v>
      </c>
      <c r="BJ20" t="s">
        <v>46</v>
      </c>
      <c r="BK20" s="2">
        <v>45412.696793981479</v>
      </c>
      <c r="BL20">
        <v>243</v>
      </c>
      <c r="BM20" t="s">
        <v>13</v>
      </c>
      <c r="BN20">
        <v>0</v>
      </c>
      <c r="BO20">
        <v>2.867</v>
      </c>
      <c r="BP20" s="3">
        <v>1184334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60</v>
      </c>
      <c r="B21" t="s">
        <v>47</v>
      </c>
      <c r="C21" s="2">
        <v>45412.718252314815</v>
      </c>
      <c r="D21">
        <v>120</v>
      </c>
      <c r="E21" t="s">
        <v>13</v>
      </c>
      <c r="F21">
        <v>0</v>
      </c>
      <c r="G21">
        <v>6.157</v>
      </c>
      <c r="H21" s="3">
        <v>25698</v>
      </c>
      <c r="I21">
        <v>6.0999999999999999E-2</v>
      </c>
      <c r="J21" t="s">
        <v>14</v>
      </c>
      <c r="K21" t="s">
        <v>14</v>
      </c>
      <c r="L21" t="s">
        <v>14</v>
      </c>
      <c r="M21" t="s">
        <v>14</v>
      </c>
      <c r="O21">
        <v>60</v>
      </c>
      <c r="P21" t="s">
        <v>47</v>
      </c>
      <c r="Q21" s="2">
        <v>45412.718252314815</v>
      </c>
      <c r="R21">
        <v>120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60</v>
      </c>
      <c r="AD21" t="s">
        <v>47</v>
      </c>
      <c r="AE21" s="2">
        <v>45412.718252314815</v>
      </c>
      <c r="AF21">
        <v>120</v>
      </c>
      <c r="AG21" t="s">
        <v>13</v>
      </c>
      <c r="AH21">
        <v>0</v>
      </c>
      <c r="AI21">
        <v>12.334</v>
      </c>
      <c r="AJ21" s="3">
        <v>5748</v>
      </c>
      <c r="AK21">
        <v>1.2270000000000001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0">
        <v>60</v>
      </c>
      <c r="AT21" s="15">
        <f t="shared" si="0"/>
        <v>69.986782175484805</v>
      </c>
      <c r="AU21" s="16">
        <f t="shared" si="1"/>
        <v>1210.4642376607999</v>
      </c>
      <c r="AW21" s="13">
        <f t="shared" si="2"/>
        <v>67.2232891870364</v>
      </c>
      <c r="AX21" s="14">
        <f t="shared" si="3"/>
        <v>1094.6223776649601</v>
      </c>
      <c r="AZ21" s="6">
        <f t="shared" si="4"/>
        <v>57.815716414589836</v>
      </c>
      <c r="BA21" s="7">
        <f t="shared" si="5"/>
        <v>1083.5684318579199</v>
      </c>
      <c r="BC21" s="11">
        <f t="shared" si="6"/>
        <v>66.737583379292005</v>
      </c>
      <c r="BD21" s="12">
        <f t="shared" si="7"/>
        <v>1365.7226822256</v>
      </c>
      <c r="BF21" s="15">
        <f t="shared" si="8"/>
        <v>69.986782175484805</v>
      </c>
      <c r="BG21" s="16">
        <f t="shared" si="9"/>
        <v>1210.4642376607999</v>
      </c>
      <c r="BI21">
        <v>60</v>
      </c>
      <c r="BJ21" t="s">
        <v>47</v>
      </c>
      <c r="BK21" s="2">
        <v>45412.718252314815</v>
      </c>
      <c r="BL21">
        <v>120</v>
      </c>
      <c r="BM21" t="s">
        <v>13</v>
      </c>
      <c r="BN21">
        <v>0</v>
      </c>
      <c r="BO21" t="s">
        <v>14</v>
      </c>
      <c r="BP21" t="s">
        <v>14</v>
      </c>
      <c r="BQ21" t="s">
        <v>14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61</v>
      </c>
      <c r="B22" t="s">
        <v>48</v>
      </c>
      <c r="C22" s="2">
        <v>45412.739675925928</v>
      </c>
      <c r="D22">
        <v>375</v>
      </c>
      <c r="E22" t="s">
        <v>13</v>
      </c>
      <c r="F22">
        <v>0</v>
      </c>
      <c r="G22">
        <v>6.0419999999999998</v>
      </c>
      <c r="H22" s="3">
        <v>2130</v>
      </c>
      <c r="I22">
        <v>2E-3</v>
      </c>
      <c r="J22" t="s">
        <v>14</v>
      </c>
      <c r="K22" t="s">
        <v>14</v>
      </c>
      <c r="L22" t="s">
        <v>14</v>
      </c>
      <c r="M22" t="s">
        <v>14</v>
      </c>
      <c r="O22">
        <v>61</v>
      </c>
      <c r="P22" t="s">
        <v>48</v>
      </c>
      <c r="Q22" s="2">
        <v>45412.739675925928</v>
      </c>
      <c r="R22">
        <v>375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61</v>
      </c>
      <c r="AD22" t="s">
        <v>48</v>
      </c>
      <c r="AE22" s="2">
        <v>45412.739675925928</v>
      </c>
      <c r="AF22">
        <v>375</v>
      </c>
      <c r="AG22" t="s">
        <v>13</v>
      </c>
      <c r="AH22">
        <v>0</v>
      </c>
      <c r="AI22">
        <v>12.148</v>
      </c>
      <c r="AJ22" s="3">
        <v>62056</v>
      </c>
      <c r="AK22">
        <v>13.401999999999999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0">
        <v>61</v>
      </c>
      <c r="AT22" s="15">
        <f t="shared" si="0"/>
        <v>1.6731284659999996</v>
      </c>
      <c r="AU22" s="16">
        <f t="shared" si="1"/>
        <v>12158.914540321919</v>
      </c>
      <c r="AW22" s="13">
        <f t="shared" si="2"/>
        <v>1.1650766449999992</v>
      </c>
      <c r="AX22" s="14">
        <f t="shared" si="3"/>
        <v>11798.632799568641</v>
      </c>
      <c r="AZ22" s="6">
        <f t="shared" si="4"/>
        <v>0.63254856999999975</v>
      </c>
      <c r="BA22" s="7">
        <f t="shared" si="5"/>
        <v>12624.999029089278</v>
      </c>
      <c r="BC22" s="11">
        <f t="shared" si="6"/>
        <v>5.0204760000000004</v>
      </c>
      <c r="BD22" s="12">
        <f t="shared" si="7"/>
        <v>13436.767462137601</v>
      </c>
      <c r="BF22" s="15">
        <f t="shared" si="8"/>
        <v>1.6731284659999996</v>
      </c>
      <c r="BG22" s="16">
        <f t="shared" si="9"/>
        <v>12158.914540321919</v>
      </c>
      <c r="BI22">
        <v>61</v>
      </c>
      <c r="BJ22" t="s">
        <v>48</v>
      </c>
      <c r="BK22" s="2">
        <v>45412.739675925928</v>
      </c>
      <c r="BL22">
        <v>375</v>
      </c>
      <c r="BM22" t="s">
        <v>13</v>
      </c>
      <c r="BN22">
        <v>0</v>
      </c>
      <c r="BO22">
        <v>2.8740000000000001</v>
      </c>
      <c r="BP22" s="3">
        <v>925344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62</v>
      </c>
      <c r="B23" t="s">
        <v>49</v>
      </c>
      <c r="C23" s="2">
        <v>45412.761076388888</v>
      </c>
      <c r="D23">
        <v>274</v>
      </c>
      <c r="E23" t="s">
        <v>13</v>
      </c>
      <c r="F23">
        <v>0</v>
      </c>
      <c r="G23">
        <v>6.03</v>
      </c>
      <c r="H23" s="3">
        <v>22760</v>
      </c>
      <c r="I23">
        <v>5.3999999999999999E-2</v>
      </c>
      <c r="J23" t="s">
        <v>14</v>
      </c>
      <c r="K23" t="s">
        <v>14</v>
      </c>
      <c r="L23" t="s">
        <v>14</v>
      </c>
      <c r="M23" t="s">
        <v>14</v>
      </c>
      <c r="O23">
        <v>62</v>
      </c>
      <c r="P23" t="s">
        <v>49</v>
      </c>
      <c r="Q23" s="2">
        <v>45412.761076388888</v>
      </c>
      <c r="R23">
        <v>274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62</v>
      </c>
      <c r="AD23" t="s">
        <v>49</v>
      </c>
      <c r="AE23" s="2">
        <v>45412.761076388888</v>
      </c>
      <c r="AF23">
        <v>274</v>
      </c>
      <c r="AG23" t="s">
        <v>13</v>
      </c>
      <c r="AH23">
        <v>0</v>
      </c>
      <c r="AI23">
        <v>12.202999999999999</v>
      </c>
      <c r="AJ23" s="3">
        <v>5688</v>
      </c>
      <c r="AK23">
        <v>1.214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0">
        <v>62</v>
      </c>
      <c r="AT23" s="15">
        <f t="shared" si="0"/>
        <v>61.510636517120005</v>
      </c>
      <c r="AU23" s="16">
        <f t="shared" si="1"/>
        <v>1198.2052700287998</v>
      </c>
      <c r="AW23" s="13">
        <f t="shared" si="2"/>
        <v>59.498871672160007</v>
      </c>
      <c r="AX23" s="14">
        <f t="shared" si="3"/>
        <v>1083.1615346265603</v>
      </c>
      <c r="AZ23" s="6">
        <f t="shared" si="4"/>
        <v>50.928758862495997</v>
      </c>
      <c r="BA23" s="7">
        <f t="shared" si="5"/>
        <v>1071.1839426611198</v>
      </c>
      <c r="BC23" s="11">
        <f t="shared" si="6"/>
        <v>58.021766244799991</v>
      </c>
      <c r="BD23" s="12">
        <f t="shared" si="7"/>
        <v>1351.3956398016001</v>
      </c>
      <c r="BF23" s="15">
        <f t="shared" si="8"/>
        <v>61.510636517120005</v>
      </c>
      <c r="BG23" s="16">
        <f t="shared" si="9"/>
        <v>1198.2052700287998</v>
      </c>
      <c r="BI23">
        <v>62</v>
      </c>
      <c r="BJ23" t="s">
        <v>49</v>
      </c>
      <c r="BK23" s="2">
        <v>45412.761076388888</v>
      </c>
      <c r="BL23">
        <v>274</v>
      </c>
      <c r="BM23" t="s">
        <v>13</v>
      </c>
      <c r="BN23">
        <v>0</v>
      </c>
      <c r="BO23">
        <v>2.8780000000000001</v>
      </c>
      <c r="BP23" s="3">
        <v>894200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63</v>
      </c>
      <c r="B24" t="s">
        <v>50</v>
      </c>
      <c r="C24" s="2">
        <v>45412.782465277778</v>
      </c>
      <c r="D24">
        <v>192</v>
      </c>
      <c r="E24" t="s">
        <v>13</v>
      </c>
      <c r="F24">
        <v>0</v>
      </c>
      <c r="G24">
        <v>6.0309999999999997</v>
      </c>
      <c r="H24" s="3">
        <v>12125</v>
      </c>
      <c r="I24">
        <v>2.7E-2</v>
      </c>
      <c r="J24" t="s">
        <v>14</v>
      </c>
      <c r="K24" t="s">
        <v>14</v>
      </c>
      <c r="L24" t="s">
        <v>14</v>
      </c>
      <c r="M24" t="s">
        <v>14</v>
      </c>
      <c r="O24">
        <v>63</v>
      </c>
      <c r="P24" t="s">
        <v>50</v>
      </c>
      <c r="Q24" s="2">
        <v>45412.782465277778</v>
      </c>
      <c r="R24">
        <v>192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63</v>
      </c>
      <c r="AD24" t="s">
        <v>50</v>
      </c>
      <c r="AE24" s="2">
        <v>45412.782465277778</v>
      </c>
      <c r="AF24">
        <v>192</v>
      </c>
      <c r="AG24" t="s">
        <v>13</v>
      </c>
      <c r="AH24">
        <v>0</v>
      </c>
      <c r="AI24">
        <v>12.212</v>
      </c>
      <c r="AJ24" s="3">
        <v>5385</v>
      </c>
      <c r="AK24">
        <v>1.1479999999999999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0">
        <v>63</v>
      </c>
      <c r="AT24" s="15">
        <f t="shared" si="0"/>
        <v>30.786916887500006</v>
      </c>
      <c r="AU24" s="16">
        <f t="shared" si="1"/>
        <v>1136.2909061449998</v>
      </c>
      <c r="AW24" s="13">
        <f t="shared" si="2"/>
        <v>31.520500810937502</v>
      </c>
      <c r="AX24" s="14">
        <f t="shared" si="3"/>
        <v>1025.2824888615</v>
      </c>
      <c r="AZ24" s="6">
        <f t="shared" si="4"/>
        <v>25.987659361562496</v>
      </c>
      <c r="BA24" s="7">
        <f t="shared" si="5"/>
        <v>1008.639465298</v>
      </c>
      <c r="BC24" s="11">
        <f t="shared" si="6"/>
        <v>26.244531359374996</v>
      </c>
      <c r="BD24" s="12">
        <f t="shared" si="7"/>
        <v>1278.9939095775001</v>
      </c>
      <c r="BF24" s="15">
        <f t="shared" si="8"/>
        <v>30.786916887500006</v>
      </c>
      <c r="BG24" s="16">
        <f t="shared" si="9"/>
        <v>1136.2909061449998</v>
      </c>
      <c r="BI24">
        <v>63</v>
      </c>
      <c r="BJ24" t="s">
        <v>50</v>
      </c>
      <c r="BK24" s="2">
        <v>45412.782465277778</v>
      </c>
      <c r="BL24">
        <v>192</v>
      </c>
      <c r="BM24" t="s">
        <v>13</v>
      </c>
      <c r="BN24">
        <v>0</v>
      </c>
      <c r="BO24">
        <v>2.87</v>
      </c>
      <c r="BP24" s="3">
        <v>1063245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64</v>
      </c>
      <c r="B25" t="s">
        <v>51</v>
      </c>
      <c r="C25" s="2">
        <v>45412.803865740738</v>
      </c>
      <c r="D25">
        <v>171</v>
      </c>
      <c r="E25" t="s">
        <v>13</v>
      </c>
      <c r="F25">
        <v>0</v>
      </c>
      <c r="G25">
        <v>6.0069999999999997</v>
      </c>
      <c r="H25" s="3">
        <v>26933</v>
      </c>
      <c r="I25">
        <v>6.4000000000000001E-2</v>
      </c>
      <c r="J25" t="s">
        <v>14</v>
      </c>
      <c r="K25" t="s">
        <v>14</v>
      </c>
      <c r="L25" t="s">
        <v>14</v>
      </c>
      <c r="M25" t="s">
        <v>14</v>
      </c>
      <c r="O25">
        <v>64</v>
      </c>
      <c r="P25" t="s">
        <v>51</v>
      </c>
      <c r="Q25" s="2">
        <v>45412.803865740738</v>
      </c>
      <c r="R25">
        <v>171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64</v>
      </c>
      <c r="AD25" t="s">
        <v>51</v>
      </c>
      <c r="AE25" s="2">
        <v>45412.803865740738</v>
      </c>
      <c r="AF25">
        <v>171</v>
      </c>
      <c r="AG25" t="s">
        <v>13</v>
      </c>
      <c r="AH25">
        <v>0</v>
      </c>
      <c r="AI25">
        <v>12.185</v>
      </c>
      <c r="AJ25" s="3">
        <v>4984</v>
      </c>
      <c r="AK25">
        <v>1.06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0">
        <v>64</v>
      </c>
      <c r="AT25" s="15">
        <f t="shared" si="0"/>
        <v>73.548275381976808</v>
      </c>
      <c r="AU25" s="16">
        <f t="shared" si="1"/>
        <v>1054.3345526911999</v>
      </c>
      <c r="AW25" s="13">
        <f t="shared" si="2"/>
        <v>70.4696557734799</v>
      </c>
      <c r="AX25" s="14">
        <f t="shared" si="3"/>
        <v>948.67889743744013</v>
      </c>
      <c r="AZ25" s="6">
        <f t="shared" si="4"/>
        <v>60.710261372175935</v>
      </c>
      <c r="BA25" s="7">
        <f t="shared" si="5"/>
        <v>925.85887666687995</v>
      </c>
      <c r="BC25" s="11">
        <f t="shared" si="6"/>
        <v>70.393184506847007</v>
      </c>
      <c r="BD25" s="12">
        <f t="shared" si="7"/>
        <v>1183.0463592383999</v>
      </c>
      <c r="BF25" s="15">
        <f t="shared" si="8"/>
        <v>73.548275381976808</v>
      </c>
      <c r="BG25" s="16">
        <f t="shared" si="9"/>
        <v>1054.3345526911999</v>
      </c>
      <c r="BI25">
        <v>64</v>
      </c>
      <c r="BJ25" t="s">
        <v>51</v>
      </c>
      <c r="BK25" s="2">
        <v>45412.803865740738</v>
      </c>
      <c r="BL25">
        <v>171</v>
      </c>
      <c r="BM25" t="s">
        <v>13</v>
      </c>
      <c r="BN25">
        <v>0</v>
      </c>
      <c r="BO25">
        <v>2.843</v>
      </c>
      <c r="BP25" s="3">
        <v>1122626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65</v>
      </c>
      <c r="B26" t="s">
        <v>52</v>
      </c>
      <c r="C26" s="2">
        <v>45412.825254629628</v>
      </c>
      <c r="D26">
        <v>416</v>
      </c>
      <c r="E26" t="s">
        <v>13</v>
      </c>
      <c r="F26">
        <v>0</v>
      </c>
      <c r="G26">
        <v>6.0439999999999996</v>
      </c>
      <c r="H26" s="3">
        <v>2462</v>
      </c>
      <c r="I26">
        <v>3.0000000000000001E-3</v>
      </c>
      <c r="J26" t="s">
        <v>14</v>
      </c>
      <c r="K26" t="s">
        <v>14</v>
      </c>
      <c r="L26" t="s">
        <v>14</v>
      </c>
      <c r="M26" t="s">
        <v>14</v>
      </c>
      <c r="O26">
        <v>65</v>
      </c>
      <c r="P26" t="s">
        <v>52</v>
      </c>
      <c r="Q26" s="2">
        <v>45412.825254629628</v>
      </c>
      <c r="R26">
        <v>416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65</v>
      </c>
      <c r="AD26" t="s">
        <v>52</v>
      </c>
      <c r="AE26" s="2">
        <v>45412.825254629628</v>
      </c>
      <c r="AF26">
        <v>416</v>
      </c>
      <c r="AG26" t="s">
        <v>13</v>
      </c>
      <c r="AH26">
        <v>0</v>
      </c>
      <c r="AI26">
        <v>12.148</v>
      </c>
      <c r="AJ26" s="3">
        <v>64899</v>
      </c>
      <c r="AK26">
        <v>14.007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0">
        <v>65</v>
      </c>
      <c r="AT26" s="15">
        <f t="shared" si="0"/>
        <v>2.5746369101599997</v>
      </c>
      <c r="AU26" s="16">
        <f t="shared" si="1"/>
        <v>12736.752218769971</v>
      </c>
      <c r="AW26" s="13">
        <f t="shared" si="2"/>
        <v>2.3459653202000013</v>
      </c>
      <c r="AX26" s="14">
        <f t="shared" si="3"/>
        <v>12336.34562793174</v>
      </c>
      <c r="AZ26" s="6">
        <f t="shared" si="4"/>
        <v>1.1312516132000001</v>
      </c>
      <c r="BA26" s="7">
        <f t="shared" si="5"/>
        <v>13203.436117270479</v>
      </c>
      <c r="BC26" s="11">
        <f t="shared" si="6"/>
        <v>4.2617497600000007</v>
      </c>
      <c r="BD26" s="12">
        <f t="shared" si="7"/>
        <v>14126.216399779099</v>
      </c>
      <c r="BF26" s="15">
        <f t="shared" si="8"/>
        <v>2.5746369101599997</v>
      </c>
      <c r="BG26" s="16">
        <f t="shared" si="9"/>
        <v>12736.752218769971</v>
      </c>
      <c r="BI26">
        <v>65</v>
      </c>
      <c r="BJ26" t="s">
        <v>52</v>
      </c>
      <c r="BK26" s="2">
        <v>45412.825254629628</v>
      </c>
      <c r="BL26">
        <v>416</v>
      </c>
      <c r="BM26" t="s">
        <v>13</v>
      </c>
      <c r="BN26">
        <v>0</v>
      </c>
      <c r="BO26">
        <v>2.8730000000000002</v>
      </c>
      <c r="BP26" s="3">
        <v>1010470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66</v>
      </c>
      <c r="B27" t="s">
        <v>53</v>
      </c>
      <c r="C27" s="2">
        <v>45412.846655092595</v>
      </c>
      <c r="D27">
        <v>336</v>
      </c>
      <c r="E27" t="s">
        <v>13</v>
      </c>
      <c r="F27">
        <v>0</v>
      </c>
      <c r="G27">
        <v>6.0289999999999999</v>
      </c>
      <c r="H27" s="3">
        <v>9857</v>
      </c>
      <c r="I27">
        <v>2.1000000000000001E-2</v>
      </c>
      <c r="J27" t="s">
        <v>14</v>
      </c>
      <c r="K27" t="s">
        <v>14</v>
      </c>
      <c r="L27" t="s">
        <v>14</v>
      </c>
      <c r="M27" t="s">
        <v>14</v>
      </c>
      <c r="O27">
        <v>66</v>
      </c>
      <c r="P27" t="s">
        <v>53</v>
      </c>
      <c r="Q27" s="2">
        <v>45412.846655092595</v>
      </c>
      <c r="R27">
        <v>336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66</v>
      </c>
      <c r="AD27" t="s">
        <v>53</v>
      </c>
      <c r="AE27" s="2">
        <v>45412.846655092595</v>
      </c>
      <c r="AF27">
        <v>336</v>
      </c>
      <c r="AG27" t="s">
        <v>13</v>
      </c>
      <c r="AH27">
        <v>0</v>
      </c>
      <c r="AI27">
        <v>12.157999999999999</v>
      </c>
      <c r="AJ27" s="3">
        <v>48915</v>
      </c>
      <c r="AK27">
        <v>10.597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0">
        <v>66</v>
      </c>
      <c r="AT27" s="15">
        <f t="shared" si="0"/>
        <v>25.919969055859998</v>
      </c>
      <c r="AU27" s="16">
        <f t="shared" si="1"/>
        <v>9482.9684662832497</v>
      </c>
      <c r="AW27" s="13">
        <f t="shared" si="2"/>
        <v>25.337862980450002</v>
      </c>
      <c r="AX27" s="14">
        <f t="shared" si="3"/>
        <v>9309.7850683215001</v>
      </c>
      <c r="AZ27" s="6">
        <f t="shared" si="4"/>
        <v>20.5420225397</v>
      </c>
      <c r="BA27" s="7">
        <f t="shared" si="5"/>
        <v>9945.969377217998</v>
      </c>
      <c r="BC27" s="11">
        <f t="shared" si="6"/>
        <v>18.218037459999998</v>
      </c>
      <c r="BD27" s="12">
        <f t="shared" si="7"/>
        <v>10241.385001497501</v>
      </c>
      <c r="BF27" s="15">
        <f t="shared" si="8"/>
        <v>25.919969055859998</v>
      </c>
      <c r="BG27" s="16">
        <f t="shared" si="9"/>
        <v>9482.9684662832497</v>
      </c>
      <c r="BI27">
        <v>66</v>
      </c>
      <c r="BJ27" t="s">
        <v>53</v>
      </c>
      <c r="BK27" s="2">
        <v>45412.846655092595</v>
      </c>
      <c r="BL27">
        <v>336</v>
      </c>
      <c r="BM27" t="s">
        <v>13</v>
      </c>
      <c r="BN27">
        <v>0</v>
      </c>
      <c r="BO27">
        <v>2.8660000000000001</v>
      </c>
      <c r="BP27" s="3">
        <v>1059302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67</v>
      </c>
      <c r="B28" t="s">
        <v>54</v>
      </c>
      <c r="C28" s="2">
        <v>45412.868055555555</v>
      </c>
      <c r="D28">
        <v>132</v>
      </c>
      <c r="E28" t="s">
        <v>13</v>
      </c>
      <c r="F28">
        <v>0</v>
      </c>
      <c r="G28">
        <v>6.032</v>
      </c>
      <c r="H28" s="3">
        <v>16163</v>
      </c>
      <c r="I28">
        <v>3.6999999999999998E-2</v>
      </c>
      <c r="J28" t="s">
        <v>14</v>
      </c>
      <c r="K28" t="s">
        <v>14</v>
      </c>
      <c r="L28" t="s">
        <v>14</v>
      </c>
      <c r="M28" t="s">
        <v>14</v>
      </c>
      <c r="O28">
        <v>67</v>
      </c>
      <c r="P28" t="s">
        <v>54</v>
      </c>
      <c r="Q28" s="2">
        <v>45412.868055555555</v>
      </c>
      <c r="R28">
        <v>132</v>
      </c>
      <c r="S28" t="s">
        <v>13</v>
      </c>
      <c r="T28">
        <v>0</v>
      </c>
      <c r="U28" t="s">
        <v>14</v>
      </c>
      <c r="V28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67</v>
      </c>
      <c r="AD28" t="s">
        <v>54</v>
      </c>
      <c r="AE28" s="2">
        <v>45412.868055555555</v>
      </c>
      <c r="AF28">
        <v>132</v>
      </c>
      <c r="AG28" t="s">
        <v>13</v>
      </c>
      <c r="AH28">
        <v>0</v>
      </c>
      <c r="AI28">
        <v>12.205</v>
      </c>
      <c r="AJ28" s="3">
        <v>11804</v>
      </c>
      <c r="AK28">
        <v>2.5569999999999999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0">
        <v>67</v>
      </c>
      <c r="AT28" s="15">
        <f t="shared" si="0"/>
        <v>42.460090146072808</v>
      </c>
      <c r="AU28" s="16">
        <f t="shared" si="1"/>
        <v>2445.5878019231995</v>
      </c>
      <c r="AW28" s="13">
        <f t="shared" si="2"/>
        <v>42.146820773407903</v>
      </c>
      <c r="AX28" s="14">
        <f t="shared" si="3"/>
        <v>2250.8012223958399</v>
      </c>
      <c r="AZ28" s="6">
        <f t="shared" si="4"/>
        <v>35.459683523492735</v>
      </c>
      <c r="BA28" s="7">
        <f t="shared" si="5"/>
        <v>2332.6309857036799</v>
      </c>
      <c r="BC28" s="11">
        <f t="shared" si="6"/>
        <v>38.352029468687</v>
      </c>
      <c r="BD28" s="12">
        <f t="shared" si="7"/>
        <v>2794.9055728624003</v>
      </c>
      <c r="BF28" s="15">
        <f t="shared" si="8"/>
        <v>42.460090146072808</v>
      </c>
      <c r="BG28" s="16">
        <f t="shared" si="9"/>
        <v>2445.5878019231995</v>
      </c>
      <c r="BI28">
        <v>67</v>
      </c>
      <c r="BJ28" t="s">
        <v>54</v>
      </c>
      <c r="BK28" s="2">
        <v>45412.868055555555</v>
      </c>
      <c r="BL28">
        <v>132</v>
      </c>
      <c r="BM28" t="s">
        <v>13</v>
      </c>
      <c r="BN28">
        <v>0</v>
      </c>
      <c r="BO28">
        <v>2.8660000000000001</v>
      </c>
      <c r="BP28" s="3">
        <v>1183649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68</v>
      </c>
      <c r="B29" t="s">
        <v>55</v>
      </c>
      <c r="C29" s="2">
        <v>45412.889444444445</v>
      </c>
      <c r="D29">
        <v>62</v>
      </c>
      <c r="E29" t="s">
        <v>13</v>
      </c>
      <c r="F29">
        <v>0</v>
      </c>
      <c r="G29">
        <v>6.032</v>
      </c>
      <c r="H29" s="3">
        <v>17120</v>
      </c>
      <c r="I29">
        <v>0.04</v>
      </c>
      <c r="J29" t="s">
        <v>14</v>
      </c>
      <c r="K29" t="s">
        <v>14</v>
      </c>
      <c r="L29" t="s">
        <v>14</v>
      </c>
      <c r="M29" t="s">
        <v>14</v>
      </c>
      <c r="O29">
        <v>68</v>
      </c>
      <c r="P29" t="s">
        <v>55</v>
      </c>
      <c r="Q29" s="2">
        <v>45412.889444444445</v>
      </c>
      <c r="R29">
        <v>62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68</v>
      </c>
      <c r="AD29" t="s">
        <v>55</v>
      </c>
      <c r="AE29" s="2">
        <v>45412.889444444445</v>
      </c>
      <c r="AF29">
        <v>62</v>
      </c>
      <c r="AG29" t="s">
        <v>13</v>
      </c>
      <c r="AH29">
        <v>0</v>
      </c>
      <c r="AI29">
        <v>12.208</v>
      </c>
      <c r="AJ29" s="3">
        <v>9813</v>
      </c>
      <c r="AK29">
        <v>2.12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0">
        <v>68</v>
      </c>
      <c r="AT29" s="15">
        <f t="shared" si="0"/>
        <v>45.225234337280007</v>
      </c>
      <c r="AU29" s="16">
        <f t="shared" si="1"/>
        <v>2040.0065608537998</v>
      </c>
      <c r="AW29" s="13">
        <f t="shared" si="2"/>
        <v>44.664664887040004</v>
      </c>
      <c r="AX29" s="14">
        <f t="shared" si="3"/>
        <v>1870.8218438040603</v>
      </c>
      <c r="AZ29" s="6">
        <f t="shared" si="4"/>
        <v>37.704154177023995</v>
      </c>
      <c r="BA29" s="7">
        <f t="shared" si="5"/>
        <v>1922.1896523911198</v>
      </c>
      <c r="BC29" s="11">
        <f t="shared" si="6"/>
        <v>41.213950131200001</v>
      </c>
      <c r="BD29" s="12">
        <f t="shared" si="7"/>
        <v>2328.7318646391</v>
      </c>
      <c r="BF29" s="15">
        <f t="shared" si="8"/>
        <v>45.225234337280007</v>
      </c>
      <c r="BG29" s="16">
        <f t="shared" si="9"/>
        <v>2040.0065608537998</v>
      </c>
      <c r="BI29">
        <v>68</v>
      </c>
      <c r="BJ29" t="s">
        <v>55</v>
      </c>
      <c r="BK29" s="2">
        <v>45412.889444444445</v>
      </c>
      <c r="BL29">
        <v>62</v>
      </c>
      <c r="BM29" t="s">
        <v>13</v>
      </c>
      <c r="BN29">
        <v>0</v>
      </c>
      <c r="BO29">
        <v>2.8679999999999999</v>
      </c>
      <c r="BP29" s="3">
        <v>1134839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69</v>
      </c>
      <c r="B30" t="s">
        <v>56</v>
      </c>
      <c r="C30" s="2">
        <v>45412.910856481481</v>
      </c>
      <c r="D30">
        <v>101</v>
      </c>
      <c r="E30" t="s">
        <v>13</v>
      </c>
      <c r="F30">
        <v>0</v>
      </c>
      <c r="G30">
        <v>6.032</v>
      </c>
      <c r="H30" s="3">
        <v>17306</v>
      </c>
      <c r="I30">
        <v>0.04</v>
      </c>
      <c r="J30" t="s">
        <v>14</v>
      </c>
      <c r="K30" t="s">
        <v>14</v>
      </c>
      <c r="L30" t="s">
        <v>14</v>
      </c>
      <c r="M30" t="s">
        <v>14</v>
      </c>
      <c r="O30">
        <v>69</v>
      </c>
      <c r="P30" t="s">
        <v>56</v>
      </c>
      <c r="Q30" s="2">
        <v>45412.910856481481</v>
      </c>
      <c r="R30">
        <v>101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69</v>
      </c>
      <c r="AD30" t="s">
        <v>56</v>
      </c>
      <c r="AE30" s="2">
        <v>45412.910856481481</v>
      </c>
      <c r="AF30">
        <v>101</v>
      </c>
      <c r="AG30" t="s">
        <v>13</v>
      </c>
      <c r="AH30">
        <v>0</v>
      </c>
      <c r="AI30">
        <v>12.231</v>
      </c>
      <c r="AJ30" s="3">
        <v>1972</v>
      </c>
      <c r="AK30">
        <v>0.39600000000000002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0">
        <v>69</v>
      </c>
      <c r="AT30" s="15">
        <f t="shared" si="0"/>
        <v>45.762599082723199</v>
      </c>
      <c r="AU30" s="16">
        <f t="shared" si="1"/>
        <v>438.12745071680001</v>
      </c>
      <c r="AW30" s="13">
        <f t="shared" si="2"/>
        <v>45.154000735807607</v>
      </c>
      <c r="AX30" s="14">
        <f t="shared" si="3"/>
        <v>373.12516837215998</v>
      </c>
      <c r="AZ30" s="6">
        <f t="shared" si="4"/>
        <v>38.140366460396557</v>
      </c>
      <c r="BA30" s="7">
        <f t="shared" si="5"/>
        <v>303.81315823232001</v>
      </c>
      <c r="BC30" s="11">
        <f t="shared" si="6"/>
        <v>41.769850228028005</v>
      </c>
      <c r="BD30" s="12">
        <f t="shared" si="7"/>
        <v>457.67432561760006</v>
      </c>
      <c r="BF30" s="15">
        <f t="shared" si="8"/>
        <v>45.762599082723199</v>
      </c>
      <c r="BG30" s="16">
        <f t="shared" si="9"/>
        <v>438.12745071680001</v>
      </c>
      <c r="BI30">
        <v>69</v>
      </c>
      <c r="BJ30" t="s">
        <v>56</v>
      </c>
      <c r="BK30" s="2">
        <v>45412.910856481481</v>
      </c>
      <c r="BL30">
        <v>101</v>
      </c>
      <c r="BM30" t="s">
        <v>13</v>
      </c>
      <c r="BN30">
        <v>0</v>
      </c>
      <c r="BO30">
        <v>2.8580000000000001</v>
      </c>
      <c r="BP30" s="3">
        <v>1336677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70</v>
      </c>
      <c r="B31" t="s">
        <v>57</v>
      </c>
      <c r="C31" s="2">
        <v>45412.932256944441</v>
      </c>
      <c r="D31">
        <v>251</v>
      </c>
      <c r="E31" t="s">
        <v>13</v>
      </c>
      <c r="F31">
        <v>0</v>
      </c>
      <c r="G31">
        <v>6.01</v>
      </c>
      <c r="H31" s="3">
        <v>4015</v>
      </c>
      <c r="I31">
        <v>7.0000000000000001E-3</v>
      </c>
      <c r="J31" t="s">
        <v>14</v>
      </c>
      <c r="K31" t="s">
        <v>14</v>
      </c>
      <c r="L31" t="s">
        <v>14</v>
      </c>
      <c r="M31" t="s">
        <v>14</v>
      </c>
      <c r="O31">
        <v>70</v>
      </c>
      <c r="P31" t="s">
        <v>57</v>
      </c>
      <c r="Q31" s="2">
        <v>45412.932256944441</v>
      </c>
      <c r="R31">
        <v>251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70</v>
      </c>
      <c r="AD31" t="s">
        <v>57</v>
      </c>
      <c r="AE31" s="2">
        <v>45412.932256944441</v>
      </c>
      <c r="AF31">
        <v>251</v>
      </c>
      <c r="AG31" t="s">
        <v>13</v>
      </c>
      <c r="AH31">
        <v>0</v>
      </c>
      <c r="AI31">
        <v>12.128</v>
      </c>
      <c r="AJ31" s="3">
        <v>45723</v>
      </c>
      <c r="AK31">
        <v>9.9120000000000008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0">
        <v>70</v>
      </c>
      <c r="AT31" s="15">
        <f t="shared" si="0"/>
        <v>6.9589046564999997</v>
      </c>
      <c r="AU31" s="16">
        <f t="shared" si="1"/>
        <v>8831.7179567221301</v>
      </c>
      <c r="AW31" s="13">
        <f t="shared" si="2"/>
        <v>7.7001779612500005</v>
      </c>
      <c r="AX31" s="14">
        <f t="shared" si="3"/>
        <v>8704.3865622264602</v>
      </c>
      <c r="AZ31" s="6">
        <f t="shared" si="4"/>
        <v>3.8893921925000008</v>
      </c>
      <c r="BA31" s="7">
        <f t="shared" si="5"/>
        <v>9293.8921735559197</v>
      </c>
      <c r="BC31" s="11">
        <f t="shared" si="6"/>
        <v>2.2934464999999999</v>
      </c>
      <c r="BD31" s="12">
        <f t="shared" si="7"/>
        <v>9463.0818573839006</v>
      </c>
      <c r="BF31" s="15">
        <f t="shared" si="8"/>
        <v>6.9589046564999997</v>
      </c>
      <c r="BG31" s="16">
        <f t="shared" si="9"/>
        <v>8831.7179567221301</v>
      </c>
      <c r="BI31">
        <v>70</v>
      </c>
      <c r="BJ31" t="s">
        <v>57</v>
      </c>
      <c r="BK31" s="2">
        <v>45412.932256944441</v>
      </c>
      <c r="BL31">
        <v>251</v>
      </c>
      <c r="BM31" t="s">
        <v>13</v>
      </c>
      <c r="BN31">
        <v>0</v>
      </c>
      <c r="BO31">
        <v>2.84</v>
      </c>
      <c r="BP31" s="3">
        <v>1124276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71</v>
      </c>
      <c r="B32" t="s">
        <v>58</v>
      </c>
      <c r="C32" s="2">
        <v>45412.953587962962</v>
      </c>
      <c r="D32">
        <v>127</v>
      </c>
      <c r="E32" t="s">
        <v>13</v>
      </c>
      <c r="F32">
        <v>0</v>
      </c>
      <c r="G32">
        <v>6.0270000000000001</v>
      </c>
      <c r="H32" s="3">
        <v>143225</v>
      </c>
      <c r="I32">
        <v>0.35699999999999998</v>
      </c>
      <c r="J32" t="s">
        <v>14</v>
      </c>
      <c r="K32" t="s">
        <v>14</v>
      </c>
      <c r="L32" t="s">
        <v>14</v>
      </c>
      <c r="M32" t="s">
        <v>14</v>
      </c>
      <c r="O32">
        <v>71</v>
      </c>
      <c r="P32" t="s">
        <v>58</v>
      </c>
      <c r="Q32" s="2">
        <v>45412.953587962962</v>
      </c>
      <c r="R32">
        <v>127</v>
      </c>
      <c r="S32" t="s">
        <v>13</v>
      </c>
      <c r="T32">
        <v>0</v>
      </c>
      <c r="U32">
        <v>5.97</v>
      </c>
      <c r="V32" s="3">
        <v>1691</v>
      </c>
      <c r="W32">
        <v>0.53300000000000003</v>
      </c>
      <c r="X32" t="s">
        <v>14</v>
      </c>
      <c r="Y32" t="s">
        <v>14</v>
      </c>
      <c r="Z32" t="s">
        <v>14</v>
      </c>
      <c r="AA32" t="s">
        <v>14</v>
      </c>
      <c r="AC32">
        <v>71</v>
      </c>
      <c r="AD32" t="s">
        <v>58</v>
      </c>
      <c r="AE32" s="2">
        <v>45412.953587962962</v>
      </c>
      <c r="AF32">
        <v>127</v>
      </c>
      <c r="AG32" t="s">
        <v>13</v>
      </c>
      <c r="AH32">
        <v>0</v>
      </c>
      <c r="AI32">
        <v>12.206</v>
      </c>
      <c r="AJ32" s="3">
        <v>8118</v>
      </c>
      <c r="AK32">
        <v>1.748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0">
        <v>71</v>
      </c>
      <c r="AT32" s="15">
        <f t="shared" si="0"/>
        <v>404.96400489949997</v>
      </c>
      <c r="AU32" s="16">
        <f t="shared" si="1"/>
        <v>1694.3490649447997</v>
      </c>
      <c r="AW32" s="13">
        <f t="shared" si="2"/>
        <v>374.50670486443749</v>
      </c>
      <c r="AX32" s="14">
        <f t="shared" si="3"/>
        <v>1547.2320347157602</v>
      </c>
      <c r="AZ32" s="6">
        <f t="shared" si="4"/>
        <v>332.17015071366245</v>
      </c>
      <c r="BA32" s="7">
        <f t="shared" si="5"/>
        <v>1572.6087828995198</v>
      </c>
      <c r="BC32" s="11">
        <f t="shared" si="6"/>
        <v>393.06404221437504</v>
      </c>
      <c r="BD32" s="12">
        <f t="shared" si="7"/>
        <v>1929.0141324635999</v>
      </c>
      <c r="BF32" s="15">
        <f t="shared" si="8"/>
        <v>404.96400489949997</v>
      </c>
      <c r="BG32" s="16">
        <f t="shared" si="9"/>
        <v>1694.3490649447997</v>
      </c>
      <c r="BI32">
        <v>71</v>
      </c>
      <c r="BJ32" t="s">
        <v>58</v>
      </c>
      <c r="BK32" s="2">
        <v>45412.953587962962</v>
      </c>
      <c r="BL32">
        <v>127</v>
      </c>
      <c r="BM32" t="s">
        <v>13</v>
      </c>
      <c r="BN32">
        <v>0</v>
      </c>
      <c r="BO32">
        <v>2.863</v>
      </c>
      <c r="BP32" s="3">
        <v>1193696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72</v>
      </c>
      <c r="B33" t="s">
        <v>59</v>
      </c>
      <c r="C33" s="2">
        <v>45412.974965277775</v>
      </c>
      <c r="D33">
        <v>298</v>
      </c>
      <c r="E33" t="s">
        <v>13</v>
      </c>
      <c r="F33">
        <v>0</v>
      </c>
      <c r="G33">
        <v>6.0579999999999998</v>
      </c>
      <c r="H33" s="3">
        <v>2518</v>
      </c>
      <c r="I33">
        <v>3.0000000000000001E-3</v>
      </c>
      <c r="J33" t="s">
        <v>14</v>
      </c>
      <c r="K33" t="s">
        <v>14</v>
      </c>
      <c r="L33" t="s">
        <v>14</v>
      </c>
      <c r="M33" t="s">
        <v>14</v>
      </c>
      <c r="O33">
        <v>72</v>
      </c>
      <c r="P33" t="s">
        <v>59</v>
      </c>
      <c r="Q33" s="2">
        <v>45412.974965277775</v>
      </c>
      <c r="R33">
        <v>298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72</v>
      </c>
      <c r="AD33" t="s">
        <v>59</v>
      </c>
      <c r="AE33" s="2">
        <v>45412.974965277775</v>
      </c>
      <c r="AF33">
        <v>298</v>
      </c>
      <c r="AG33" t="s">
        <v>13</v>
      </c>
      <c r="AH33">
        <v>0</v>
      </c>
      <c r="AI33">
        <v>12.147</v>
      </c>
      <c r="AJ33" s="3">
        <v>64787</v>
      </c>
      <c r="AK33">
        <v>13.983000000000001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0">
        <v>72</v>
      </c>
      <c r="AT33" s="15">
        <f t="shared" si="0"/>
        <v>2.7279401133599999</v>
      </c>
      <c r="AU33" s="16">
        <f t="shared" si="1"/>
        <v>12713.99565048293</v>
      </c>
      <c r="AW33" s="13">
        <f t="shared" si="2"/>
        <v>2.5438922242000004</v>
      </c>
      <c r="AX33" s="14">
        <f t="shared" si="3"/>
        <v>12315.167401700061</v>
      </c>
      <c r="AZ33" s="6">
        <f t="shared" si="4"/>
        <v>1.2185272772</v>
      </c>
      <c r="BA33" s="7">
        <f t="shared" si="5"/>
        <v>13180.656390983118</v>
      </c>
      <c r="BC33" s="11">
        <f t="shared" si="6"/>
        <v>4.145504960000002</v>
      </c>
      <c r="BD33" s="12">
        <f t="shared" si="7"/>
        <v>14099.068065407901</v>
      </c>
      <c r="BF33" s="15">
        <f t="shared" si="8"/>
        <v>2.7279401133599999</v>
      </c>
      <c r="BG33" s="16">
        <f t="shared" si="9"/>
        <v>12713.99565048293</v>
      </c>
      <c r="BI33">
        <v>72</v>
      </c>
      <c r="BJ33" t="s">
        <v>59</v>
      </c>
      <c r="BK33" s="2">
        <v>45412.974965277775</v>
      </c>
      <c r="BL33">
        <v>298</v>
      </c>
      <c r="BM33" t="s">
        <v>13</v>
      </c>
      <c r="BN33">
        <v>0</v>
      </c>
      <c r="BO33">
        <v>2.8639999999999999</v>
      </c>
      <c r="BP33" s="3">
        <v>1153321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73</v>
      </c>
      <c r="B34" t="s">
        <v>60</v>
      </c>
      <c r="C34" s="2">
        <v>45412.996331018519</v>
      </c>
      <c r="D34">
        <v>180</v>
      </c>
      <c r="E34" t="s">
        <v>13</v>
      </c>
      <c r="F34">
        <v>0</v>
      </c>
      <c r="G34">
        <v>6.0039999999999996</v>
      </c>
      <c r="H34" s="3">
        <v>14518</v>
      </c>
      <c r="I34">
        <v>3.3000000000000002E-2</v>
      </c>
      <c r="J34" t="s">
        <v>14</v>
      </c>
      <c r="K34" t="s">
        <v>14</v>
      </c>
      <c r="L34" t="s">
        <v>14</v>
      </c>
      <c r="M34" t="s">
        <v>14</v>
      </c>
      <c r="O34">
        <v>73</v>
      </c>
      <c r="P34" t="s">
        <v>60</v>
      </c>
      <c r="Q34" s="2">
        <v>45412.996331018519</v>
      </c>
      <c r="R34">
        <v>180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73</v>
      </c>
      <c r="AD34" t="s">
        <v>60</v>
      </c>
      <c r="AE34" s="2">
        <v>45412.996331018519</v>
      </c>
      <c r="AF34">
        <v>180</v>
      </c>
      <c r="AG34" t="s">
        <v>13</v>
      </c>
      <c r="AH34">
        <v>0</v>
      </c>
      <c r="AI34">
        <v>12.175000000000001</v>
      </c>
      <c r="AJ34" s="3">
        <v>2745</v>
      </c>
      <c r="AK34">
        <v>0.56699999999999995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0">
        <v>73</v>
      </c>
      <c r="AT34" s="15">
        <f t="shared" si="0"/>
        <v>37.705810952828806</v>
      </c>
      <c r="AU34" s="16">
        <f t="shared" si="1"/>
        <v>596.37440550500003</v>
      </c>
      <c r="AW34" s="13">
        <f t="shared" si="2"/>
        <v>37.818347626028405</v>
      </c>
      <c r="AX34" s="14">
        <f t="shared" si="3"/>
        <v>520.86348049350011</v>
      </c>
      <c r="AZ34" s="6">
        <f t="shared" si="4"/>
        <v>31.601288397025037</v>
      </c>
      <c r="BA34" s="7">
        <f t="shared" si="5"/>
        <v>463.49920616200001</v>
      </c>
      <c r="BC34" s="11">
        <f t="shared" si="6"/>
        <v>33.425886045052003</v>
      </c>
      <c r="BD34" s="12">
        <f t="shared" si="7"/>
        <v>644.62327509749991</v>
      </c>
      <c r="BF34" s="15">
        <f t="shared" si="8"/>
        <v>37.705810952828806</v>
      </c>
      <c r="BG34" s="16">
        <f t="shared" si="9"/>
        <v>596.37440550500003</v>
      </c>
      <c r="BI34">
        <v>73</v>
      </c>
      <c r="BJ34" t="s">
        <v>60</v>
      </c>
      <c r="BK34" s="2">
        <v>45412.996331018519</v>
      </c>
      <c r="BL34">
        <v>180</v>
      </c>
      <c r="BM34" t="s">
        <v>13</v>
      </c>
      <c r="BN34">
        <v>0</v>
      </c>
      <c r="BO34">
        <v>2.843</v>
      </c>
      <c r="BP34" s="3">
        <v>1091415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74</v>
      </c>
      <c r="B35" t="s">
        <v>61</v>
      </c>
      <c r="C35" s="2">
        <v>45413.017754629633</v>
      </c>
      <c r="D35">
        <v>414</v>
      </c>
      <c r="E35" t="s">
        <v>13</v>
      </c>
      <c r="F35">
        <v>0</v>
      </c>
      <c r="G35">
        <v>6.0010000000000003</v>
      </c>
      <c r="H35" s="3">
        <v>29384</v>
      </c>
      <c r="I35">
        <v>7.0999999999999994E-2</v>
      </c>
      <c r="J35" t="s">
        <v>14</v>
      </c>
      <c r="K35" t="s">
        <v>14</v>
      </c>
      <c r="L35" t="s">
        <v>14</v>
      </c>
      <c r="M35" t="s">
        <v>14</v>
      </c>
      <c r="O35">
        <v>74</v>
      </c>
      <c r="P35" t="s">
        <v>61</v>
      </c>
      <c r="Q35" s="2">
        <v>45413.017754629633</v>
      </c>
      <c r="R35">
        <v>414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74</v>
      </c>
      <c r="AD35" t="s">
        <v>61</v>
      </c>
      <c r="AE35" s="2">
        <v>45413.017754629633</v>
      </c>
      <c r="AF35">
        <v>414</v>
      </c>
      <c r="AG35" t="s">
        <v>13</v>
      </c>
      <c r="AH35">
        <v>0</v>
      </c>
      <c r="AI35">
        <v>12.162000000000001</v>
      </c>
      <c r="AJ35" s="3">
        <v>12361</v>
      </c>
      <c r="AK35">
        <v>2.6789999999999998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0">
        <v>74</v>
      </c>
      <c r="AT35" s="15">
        <f t="shared" si="0"/>
        <v>80.613860461107208</v>
      </c>
      <c r="AU35" s="16">
        <f t="shared" si="1"/>
        <v>2558.9678996041994</v>
      </c>
      <c r="AW35" s="13">
        <f t="shared" si="2"/>
        <v>76.911352587769599</v>
      </c>
      <c r="AX35" s="14">
        <f t="shared" si="3"/>
        <v>2357.0807643405401</v>
      </c>
      <c r="AZ35" s="6">
        <f t="shared" si="4"/>
        <v>66.45409219701375</v>
      </c>
      <c r="BA35" s="7">
        <f t="shared" si="5"/>
        <v>2447.4193889280805</v>
      </c>
      <c r="BC35" s="11">
        <f t="shared" si="6"/>
        <v>77.633899517888011</v>
      </c>
      <c r="BD35" s="12">
        <f t="shared" si="7"/>
        <v>2924.6745101919</v>
      </c>
      <c r="BF35" s="15">
        <f t="shared" si="8"/>
        <v>80.613860461107208</v>
      </c>
      <c r="BG35" s="16">
        <f t="shared" si="9"/>
        <v>2558.9678996041994</v>
      </c>
      <c r="BI35">
        <v>74</v>
      </c>
      <c r="BJ35" t="s">
        <v>61</v>
      </c>
      <c r="BK35" s="2">
        <v>45413.017754629633</v>
      </c>
      <c r="BL35">
        <v>414</v>
      </c>
      <c r="BM35" t="s">
        <v>13</v>
      </c>
      <c r="BN35">
        <v>0</v>
      </c>
      <c r="BO35">
        <v>2.8460000000000001</v>
      </c>
      <c r="BP35" s="3">
        <v>1011797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75</v>
      </c>
      <c r="B36" t="s">
        <v>62</v>
      </c>
      <c r="C36" s="2">
        <v>45413.039131944446</v>
      </c>
      <c r="D36">
        <v>292</v>
      </c>
      <c r="E36" t="s">
        <v>13</v>
      </c>
      <c r="F36">
        <v>0</v>
      </c>
      <c r="G36">
        <v>6.0289999999999999</v>
      </c>
      <c r="H36" s="3">
        <v>137969</v>
      </c>
      <c r="I36">
        <v>0.34399999999999997</v>
      </c>
      <c r="J36" t="s">
        <v>14</v>
      </c>
      <c r="K36" t="s">
        <v>14</v>
      </c>
      <c r="L36" t="s">
        <v>14</v>
      </c>
      <c r="M36" t="s">
        <v>14</v>
      </c>
      <c r="O36">
        <v>75</v>
      </c>
      <c r="P36" t="s">
        <v>62</v>
      </c>
      <c r="Q36" s="2">
        <v>45413.039131944446</v>
      </c>
      <c r="R36">
        <v>292</v>
      </c>
      <c r="S36" t="s">
        <v>13</v>
      </c>
      <c r="T36">
        <v>0</v>
      </c>
      <c r="U36">
        <v>5.9809999999999999</v>
      </c>
      <c r="V36" s="3">
        <v>1343</v>
      </c>
      <c r="W36">
        <v>0.43099999999999999</v>
      </c>
      <c r="X36" t="s">
        <v>14</v>
      </c>
      <c r="Y36" t="s">
        <v>14</v>
      </c>
      <c r="Z36" t="s">
        <v>14</v>
      </c>
      <c r="AA36" t="s">
        <v>14</v>
      </c>
      <c r="AC36">
        <v>75</v>
      </c>
      <c r="AD36" t="s">
        <v>62</v>
      </c>
      <c r="AE36" s="2">
        <v>45413.039131944446</v>
      </c>
      <c r="AF36">
        <v>292</v>
      </c>
      <c r="AG36" t="s">
        <v>13</v>
      </c>
      <c r="AH36">
        <v>0</v>
      </c>
      <c r="AI36">
        <v>12.207000000000001</v>
      </c>
      <c r="AJ36" s="3">
        <v>10692</v>
      </c>
      <c r="AK36">
        <v>2.3130000000000002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R36" t="s">
        <v>66</v>
      </c>
      <c r="AS36" s="10">
        <v>75</v>
      </c>
      <c r="AT36" s="15">
        <f t="shared" si="0"/>
        <v>390.15369449526315</v>
      </c>
      <c r="AU36" s="16">
        <f t="shared" si="1"/>
        <v>2219.1237319327997</v>
      </c>
      <c r="AW36" s="13">
        <f t="shared" si="2"/>
        <v>360.83582970421514</v>
      </c>
      <c r="AX36" s="14">
        <f t="shared" si="3"/>
        <v>2038.5935752713601</v>
      </c>
      <c r="AZ36" s="6">
        <f t="shared" si="4"/>
        <v>319.94809726284103</v>
      </c>
      <c r="BA36" s="7">
        <f t="shared" si="5"/>
        <v>2103.4189825907201</v>
      </c>
      <c r="BC36" s="11">
        <f t="shared" si="6"/>
        <v>379.40077029650303</v>
      </c>
      <c r="BD36" s="12">
        <f t="shared" si="7"/>
        <v>2534.9871661296002</v>
      </c>
      <c r="BF36" s="15">
        <f t="shared" si="8"/>
        <v>390.15369449526315</v>
      </c>
      <c r="BG36" s="16">
        <f t="shared" si="9"/>
        <v>2219.1237319327997</v>
      </c>
      <c r="BI36">
        <v>75</v>
      </c>
      <c r="BJ36" t="s">
        <v>62</v>
      </c>
      <c r="BK36" s="2">
        <v>45413.039131944446</v>
      </c>
      <c r="BL36">
        <v>292</v>
      </c>
      <c r="BM36" t="s">
        <v>13</v>
      </c>
      <c r="BN36">
        <v>0</v>
      </c>
      <c r="BO36">
        <v>2.8679999999999999</v>
      </c>
      <c r="BP36" s="3">
        <v>1119364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76</v>
      </c>
      <c r="B37" t="s">
        <v>63</v>
      </c>
      <c r="C37" s="2">
        <v>45413.060555555552</v>
      </c>
      <c r="D37">
        <v>363</v>
      </c>
      <c r="E37" t="s">
        <v>13</v>
      </c>
      <c r="F37">
        <v>0</v>
      </c>
      <c r="G37">
        <v>6.0350000000000001</v>
      </c>
      <c r="H37" s="3">
        <v>40125</v>
      </c>
      <c r="I37">
        <v>9.8000000000000004E-2</v>
      </c>
      <c r="J37" t="s">
        <v>14</v>
      </c>
      <c r="K37" t="s">
        <v>14</v>
      </c>
      <c r="L37" t="s">
        <v>14</v>
      </c>
      <c r="M37" t="s">
        <v>14</v>
      </c>
      <c r="O37">
        <v>76</v>
      </c>
      <c r="P37" t="s">
        <v>63</v>
      </c>
      <c r="Q37" s="2">
        <v>45413.060555555552</v>
      </c>
      <c r="R37">
        <v>363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76</v>
      </c>
      <c r="AD37" t="s">
        <v>63</v>
      </c>
      <c r="AE37" s="2">
        <v>45413.060555555552</v>
      </c>
      <c r="AF37">
        <v>363</v>
      </c>
      <c r="AG37" t="s">
        <v>13</v>
      </c>
      <c r="AH37">
        <v>0</v>
      </c>
      <c r="AI37">
        <v>12.185</v>
      </c>
      <c r="AJ37" s="3">
        <v>10478</v>
      </c>
      <c r="AK37">
        <v>2.266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R37" t="s">
        <v>66</v>
      </c>
      <c r="AS37" s="10">
        <v>76</v>
      </c>
      <c r="AT37" s="15">
        <f t="shared" si="0"/>
        <v>111.53640248750001</v>
      </c>
      <c r="AU37" s="16">
        <f t="shared" si="1"/>
        <v>2175.5246486567999</v>
      </c>
      <c r="AW37" s="13">
        <f t="shared" si="2"/>
        <v>105.1236241109375</v>
      </c>
      <c r="AX37" s="14">
        <f t="shared" si="3"/>
        <v>1997.7504392501601</v>
      </c>
      <c r="AZ37" s="6">
        <f t="shared" si="4"/>
        <v>91.613829341562493</v>
      </c>
      <c r="BA37" s="7">
        <f t="shared" si="5"/>
        <v>2059.3007978883202</v>
      </c>
      <c r="BC37" s="11">
        <f t="shared" si="6"/>
        <v>109.14138035937499</v>
      </c>
      <c r="BD37" s="12">
        <f t="shared" si="7"/>
        <v>2484.8374724476002</v>
      </c>
      <c r="BF37" s="15">
        <f t="shared" si="8"/>
        <v>111.53640248750001</v>
      </c>
      <c r="BG37" s="16">
        <f t="shared" si="9"/>
        <v>2175.5246486567999</v>
      </c>
      <c r="BI37">
        <v>76</v>
      </c>
      <c r="BJ37" t="s">
        <v>63</v>
      </c>
      <c r="BK37" s="2">
        <v>45413.060555555552</v>
      </c>
      <c r="BL37">
        <v>363</v>
      </c>
      <c r="BM37" t="s">
        <v>13</v>
      </c>
      <c r="BN37">
        <v>0</v>
      </c>
      <c r="BO37">
        <v>2.8540000000000001</v>
      </c>
      <c r="BP37" s="3">
        <v>1566242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77</v>
      </c>
      <c r="B38" t="s">
        <v>64</v>
      </c>
      <c r="C38" s="2">
        <v>45413.081967592596</v>
      </c>
      <c r="D38">
        <v>265</v>
      </c>
      <c r="E38" t="s">
        <v>13</v>
      </c>
      <c r="F38">
        <v>0</v>
      </c>
      <c r="G38">
        <v>6.0309999999999997</v>
      </c>
      <c r="H38" s="3">
        <v>99723</v>
      </c>
      <c r="I38">
        <v>0.248</v>
      </c>
      <c r="J38" t="s">
        <v>14</v>
      </c>
      <c r="K38" t="s">
        <v>14</v>
      </c>
      <c r="L38" t="s">
        <v>14</v>
      </c>
      <c r="M38" t="s">
        <v>14</v>
      </c>
      <c r="O38">
        <v>77</v>
      </c>
      <c r="P38" t="s">
        <v>64</v>
      </c>
      <c r="Q38" s="2">
        <v>45413.081967592596</v>
      </c>
      <c r="R38">
        <v>265</v>
      </c>
      <c r="S38" t="s">
        <v>13</v>
      </c>
      <c r="T38">
        <v>0</v>
      </c>
      <c r="U38">
        <v>5.9690000000000003</v>
      </c>
      <c r="V38">
        <v>525</v>
      </c>
      <c r="W38">
        <v>0.19</v>
      </c>
      <c r="X38" t="s">
        <v>14</v>
      </c>
      <c r="Y38" t="s">
        <v>14</v>
      </c>
      <c r="Z38" t="s">
        <v>14</v>
      </c>
      <c r="AA38" t="s">
        <v>14</v>
      </c>
      <c r="AC38">
        <v>77</v>
      </c>
      <c r="AD38" t="s">
        <v>64</v>
      </c>
      <c r="AE38" s="2">
        <v>45413.081967592596</v>
      </c>
      <c r="AF38">
        <v>265</v>
      </c>
      <c r="AG38" t="s">
        <v>13</v>
      </c>
      <c r="AH38">
        <v>0</v>
      </c>
      <c r="AI38">
        <v>12.144</v>
      </c>
      <c r="AJ38" s="3">
        <v>72335</v>
      </c>
      <c r="AK38">
        <v>15.582000000000001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R38" t="s">
        <v>66</v>
      </c>
      <c r="AS38" s="10">
        <v>77</v>
      </c>
      <c r="AT38" s="15">
        <f t="shared" si="0"/>
        <v>281.90395436066478</v>
      </c>
      <c r="AU38" s="16">
        <f t="shared" si="1"/>
        <v>14246.27707603325</v>
      </c>
      <c r="AW38" s="13">
        <f t="shared" si="2"/>
        <v>261.15669358346395</v>
      </c>
      <c r="AX38" s="14">
        <f t="shared" si="3"/>
        <v>13741.515952821501</v>
      </c>
      <c r="AZ38" s="6">
        <f t="shared" si="4"/>
        <v>230.87865973624633</v>
      </c>
      <c r="BA38" s="7">
        <f t="shared" si="5"/>
        <v>14714.414871217999</v>
      </c>
      <c r="BC38" s="11">
        <f t="shared" si="6"/>
        <v>277.35433379836701</v>
      </c>
      <c r="BD38" s="12">
        <f t="shared" si="7"/>
        <v>15926.376293997499</v>
      </c>
      <c r="BF38" s="15">
        <f t="shared" si="8"/>
        <v>281.90395436066478</v>
      </c>
      <c r="BG38" s="16">
        <f t="shared" si="9"/>
        <v>14246.27707603325</v>
      </c>
      <c r="BI38">
        <v>77</v>
      </c>
      <c r="BJ38" t="s">
        <v>64</v>
      </c>
      <c r="BK38" s="2">
        <v>45413.081967592596</v>
      </c>
      <c r="BL38">
        <v>265</v>
      </c>
      <c r="BM38" t="s">
        <v>13</v>
      </c>
      <c r="BN38">
        <v>0</v>
      </c>
      <c r="BO38">
        <v>2.855</v>
      </c>
      <c r="BP38" s="3">
        <v>1422706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78</v>
      </c>
      <c r="B39" t="s">
        <v>65</v>
      </c>
      <c r="C39" s="2">
        <v>45413.103368055556</v>
      </c>
      <c r="D39">
        <v>410</v>
      </c>
      <c r="E39" t="s">
        <v>13</v>
      </c>
      <c r="F39">
        <v>0</v>
      </c>
      <c r="G39">
        <v>6.0030000000000001</v>
      </c>
      <c r="H39" s="3">
        <v>11603</v>
      </c>
      <c r="I39">
        <v>2.5999999999999999E-2</v>
      </c>
      <c r="J39" t="s">
        <v>14</v>
      </c>
      <c r="K39" t="s">
        <v>14</v>
      </c>
      <c r="L39" t="s">
        <v>14</v>
      </c>
      <c r="M39" t="s">
        <v>14</v>
      </c>
      <c r="O39">
        <v>78</v>
      </c>
      <c r="P39" t="s">
        <v>65</v>
      </c>
      <c r="Q39" s="2">
        <v>45413.103368055556</v>
      </c>
      <c r="R39">
        <v>410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78</v>
      </c>
      <c r="AD39" t="s">
        <v>65</v>
      </c>
      <c r="AE39" s="2">
        <v>45413.103368055556</v>
      </c>
      <c r="AF39">
        <v>410</v>
      </c>
      <c r="AG39" t="s">
        <v>13</v>
      </c>
      <c r="AH39">
        <v>0</v>
      </c>
      <c r="AI39">
        <v>12.112</v>
      </c>
      <c r="AJ39" s="3">
        <v>55299</v>
      </c>
      <c r="AK39">
        <v>11.962999999999999</v>
      </c>
      <c r="AL39" t="s">
        <v>14</v>
      </c>
      <c r="AM39" t="s">
        <v>14</v>
      </c>
      <c r="AN39" t="s">
        <v>14</v>
      </c>
      <c r="AO39" t="s">
        <v>14</v>
      </c>
      <c r="AQ39">
        <v>2</v>
      </c>
      <c r="AR39" t="s">
        <v>67</v>
      </c>
      <c r="AS39" s="10">
        <v>78</v>
      </c>
      <c r="AT39" s="15">
        <f t="shared" si="0"/>
        <v>29.277215968920807</v>
      </c>
      <c r="AU39" s="16">
        <f t="shared" si="1"/>
        <v>10784.000454993971</v>
      </c>
      <c r="AW39" s="13">
        <f t="shared" si="2"/>
        <v>30.146528280271902</v>
      </c>
      <c r="AX39" s="14">
        <f t="shared" si="3"/>
        <v>10519.588054939741</v>
      </c>
      <c r="AZ39" s="6">
        <f t="shared" si="4"/>
        <v>24.763000931291142</v>
      </c>
      <c r="BA39" s="7">
        <f t="shared" si="5"/>
        <v>11248.563665686479</v>
      </c>
      <c r="BC39" s="11">
        <f t="shared" si="6"/>
        <v>24.675618106606997</v>
      </c>
      <c r="BD39" s="12">
        <f t="shared" si="7"/>
        <v>11795.4909424991</v>
      </c>
      <c r="BF39" s="15">
        <f t="shared" si="8"/>
        <v>29.277215968920807</v>
      </c>
      <c r="BG39" s="16">
        <f t="shared" si="9"/>
        <v>10784.000454993971</v>
      </c>
      <c r="BI39">
        <v>78</v>
      </c>
      <c r="BJ39" t="s">
        <v>65</v>
      </c>
      <c r="BK39" s="2">
        <v>45413.103368055556</v>
      </c>
      <c r="BL39">
        <v>410</v>
      </c>
      <c r="BM39" t="s">
        <v>13</v>
      </c>
      <c r="BN39">
        <v>0</v>
      </c>
      <c r="BO39">
        <v>2.8250000000000002</v>
      </c>
      <c r="BP39" s="3">
        <v>1364187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Iannucci, Frances</cp:lastModifiedBy>
  <dcterms:created xsi:type="dcterms:W3CDTF">2020-10-28T13:32:09Z</dcterms:created>
  <dcterms:modified xsi:type="dcterms:W3CDTF">2024-05-01T15:09:41Z</dcterms:modified>
</cp:coreProperties>
</file>