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CL Data\GC\"/>
    </mc:Choice>
  </mc:AlternateContent>
  <xr:revisionPtr revIDLastSave="0" documentId="13_ncr:1_{D6499B8F-E420-47E4-AE38-BF1D1690743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erum CH4 C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  <c r="AT40" i="1"/>
  <c r="AU40" i="1"/>
  <c r="AW40" i="1"/>
  <c r="AX40" i="1"/>
  <c r="AZ40" i="1"/>
  <c r="BA40" i="1"/>
  <c r="BC40" i="1"/>
  <c r="BD40" i="1"/>
  <c r="BF40" i="1"/>
  <c r="BG40" i="1"/>
  <c r="AT41" i="1"/>
  <c r="AU41" i="1"/>
  <c r="AW41" i="1"/>
  <c r="AX41" i="1"/>
  <c r="AZ41" i="1"/>
  <c r="BA41" i="1"/>
  <c r="BC41" i="1"/>
  <c r="BD41" i="1"/>
  <c r="BF41" i="1"/>
  <c r="BG41" i="1"/>
</calcChain>
</file>

<file path=xl/sharedStrings.xml><?xml version="1.0" encoding="utf-8"?>
<sst xmlns="http://schemas.openxmlformats.org/spreadsheetml/2006/main" count="953" uniqueCount="69">
  <si>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</si>
  <si>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</si>
  <si>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</si>
  <si>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</si>
  <si>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</si>
  <si>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</si>
  <si>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</si>
  <si>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</si>
  <si>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</si>
  <si>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</si>
  <si>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</si>
  <si>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</si>
  <si>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</si>
  <si>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</si>
  <si>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</si>
  <si>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</si>
  <si>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</si>
  <si>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</si>
  <si>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</si>
  <si>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</si>
  <si>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</si>
  <si>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</si>
  <si>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</si>
  <si>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</si>
  <si>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</si>
  <si>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</si>
  <si>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</si>
  <si>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</si>
  <si>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2021 ranged CAL Measured headspace CH4  in ppm from GC in ppm</t>
  </si>
  <si>
    <t>2021 CAL Measured headspace CO2 in ppm from GC in ppm</t>
  </si>
  <si>
    <t>QA air</t>
  </si>
  <si>
    <t>2024 ranged CAL Measured headspace CH4  in ppm from GC in ppm</t>
  </si>
  <si>
    <t>2024 CAL Measured headspace CO2 in ppm from GC in ppm</t>
  </si>
  <si>
    <t>FMI 20240514_001.gcd</t>
  </si>
  <si>
    <t>FMI 20240514_002.gcd</t>
  </si>
  <si>
    <t>QA spiked air</t>
  </si>
  <si>
    <t>FMI 20240514_003.gcd</t>
  </si>
  <si>
    <t>QA reference tank</t>
  </si>
  <si>
    <t>FMI 20240514_004.gcd</t>
  </si>
  <si>
    <t>FMI 20240514_005.gcd</t>
  </si>
  <si>
    <t>FMI 20240514_006.gcd</t>
  </si>
  <si>
    <t>FMI 20240514_007.gcd</t>
  </si>
  <si>
    <t>FMI 20240514_008.gcd</t>
  </si>
  <si>
    <t>FMI 20240514_009.gcd</t>
  </si>
  <si>
    <t>FMI 20240514_010.gcd</t>
  </si>
  <si>
    <t>FMI 20240514_011.gcd</t>
  </si>
  <si>
    <t>FMI 20240514_012.gcd</t>
  </si>
  <si>
    <t>FMI 20240514_013.gcd</t>
  </si>
  <si>
    <t>FMI 20240514_014.gcd</t>
  </si>
  <si>
    <t>FMI 20240514_015.gcd</t>
  </si>
  <si>
    <t>FMI 20240514_016.gcd</t>
  </si>
  <si>
    <t>FMI 20240514_017.gcd</t>
  </si>
  <si>
    <t>FMI 20240514_018.gcd</t>
  </si>
  <si>
    <t>FMI 20240514_019.gcd</t>
  </si>
  <si>
    <t>FMI 20240514_020.gcd</t>
  </si>
  <si>
    <t>FMI 20240514_021.gcd</t>
  </si>
  <si>
    <t>FMI 20240514_022.gcd</t>
  </si>
  <si>
    <t>FMI 20240514_023.gcd</t>
  </si>
  <si>
    <t>FMI 20240514_024.gcd</t>
  </si>
  <si>
    <t>FMI 20240514_025.gcd</t>
  </si>
  <si>
    <t>FMI 20240514_026.gcd</t>
  </si>
  <si>
    <t>FMI 20240514_027.gcd</t>
  </si>
  <si>
    <t>FMI 20240514_028.gcd</t>
  </si>
  <si>
    <t>FMI 20240514_029.gcd</t>
  </si>
  <si>
    <t>FMI 20240514_030.gcd</t>
  </si>
  <si>
    <t>FMI 20240514_031.gcd</t>
  </si>
  <si>
    <t>FMI 20240514_032.gcd</t>
  </si>
  <si>
    <t>FMI 20240514_033.gcd</t>
  </si>
  <si>
    <t>slight bubble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</si>
</sst>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4" borderId="0" xfId="0" applyNumberFormat="1" applyFill="1"/>
    <xf numFmtId="3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  <xf numFmtId="2" fontId="0" fillId="36" borderId="0" xfId="0" applyNumberFormat="1" applyFill="1"/>
    <xf numFmtId="3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41"/>
  <sheetViews>
    <sheetView tabSelected="1" topLeftCell="A25" workbookViewId="0">
      <selection activeCell="AR34" sqref="AR34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9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26</v>
      </c>
      <c r="BA8" s="5" t="s">
        <v>27</v>
      </c>
      <c r="BC8" s="5" t="s">
        <v>23</v>
      </c>
      <c r="BD8" s="5" t="s">
        <v>24</v>
      </c>
      <c r="BF8" s="5" t="s">
        <v>31</v>
      </c>
      <c r="BG8" s="5" t="s">
        <v>32</v>
      </c>
      <c r="BH8" s="8"/>
      <c r="BI8" s="8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48</v>
      </c>
      <c r="B9" t="s">
        <v>33</v>
      </c>
      <c r="C9" s="2">
        <v>45426.534166666665</v>
      </c>
      <c r="D9" t="s">
        <v>30</v>
      </c>
      <c r="E9" t="s">
        <v>13</v>
      </c>
      <c r="F9">
        <v>0</v>
      </c>
      <c r="G9">
        <v>6.0620000000000003</v>
      </c>
      <c r="H9" s="3">
        <v>3052</v>
      </c>
      <c r="I9">
        <v>4.0000000000000001E-3</v>
      </c>
      <c r="J9" t="s">
        <v>14</v>
      </c>
      <c r="K9" t="s">
        <v>14</v>
      </c>
      <c r="L9" t="s">
        <v>14</v>
      </c>
      <c r="M9" t="s">
        <v>14</v>
      </c>
      <c r="O9">
        <v>48</v>
      </c>
      <c r="P9" t="s">
        <v>33</v>
      </c>
      <c r="Q9" s="2">
        <v>45426.534166666665</v>
      </c>
      <c r="R9" t="s">
        <v>30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48</v>
      </c>
      <c r="AD9" t="s">
        <v>33</v>
      </c>
      <c r="AE9" s="2">
        <v>45426.534166666665</v>
      </c>
      <c r="AF9" t="s">
        <v>30</v>
      </c>
      <c r="AG9" t="s">
        <v>13</v>
      </c>
      <c r="AH9">
        <v>0</v>
      </c>
      <c r="AI9">
        <v>12.249000000000001</v>
      </c>
      <c r="AJ9" s="3">
        <v>2573</v>
      </c>
      <c r="AK9">
        <v>0.52900000000000003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0">
        <v>48</v>
      </c>
      <c r="AT9" s="15">
        <f t="shared" ref="AT9:AT41" si="0">IF(H9&lt;10000,((H9^2*0.00000005714)+(H9*0.002453)+(-3.811)),(IF(H9&lt;200000,((H9^2*-0.0000000002888)+(H9*0.002899)+(-4.321)),(IF(H9&lt;8000000,((H9^2*-0.0000000000062)+(H9*0.002143)+(157)),((V9^2*-0.000000031)+(V9*0.2771)+(-709.5)))))))</f>
        <v>4.2077981865599998</v>
      </c>
      <c r="AU9" s="16">
        <f t="shared" ref="AU9:AU41" si="1">IF(AJ9&lt;45000,((-0.0000000598*AJ9^2)+(0.205*AJ9)+(34.1)),((-0.00000002403*AJ9^2)+(0.2063*AJ9)+(-550.7)))</f>
        <v>561.16910432579994</v>
      </c>
      <c r="AW9" s="13">
        <f t="shared" ref="AW9:AW41" si="2">IF(H9&lt;10000,((-0.00000005795*H9^2)+(0.003823*H9)+(-6.715)),(IF(H9&lt;700000,((-0.0000000001209*H9^2)+(0.002635*H9)+(-0.4111)), ((-0.00000002007*V9^2)+(0.2564*V9)+(286.1)))))</f>
        <v>4.4130089031999997</v>
      </c>
      <c r="AX9" s="14">
        <f t="shared" ref="AX9:AX41" si="3">(-0.00000001626*AJ9^2)+(0.1912*AJ9)+(-3.858)</f>
        <v>487.99195345046002</v>
      </c>
      <c r="AZ9" s="6">
        <f t="shared" ref="AZ9:AZ41" si="4">IF(H9&lt;10000,((0.0000001453*H9^2)+(0.0008349*H9)+(-1.805)),(IF(H9&lt;700000,((-0.00000000008054*H9^2)+(0.002348*H9)+(-2.47)), ((-0.00000001938*V9^2)+(0.2471*V9)+(226.8)))))</f>
        <v>2.0965412912000003</v>
      </c>
      <c r="BA9" s="7">
        <f t="shared" ref="BA9:BA41" si="5">(-0.00000002552*AJ9^2)+(0.2067*AJ9)+(-103.7)</f>
        <v>427.97014920392002</v>
      </c>
      <c r="BC9" s="11">
        <f t="shared" ref="BC9:BC41" si="6">IF(H9&lt;10000,((H9^2*0.00000054)+(H9*-0.004765)+(12.72)),(IF(H9&lt;200000,((H9^2*-0.000000001577)+(H9*0.003043)+(-10.42)),(IF(H9&lt;8000000,((H9^2*-0.0000000000186)+(H9*0.00194)+(154.1)),((V9^2*-0.00000002)+(V9*0.2565)+(-1032)))))))</f>
        <v>3.207160159999999</v>
      </c>
      <c r="BD9" s="12">
        <f t="shared" ref="BD9:BD41" si="7">IF(AJ9&lt;45000,((-0.0000004561*AJ9^2)+(0.244*AJ9)+(-21.72)),((-0.0000000409*AJ9^2)+(0.2477*AJ9)+(-1777)))</f>
        <v>603.07246794310004</v>
      </c>
      <c r="BF9" s="15">
        <f t="shared" ref="BF9:BF41" si="8">IF(H9&lt;10000,((H9^2*0.00000005714)+(H9*0.002453)+(-3.811)),(IF(H9&lt;200000,((H9^2*-0.0000000002888)+(H9*0.002899)+(-4.321)),(IF(H9&lt;8000000,((H9^2*-0.0000000000062)+(H9*0.002143)+(157)),((V9^2*-0.000000031)+(V9*0.2771)+(-709.5)))))))</f>
        <v>4.2077981865599998</v>
      </c>
      <c r="BG9" s="16">
        <f t="shared" ref="BG9:BG41" si="9">IF(AJ9&lt;45000,((-0.0000000598*AJ9^2)+(0.205*AJ9)+(34.1)),((-0.00000002403*AJ9^2)+(0.2063*AJ9)+(-550.7)))</f>
        <v>561.16910432579994</v>
      </c>
      <c r="BI9">
        <v>48</v>
      </c>
      <c r="BJ9" t="s">
        <v>33</v>
      </c>
      <c r="BK9" s="2">
        <v>45426.534166666665</v>
      </c>
      <c r="BL9" t="s">
        <v>30</v>
      </c>
      <c r="BM9" t="s">
        <v>13</v>
      </c>
      <c r="BN9">
        <v>0</v>
      </c>
      <c r="BO9">
        <v>2.6909999999999998</v>
      </c>
      <c r="BP9" s="3">
        <v>5523557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49</v>
      </c>
      <c r="B10" t="s">
        <v>34</v>
      </c>
      <c r="C10" s="2">
        <v>45426.555393518516</v>
      </c>
      <c r="D10" t="s">
        <v>35</v>
      </c>
      <c r="E10" t="s">
        <v>13</v>
      </c>
      <c r="F10">
        <v>0</v>
      </c>
      <c r="G10">
        <v>5.9939999999999998</v>
      </c>
      <c r="H10" s="3">
        <v>1219616</v>
      </c>
      <c r="I10">
        <v>3.0760000000000001</v>
      </c>
      <c r="J10" t="s">
        <v>14</v>
      </c>
      <c r="K10" t="s">
        <v>14</v>
      </c>
      <c r="L10" t="s">
        <v>14</v>
      </c>
      <c r="M10" t="s">
        <v>14</v>
      </c>
      <c r="O10">
        <v>49</v>
      </c>
      <c r="P10" t="s">
        <v>34</v>
      </c>
      <c r="Q10" s="2">
        <v>45426.555393518516</v>
      </c>
      <c r="R10" t="s">
        <v>35</v>
      </c>
      <c r="S10" t="s">
        <v>13</v>
      </c>
      <c r="T10">
        <v>0</v>
      </c>
      <c r="U10">
        <v>5.9470000000000001</v>
      </c>
      <c r="V10" s="3">
        <v>9366</v>
      </c>
      <c r="W10">
        <v>2.7879999999999998</v>
      </c>
      <c r="X10" t="s">
        <v>14</v>
      </c>
      <c r="Y10" t="s">
        <v>14</v>
      </c>
      <c r="Z10" t="s">
        <v>14</v>
      </c>
      <c r="AA10" t="s">
        <v>14</v>
      </c>
      <c r="AC10">
        <v>49</v>
      </c>
      <c r="AD10" t="s">
        <v>34</v>
      </c>
      <c r="AE10" s="2">
        <v>45426.555393518516</v>
      </c>
      <c r="AF10" t="s">
        <v>35</v>
      </c>
      <c r="AG10" t="s">
        <v>13</v>
      </c>
      <c r="AH10">
        <v>0</v>
      </c>
      <c r="AI10">
        <v>12.199</v>
      </c>
      <c r="AJ10" s="3">
        <v>8825</v>
      </c>
      <c r="AK10">
        <v>1.9039999999999999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0">
        <v>49</v>
      </c>
      <c r="AT10" s="15">
        <f t="shared" si="0"/>
        <v>2761.4148162377728</v>
      </c>
      <c r="AU10" s="16">
        <f t="shared" si="1"/>
        <v>1838.5677386249999</v>
      </c>
      <c r="AW10" s="13">
        <f t="shared" si="2"/>
        <v>2685.7818203430802</v>
      </c>
      <c r="AX10" s="14">
        <f t="shared" si="3"/>
        <v>1682.2156610375002</v>
      </c>
      <c r="AZ10" s="6">
        <f t="shared" si="4"/>
        <v>2539.4385484927202</v>
      </c>
      <c r="BA10" s="7">
        <f t="shared" si="5"/>
        <v>1718.4399864500001</v>
      </c>
      <c r="BC10" s="11">
        <f t="shared" si="6"/>
        <v>2492.4882247133187</v>
      </c>
      <c r="BD10" s="12">
        <f t="shared" si="7"/>
        <v>2096.0586469374998</v>
      </c>
      <c r="BF10" s="15">
        <f t="shared" si="8"/>
        <v>2761.4148162377728</v>
      </c>
      <c r="BG10" s="16">
        <f t="shared" si="9"/>
        <v>1838.5677386249999</v>
      </c>
      <c r="BI10">
        <v>49</v>
      </c>
      <c r="BJ10" t="s">
        <v>34</v>
      </c>
      <c r="BK10" s="2">
        <v>45426.555393518516</v>
      </c>
      <c r="BL10" t="s">
        <v>35</v>
      </c>
      <c r="BM10" t="s">
        <v>13</v>
      </c>
      <c r="BN10">
        <v>0</v>
      </c>
      <c r="BO10">
        <v>2.6909999999999998</v>
      </c>
      <c r="BP10" s="3">
        <v>5466473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50</v>
      </c>
      <c r="B11" t="s">
        <v>36</v>
      </c>
      <c r="C11" s="2">
        <v>45426.576608796298</v>
      </c>
      <c r="D11" t="s">
        <v>37</v>
      </c>
      <c r="E11" t="s">
        <v>13</v>
      </c>
      <c r="F11">
        <v>0</v>
      </c>
      <c r="G11">
        <v>6.0330000000000004</v>
      </c>
      <c r="H11" s="3">
        <v>4402</v>
      </c>
      <c r="I11">
        <v>8.0000000000000002E-3</v>
      </c>
      <c r="J11" t="s">
        <v>14</v>
      </c>
      <c r="K11" t="s">
        <v>14</v>
      </c>
      <c r="L11" t="s">
        <v>14</v>
      </c>
      <c r="M11" t="s">
        <v>14</v>
      </c>
      <c r="O11">
        <v>50</v>
      </c>
      <c r="P11" t="s">
        <v>36</v>
      </c>
      <c r="Q11" s="2">
        <v>45426.576608796298</v>
      </c>
      <c r="R11" t="s">
        <v>37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50</v>
      </c>
      <c r="AD11" t="s">
        <v>36</v>
      </c>
      <c r="AE11" s="2">
        <v>45426.576608796298</v>
      </c>
      <c r="AF11" t="s">
        <v>37</v>
      </c>
      <c r="AG11" t="s">
        <v>13</v>
      </c>
      <c r="AH11">
        <v>0</v>
      </c>
      <c r="AI11">
        <v>12.21</v>
      </c>
      <c r="AJ11" s="3">
        <v>1744</v>
      </c>
      <c r="AK11">
        <v>0.34599999999999997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0">
        <v>50</v>
      </c>
      <c r="AT11" s="15">
        <f t="shared" si="0"/>
        <v>8.0943422925599986</v>
      </c>
      <c r="AU11" s="16">
        <f t="shared" si="1"/>
        <v>391.43811614719999</v>
      </c>
      <c r="AW11" s="13">
        <f t="shared" si="2"/>
        <v>8.9909138481999982</v>
      </c>
      <c r="AX11" s="14">
        <f t="shared" si="3"/>
        <v>329.54534462463999</v>
      </c>
      <c r="AZ11" s="6">
        <f t="shared" si="4"/>
        <v>4.6857956612000002</v>
      </c>
      <c r="BA11" s="7">
        <f t="shared" si="5"/>
        <v>256.70718000127999</v>
      </c>
      <c r="BC11" s="11">
        <f t="shared" si="6"/>
        <v>2.208376160000002</v>
      </c>
      <c r="BD11" s="12">
        <f t="shared" si="7"/>
        <v>402.42875543039997</v>
      </c>
      <c r="BF11" s="15">
        <f t="shared" si="8"/>
        <v>8.0943422925599986</v>
      </c>
      <c r="BG11" s="16">
        <f t="shared" si="9"/>
        <v>391.43811614719999</v>
      </c>
      <c r="BI11">
        <v>50</v>
      </c>
      <c r="BJ11" t="s">
        <v>36</v>
      </c>
      <c r="BK11" s="2">
        <v>45426.576608796298</v>
      </c>
      <c r="BL11" t="s">
        <v>37</v>
      </c>
      <c r="BM11" t="s">
        <v>13</v>
      </c>
      <c r="BN11">
        <v>0</v>
      </c>
      <c r="BO11">
        <v>2.6920000000000002</v>
      </c>
      <c r="BP11" s="3">
        <v>5485893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51</v>
      </c>
      <c r="B12" t="s">
        <v>38</v>
      </c>
      <c r="C12" s="2">
        <v>45426.59783564815</v>
      </c>
      <c r="D12">
        <v>284</v>
      </c>
      <c r="E12" t="s">
        <v>13</v>
      </c>
      <c r="F12">
        <v>0</v>
      </c>
      <c r="G12">
        <v>6.0410000000000004</v>
      </c>
      <c r="H12" s="3">
        <v>3318</v>
      </c>
      <c r="I12">
        <v>5.0000000000000001E-3</v>
      </c>
      <c r="J12" t="s">
        <v>14</v>
      </c>
      <c r="K12" t="s">
        <v>14</v>
      </c>
      <c r="L12" t="s">
        <v>14</v>
      </c>
      <c r="M12" t="s">
        <v>14</v>
      </c>
      <c r="O12">
        <v>51</v>
      </c>
      <c r="P12" t="s">
        <v>38</v>
      </c>
      <c r="Q12" s="2">
        <v>45426.59783564815</v>
      </c>
      <c r="R12">
        <v>284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51</v>
      </c>
      <c r="AD12" t="s">
        <v>38</v>
      </c>
      <c r="AE12" s="2">
        <v>45426.59783564815</v>
      </c>
      <c r="AF12">
        <v>284</v>
      </c>
      <c r="AG12" t="s">
        <v>13</v>
      </c>
      <c r="AH12">
        <v>0</v>
      </c>
      <c r="AI12">
        <v>12.084</v>
      </c>
      <c r="AJ12" s="3">
        <v>83817</v>
      </c>
      <c r="AK12">
        <v>18.001999999999999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0">
        <v>51</v>
      </c>
      <c r="AT12" s="15">
        <f t="shared" si="0"/>
        <v>4.9571153453600001</v>
      </c>
      <c r="AU12" s="16">
        <f t="shared" si="1"/>
        <v>16571.929393579332</v>
      </c>
      <c r="AW12" s="13">
        <f t="shared" si="2"/>
        <v>5.3317352641999989</v>
      </c>
      <c r="AX12" s="14">
        <f t="shared" si="3"/>
        <v>15907.721192908861</v>
      </c>
      <c r="AZ12" s="6">
        <f t="shared" si="4"/>
        <v>2.5648239172</v>
      </c>
      <c r="BA12" s="7">
        <f t="shared" si="5"/>
        <v>17041.988512240721</v>
      </c>
      <c r="BC12" s="11">
        <f t="shared" si="6"/>
        <v>2.8546569599999998</v>
      </c>
      <c r="BD12" s="12">
        <f t="shared" si="7"/>
        <v>18697.1365598999</v>
      </c>
      <c r="BF12" s="15">
        <f t="shared" si="8"/>
        <v>4.9571153453600001</v>
      </c>
      <c r="BG12" s="16">
        <f t="shared" si="9"/>
        <v>16571.929393579332</v>
      </c>
      <c r="BI12">
        <v>51</v>
      </c>
      <c r="BJ12" t="s">
        <v>38</v>
      </c>
      <c r="BK12" s="2">
        <v>45426.59783564815</v>
      </c>
      <c r="BL12">
        <v>284</v>
      </c>
      <c r="BM12" t="s">
        <v>13</v>
      </c>
      <c r="BN12">
        <v>0</v>
      </c>
      <c r="BO12">
        <v>2.8570000000000002</v>
      </c>
      <c r="BP12" s="3">
        <v>775984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52</v>
      </c>
      <c r="B13" t="s">
        <v>39</v>
      </c>
      <c r="C13" s="2">
        <v>45426.619062500002</v>
      </c>
      <c r="D13">
        <v>390</v>
      </c>
      <c r="E13" t="s">
        <v>13</v>
      </c>
      <c r="F13">
        <v>0</v>
      </c>
      <c r="G13">
        <v>5.9980000000000002</v>
      </c>
      <c r="H13" s="3">
        <v>95857</v>
      </c>
      <c r="I13">
        <v>0.23799999999999999</v>
      </c>
      <c r="J13" t="s">
        <v>14</v>
      </c>
      <c r="K13" t="s">
        <v>14</v>
      </c>
      <c r="L13" t="s">
        <v>14</v>
      </c>
      <c r="M13" t="s">
        <v>14</v>
      </c>
      <c r="O13">
        <v>52</v>
      </c>
      <c r="P13" t="s">
        <v>39</v>
      </c>
      <c r="Q13" s="2">
        <v>45426.619062500002</v>
      </c>
      <c r="R13">
        <v>390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52</v>
      </c>
      <c r="AD13" t="s">
        <v>39</v>
      </c>
      <c r="AE13" s="2">
        <v>45426.619062500002</v>
      </c>
      <c r="AF13">
        <v>390</v>
      </c>
      <c r="AG13" t="s">
        <v>13</v>
      </c>
      <c r="AH13">
        <v>0</v>
      </c>
      <c r="AI13">
        <v>12.093999999999999</v>
      </c>
      <c r="AJ13" s="3">
        <v>75516</v>
      </c>
      <c r="AK13">
        <v>16.254000000000001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0">
        <v>52</v>
      </c>
      <c r="AT13" s="15">
        <f t="shared" si="0"/>
        <v>270.91478558712879</v>
      </c>
      <c r="AU13" s="16">
        <f t="shared" si="1"/>
        <v>14891.21572986832</v>
      </c>
      <c r="AW13" s="13">
        <f t="shared" si="2"/>
        <v>251.06119755811591</v>
      </c>
      <c r="AX13" s="14">
        <f t="shared" si="3"/>
        <v>14342.07584667744</v>
      </c>
      <c r="AZ13" s="6">
        <f t="shared" si="4"/>
        <v>221.86218901927751</v>
      </c>
      <c r="BA13" s="7">
        <f t="shared" si="5"/>
        <v>15359.925157146879</v>
      </c>
      <c r="BC13" s="11">
        <f t="shared" si="6"/>
        <v>266.78248486392698</v>
      </c>
      <c r="BD13" s="12">
        <f t="shared" si="7"/>
        <v>16695.0741501296</v>
      </c>
      <c r="BF13" s="15">
        <f t="shared" si="8"/>
        <v>270.91478558712879</v>
      </c>
      <c r="BG13" s="16">
        <f t="shared" si="9"/>
        <v>14891.21572986832</v>
      </c>
      <c r="BI13">
        <v>52</v>
      </c>
      <c r="BJ13" t="s">
        <v>39</v>
      </c>
      <c r="BK13" s="2">
        <v>45426.619062500002</v>
      </c>
      <c r="BL13">
        <v>390</v>
      </c>
      <c r="BM13" t="s">
        <v>13</v>
      </c>
      <c r="BN13">
        <v>0</v>
      </c>
      <c r="BO13">
        <v>2.8570000000000002</v>
      </c>
      <c r="BP13" s="3">
        <v>759599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53</v>
      </c>
      <c r="B14" t="s">
        <v>40</v>
      </c>
      <c r="C14" s="2">
        <v>45426.640289351853</v>
      </c>
      <c r="D14">
        <v>165</v>
      </c>
      <c r="E14" t="s">
        <v>13</v>
      </c>
      <c r="F14">
        <v>0</v>
      </c>
      <c r="G14">
        <v>6.0149999999999997</v>
      </c>
      <c r="H14" s="3">
        <v>9409</v>
      </c>
      <c r="I14">
        <v>0.02</v>
      </c>
      <c r="J14" t="s">
        <v>14</v>
      </c>
      <c r="K14" t="s">
        <v>14</v>
      </c>
      <c r="L14" t="s">
        <v>14</v>
      </c>
      <c r="M14" t="s">
        <v>14</v>
      </c>
      <c r="O14">
        <v>53</v>
      </c>
      <c r="P14" t="s">
        <v>40</v>
      </c>
      <c r="Q14" s="2">
        <v>45426.640289351853</v>
      </c>
      <c r="R14">
        <v>165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53</v>
      </c>
      <c r="AD14" t="s">
        <v>40</v>
      </c>
      <c r="AE14" s="2">
        <v>45426.640289351853</v>
      </c>
      <c r="AF14">
        <v>165</v>
      </c>
      <c r="AG14" t="s">
        <v>13</v>
      </c>
      <c r="AH14">
        <v>0</v>
      </c>
      <c r="AI14">
        <v>12.175000000000001</v>
      </c>
      <c r="AJ14" s="3">
        <v>4709</v>
      </c>
      <c r="AK14">
        <v>0.999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0">
        <v>53</v>
      </c>
      <c r="AT14" s="15">
        <f t="shared" si="0"/>
        <v>24.327840116339999</v>
      </c>
      <c r="AU14" s="16">
        <f t="shared" si="1"/>
        <v>998.11895407619988</v>
      </c>
      <c r="AW14" s="13">
        <f t="shared" si="2"/>
        <v>24.12533516605</v>
      </c>
      <c r="AX14" s="14">
        <f t="shared" si="3"/>
        <v>896.14223968694012</v>
      </c>
      <c r="AZ14" s="6">
        <f t="shared" si="4"/>
        <v>18.913878629300001</v>
      </c>
      <c r="BA14" s="7">
        <f t="shared" si="5"/>
        <v>869.08440214087989</v>
      </c>
      <c r="BC14" s="11">
        <f t="shared" si="6"/>
        <v>15.691926740000001</v>
      </c>
      <c r="BD14" s="12">
        <f t="shared" si="7"/>
        <v>1117.1621279958999</v>
      </c>
      <c r="BF14" s="15">
        <f t="shared" si="8"/>
        <v>24.327840116339999</v>
      </c>
      <c r="BG14" s="16">
        <f t="shared" si="9"/>
        <v>998.11895407619988</v>
      </c>
      <c r="BI14">
        <v>53</v>
      </c>
      <c r="BJ14" t="s">
        <v>40</v>
      </c>
      <c r="BK14" s="2">
        <v>45426.640289351853</v>
      </c>
      <c r="BL14">
        <v>165</v>
      </c>
      <c r="BM14" t="s">
        <v>13</v>
      </c>
      <c r="BN14">
        <v>0</v>
      </c>
      <c r="BO14">
        <v>2.86</v>
      </c>
      <c r="BP14" s="3">
        <v>721947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54</v>
      </c>
      <c r="B15" t="s">
        <v>41</v>
      </c>
      <c r="C15" s="2">
        <v>45426.661504629628</v>
      </c>
      <c r="D15">
        <v>328</v>
      </c>
      <c r="E15" t="s">
        <v>13</v>
      </c>
      <c r="F15">
        <v>0</v>
      </c>
      <c r="G15">
        <v>6.03</v>
      </c>
      <c r="H15" s="3">
        <v>4193</v>
      </c>
      <c r="I15">
        <v>7.0000000000000001E-3</v>
      </c>
      <c r="J15" t="s">
        <v>14</v>
      </c>
      <c r="K15" t="s">
        <v>14</v>
      </c>
      <c r="L15" t="s">
        <v>14</v>
      </c>
      <c r="M15" t="s">
        <v>14</v>
      </c>
      <c r="O15">
        <v>54</v>
      </c>
      <c r="P15" t="s">
        <v>41</v>
      </c>
      <c r="Q15" s="2">
        <v>45426.661504629628</v>
      </c>
      <c r="R15">
        <v>328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54</v>
      </c>
      <c r="AD15" t="s">
        <v>41</v>
      </c>
      <c r="AE15" s="2">
        <v>45426.661504629628</v>
      </c>
      <c r="AF15">
        <v>328</v>
      </c>
      <c r="AG15" t="s">
        <v>13</v>
      </c>
      <c r="AH15">
        <v>0</v>
      </c>
      <c r="AI15">
        <v>12.099</v>
      </c>
      <c r="AJ15" s="3">
        <v>62707</v>
      </c>
      <c r="AK15">
        <v>13.541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0">
        <v>54</v>
      </c>
      <c r="AT15" s="15">
        <f t="shared" si="0"/>
        <v>7.4790215678599985</v>
      </c>
      <c r="AU15" s="16">
        <f t="shared" si="1"/>
        <v>12291.264106588531</v>
      </c>
      <c r="AW15" s="13">
        <f t="shared" si="2"/>
        <v>8.2960056204499999</v>
      </c>
      <c r="AX15" s="14">
        <f t="shared" si="3"/>
        <v>11921.78335077526</v>
      </c>
      <c r="AZ15" s="6">
        <f t="shared" si="4"/>
        <v>4.2502911797000005</v>
      </c>
      <c r="BA15" s="7">
        <f t="shared" si="5"/>
        <v>12757.487976493518</v>
      </c>
      <c r="BC15" s="11">
        <f t="shared" si="6"/>
        <v>2.2342294599999999</v>
      </c>
      <c r="BD15" s="12">
        <f t="shared" si="7"/>
        <v>13594.6982349759</v>
      </c>
      <c r="BF15" s="15">
        <f t="shared" si="8"/>
        <v>7.4790215678599985</v>
      </c>
      <c r="BG15" s="16">
        <f t="shared" si="9"/>
        <v>12291.264106588531</v>
      </c>
      <c r="BI15">
        <v>54</v>
      </c>
      <c r="BJ15" t="s">
        <v>41</v>
      </c>
      <c r="BK15" s="2">
        <v>45426.661504629628</v>
      </c>
      <c r="BL15">
        <v>328</v>
      </c>
      <c r="BM15" t="s">
        <v>13</v>
      </c>
      <c r="BN15">
        <v>0</v>
      </c>
      <c r="BO15">
        <v>2.8450000000000002</v>
      </c>
      <c r="BP15" s="3">
        <v>991053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55</v>
      </c>
      <c r="B16" t="s">
        <v>42</v>
      </c>
      <c r="C16" s="2">
        <v>45426.682708333334</v>
      </c>
      <c r="D16">
        <v>247</v>
      </c>
      <c r="E16" t="s">
        <v>13</v>
      </c>
      <c r="F16">
        <v>0</v>
      </c>
      <c r="G16">
        <v>6.0049999999999999</v>
      </c>
      <c r="H16" s="3">
        <v>96031</v>
      </c>
      <c r="I16">
        <v>0.23799999999999999</v>
      </c>
      <c r="J16" t="s">
        <v>14</v>
      </c>
      <c r="K16" t="s">
        <v>14</v>
      </c>
      <c r="L16" t="s">
        <v>14</v>
      </c>
      <c r="M16" t="s">
        <v>14</v>
      </c>
      <c r="O16">
        <v>55</v>
      </c>
      <c r="P16" t="s">
        <v>42</v>
      </c>
      <c r="Q16" s="2">
        <v>45426.682708333334</v>
      </c>
      <c r="R16">
        <v>247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55</v>
      </c>
      <c r="AD16" t="s">
        <v>42</v>
      </c>
      <c r="AE16" s="2">
        <v>45426.682708333334</v>
      </c>
      <c r="AF16">
        <v>247</v>
      </c>
      <c r="AG16" t="s">
        <v>13</v>
      </c>
      <c r="AH16">
        <v>0</v>
      </c>
      <c r="AI16">
        <v>12.103</v>
      </c>
      <c r="AJ16" s="3">
        <v>70928</v>
      </c>
      <c r="AK16">
        <v>15.285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R16" t="s">
        <v>68</v>
      </c>
      <c r="AS16" s="10">
        <v>55</v>
      </c>
      <c r="AT16" s="15">
        <f t="shared" si="0"/>
        <v>271.40956898486314</v>
      </c>
      <c r="AU16" s="16">
        <f t="shared" si="1"/>
        <v>13960.856728148479</v>
      </c>
      <c r="AW16" s="13">
        <f t="shared" si="2"/>
        <v>251.51565088701511</v>
      </c>
      <c r="AX16" s="14">
        <f t="shared" si="3"/>
        <v>13475.775097948161</v>
      </c>
      <c r="AZ16" s="6">
        <f t="shared" si="4"/>
        <v>222.26805190852104</v>
      </c>
      <c r="BA16" s="7">
        <f t="shared" si="5"/>
        <v>14428.73206418432</v>
      </c>
      <c r="BC16" s="11">
        <f t="shared" si="6"/>
        <v>267.259313180503</v>
      </c>
      <c r="BD16" s="12">
        <f t="shared" si="7"/>
        <v>15586.106649574402</v>
      </c>
      <c r="BF16" s="15">
        <f t="shared" si="8"/>
        <v>271.40956898486314</v>
      </c>
      <c r="BG16" s="16">
        <f t="shared" si="9"/>
        <v>13960.856728148479</v>
      </c>
      <c r="BI16">
        <v>55</v>
      </c>
      <c r="BJ16" t="s">
        <v>42</v>
      </c>
      <c r="BK16" s="2">
        <v>45426.682708333334</v>
      </c>
      <c r="BL16">
        <v>247</v>
      </c>
      <c r="BM16" t="s">
        <v>13</v>
      </c>
      <c r="BN16">
        <v>0</v>
      </c>
      <c r="BO16">
        <v>2.8519999999999999</v>
      </c>
      <c r="BP16" s="3">
        <v>984937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56</v>
      </c>
      <c r="B17" t="s">
        <v>43</v>
      </c>
      <c r="C17" s="2">
        <v>45426.703935185185</v>
      </c>
      <c r="D17">
        <v>44</v>
      </c>
      <c r="E17" t="s">
        <v>13</v>
      </c>
      <c r="F17">
        <v>0</v>
      </c>
      <c r="G17">
        <v>6.0330000000000004</v>
      </c>
      <c r="H17" s="3">
        <v>3067</v>
      </c>
      <c r="I17">
        <v>4.0000000000000001E-3</v>
      </c>
      <c r="J17" t="s">
        <v>14</v>
      </c>
      <c r="K17" t="s">
        <v>14</v>
      </c>
      <c r="L17" t="s">
        <v>14</v>
      </c>
      <c r="M17" t="s">
        <v>14</v>
      </c>
      <c r="O17">
        <v>56</v>
      </c>
      <c r="P17" t="s">
        <v>43</v>
      </c>
      <c r="Q17" s="2">
        <v>45426.703935185185</v>
      </c>
      <c r="R17">
        <v>44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56</v>
      </c>
      <c r="AD17" t="s">
        <v>43</v>
      </c>
      <c r="AE17" s="2">
        <v>45426.703935185185</v>
      </c>
      <c r="AF17">
        <v>44</v>
      </c>
      <c r="AG17" t="s">
        <v>13</v>
      </c>
      <c r="AH17">
        <v>0</v>
      </c>
      <c r="AI17">
        <v>12.093999999999999</v>
      </c>
      <c r="AJ17" s="3">
        <v>85513</v>
      </c>
      <c r="AK17">
        <v>18.359000000000002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R17" t="s">
        <v>68</v>
      </c>
      <c r="AS17" s="10">
        <v>56</v>
      </c>
      <c r="AT17" s="15">
        <f t="shared" si="0"/>
        <v>4.2498377814600001</v>
      </c>
      <c r="AU17" s="16">
        <f t="shared" si="1"/>
        <v>16914.913169748932</v>
      </c>
      <c r="AW17" s="13">
        <f t="shared" si="2"/>
        <v>4.4650349624500016</v>
      </c>
      <c r="AX17" s="14">
        <f t="shared" si="3"/>
        <v>16227.32678627206</v>
      </c>
      <c r="AZ17" s="6">
        <f t="shared" si="4"/>
        <v>2.1224011517000001</v>
      </c>
      <c r="BA17" s="7">
        <f t="shared" si="5"/>
        <v>17385.222784727121</v>
      </c>
      <c r="BC17" s="11">
        <f t="shared" si="6"/>
        <v>3.1852490600000021</v>
      </c>
      <c r="BD17" s="12">
        <f t="shared" si="7"/>
        <v>19105.489947387901</v>
      </c>
      <c r="BF17" s="15">
        <f t="shared" si="8"/>
        <v>4.2498377814600001</v>
      </c>
      <c r="BG17" s="16">
        <f t="shared" si="9"/>
        <v>16914.913169748932</v>
      </c>
      <c r="BI17">
        <v>56</v>
      </c>
      <c r="BJ17" t="s">
        <v>43</v>
      </c>
      <c r="BK17" s="2">
        <v>45426.703935185185</v>
      </c>
      <c r="BL17">
        <v>44</v>
      </c>
      <c r="BM17" t="s">
        <v>13</v>
      </c>
      <c r="BN17">
        <v>0</v>
      </c>
      <c r="BO17">
        <v>2.8450000000000002</v>
      </c>
      <c r="BP17" s="3">
        <v>1104177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57</v>
      </c>
      <c r="B18" t="s">
        <v>44</v>
      </c>
      <c r="C18" s="2">
        <v>45426.72515046296</v>
      </c>
      <c r="D18">
        <v>308</v>
      </c>
      <c r="E18" t="s">
        <v>13</v>
      </c>
      <c r="F18">
        <v>0</v>
      </c>
      <c r="G18">
        <v>5.9989999999999997</v>
      </c>
      <c r="H18" s="3">
        <v>123667</v>
      </c>
      <c r="I18">
        <v>0.308</v>
      </c>
      <c r="J18" t="s">
        <v>14</v>
      </c>
      <c r="K18" t="s">
        <v>14</v>
      </c>
      <c r="L18" t="s">
        <v>14</v>
      </c>
      <c r="M18" t="s">
        <v>14</v>
      </c>
      <c r="O18">
        <v>57</v>
      </c>
      <c r="P18" t="s">
        <v>44</v>
      </c>
      <c r="Q18" s="2">
        <v>45426.72515046296</v>
      </c>
      <c r="R18">
        <v>308</v>
      </c>
      <c r="S18" t="s">
        <v>13</v>
      </c>
      <c r="T18">
        <v>0</v>
      </c>
      <c r="U18">
        <v>5.9450000000000003</v>
      </c>
      <c r="V18">
        <v>873</v>
      </c>
      <c r="W18">
        <v>0.29199999999999998</v>
      </c>
      <c r="X18" t="s">
        <v>14</v>
      </c>
      <c r="Y18" t="s">
        <v>14</v>
      </c>
      <c r="Z18" t="s">
        <v>14</v>
      </c>
      <c r="AA18" t="s">
        <v>14</v>
      </c>
      <c r="AC18">
        <v>57</v>
      </c>
      <c r="AD18" t="s">
        <v>44</v>
      </c>
      <c r="AE18" s="2">
        <v>45426.72515046296</v>
      </c>
      <c r="AF18">
        <v>308</v>
      </c>
      <c r="AG18" t="s">
        <v>13</v>
      </c>
      <c r="AH18">
        <v>0</v>
      </c>
      <c r="AI18">
        <v>12.166</v>
      </c>
      <c r="AJ18" s="3">
        <v>11349</v>
      </c>
      <c r="AK18">
        <v>2.4569999999999999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0">
        <v>57</v>
      </c>
      <c r="AT18" s="15">
        <f t="shared" si="0"/>
        <v>349.77286243445678</v>
      </c>
      <c r="AU18" s="16">
        <f t="shared" si="1"/>
        <v>2352.9427719002001</v>
      </c>
      <c r="AW18" s="13">
        <f t="shared" si="2"/>
        <v>323.60245759911993</v>
      </c>
      <c r="AX18" s="14">
        <f t="shared" si="3"/>
        <v>2163.97651523574</v>
      </c>
      <c r="AZ18" s="6">
        <f t="shared" si="4"/>
        <v>286.6683753443599</v>
      </c>
      <c r="BA18" s="7">
        <f t="shared" si="5"/>
        <v>2238.8513290784799</v>
      </c>
      <c r="BC18" s="11">
        <f t="shared" si="6"/>
        <v>341.78078909604699</v>
      </c>
      <c r="BD18" s="12">
        <f t="shared" si="7"/>
        <v>2688.6904107639002</v>
      </c>
      <c r="BF18" s="15">
        <f t="shared" si="8"/>
        <v>349.77286243445678</v>
      </c>
      <c r="BG18" s="16">
        <f t="shared" si="9"/>
        <v>2352.9427719002001</v>
      </c>
      <c r="BI18">
        <v>57</v>
      </c>
      <c r="BJ18" t="s">
        <v>44</v>
      </c>
      <c r="BK18" s="2">
        <v>45426.72515046296</v>
      </c>
      <c r="BL18">
        <v>308</v>
      </c>
      <c r="BM18" t="s">
        <v>13</v>
      </c>
      <c r="BN18">
        <v>0</v>
      </c>
      <c r="BO18">
        <v>2.85</v>
      </c>
      <c r="BP18" s="3">
        <v>905112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58</v>
      </c>
      <c r="B19" t="s">
        <v>45</v>
      </c>
      <c r="C19" s="2">
        <v>45426.746388888889</v>
      </c>
      <c r="D19">
        <v>241</v>
      </c>
      <c r="E19" t="s">
        <v>13</v>
      </c>
      <c r="F19">
        <v>0</v>
      </c>
      <c r="G19">
        <v>6.0119999999999996</v>
      </c>
      <c r="H19" s="3">
        <v>8926</v>
      </c>
      <c r="I19">
        <v>1.9E-2</v>
      </c>
      <c r="J19" t="s">
        <v>14</v>
      </c>
      <c r="K19" t="s">
        <v>14</v>
      </c>
      <c r="L19" t="s">
        <v>14</v>
      </c>
      <c r="M19" t="s">
        <v>14</v>
      </c>
      <c r="O19">
        <v>58</v>
      </c>
      <c r="P19" t="s">
        <v>45</v>
      </c>
      <c r="Q19" s="2">
        <v>45426.746388888889</v>
      </c>
      <c r="R19">
        <v>241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58</v>
      </c>
      <c r="AD19" t="s">
        <v>45</v>
      </c>
      <c r="AE19" s="2">
        <v>45426.746388888889</v>
      </c>
      <c r="AF19">
        <v>241</v>
      </c>
      <c r="AG19" t="s">
        <v>13</v>
      </c>
      <c r="AH19">
        <v>0</v>
      </c>
      <c r="AI19">
        <v>12.167</v>
      </c>
      <c r="AJ19" s="3">
        <v>4556</v>
      </c>
      <c r="AK19">
        <v>0.96499999999999997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0">
        <v>58</v>
      </c>
      <c r="AT19" s="15">
        <f t="shared" si="0"/>
        <v>22.637020418639999</v>
      </c>
      <c r="AU19" s="16">
        <f t="shared" si="1"/>
        <v>966.83872326719995</v>
      </c>
      <c r="AW19" s="13">
        <f t="shared" si="2"/>
        <v>22.792020065800003</v>
      </c>
      <c r="AX19" s="14">
        <f t="shared" si="3"/>
        <v>866.91168896864008</v>
      </c>
      <c r="AZ19" s="6">
        <f t="shared" si="4"/>
        <v>17.2238734628</v>
      </c>
      <c r="BA19" s="7">
        <f t="shared" si="5"/>
        <v>837.49547788927998</v>
      </c>
      <c r="BC19" s="11">
        <f t="shared" si="6"/>
        <v>13.211287040000004</v>
      </c>
      <c r="BD19" s="12">
        <f t="shared" si="7"/>
        <v>1080.4766702704001</v>
      </c>
      <c r="BF19" s="15">
        <f t="shared" si="8"/>
        <v>22.637020418639999</v>
      </c>
      <c r="BG19" s="16">
        <f t="shared" si="9"/>
        <v>966.83872326719995</v>
      </c>
      <c r="BI19">
        <v>58</v>
      </c>
      <c r="BJ19" t="s">
        <v>45</v>
      </c>
      <c r="BK19" s="2">
        <v>45426.746388888889</v>
      </c>
      <c r="BL19">
        <v>241</v>
      </c>
      <c r="BM19" t="s">
        <v>13</v>
      </c>
      <c r="BN19">
        <v>0</v>
      </c>
      <c r="BO19">
        <v>2.851</v>
      </c>
      <c r="BP19" s="3">
        <v>878632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59</v>
      </c>
      <c r="B20" t="s">
        <v>46</v>
      </c>
      <c r="C20" s="2">
        <v>45426.767604166664</v>
      </c>
      <c r="D20">
        <v>287</v>
      </c>
      <c r="E20" t="s">
        <v>13</v>
      </c>
      <c r="F20">
        <v>0</v>
      </c>
      <c r="G20">
        <v>6.008</v>
      </c>
      <c r="H20" s="3">
        <v>23172</v>
      </c>
      <c r="I20">
        <v>5.5E-2</v>
      </c>
      <c r="J20" t="s">
        <v>14</v>
      </c>
      <c r="K20" t="s">
        <v>14</v>
      </c>
      <c r="L20" t="s">
        <v>14</v>
      </c>
      <c r="M20" t="s">
        <v>14</v>
      </c>
      <c r="O20">
        <v>59</v>
      </c>
      <c r="P20" t="s">
        <v>46</v>
      </c>
      <c r="Q20" s="2">
        <v>45426.767604166664</v>
      </c>
      <c r="R20">
        <v>287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59</v>
      </c>
      <c r="AD20" t="s">
        <v>46</v>
      </c>
      <c r="AE20" s="2">
        <v>45426.767604166664</v>
      </c>
      <c r="AF20">
        <v>287</v>
      </c>
      <c r="AG20" t="s">
        <v>13</v>
      </c>
      <c r="AH20">
        <v>0</v>
      </c>
      <c r="AI20">
        <v>12.173999999999999</v>
      </c>
      <c r="AJ20" s="3">
        <v>4472</v>
      </c>
      <c r="AK20">
        <v>0.94699999999999995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0">
        <v>59</v>
      </c>
      <c r="AT20" s="15">
        <f t="shared" si="0"/>
        <v>62.699559270540803</v>
      </c>
      <c r="AU20" s="16">
        <f t="shared" si="1"/>
        <v>949.66407271679998</v>
      </c>
      <c r="AW20" s="13">
        <f t="shared" si="2"/>
        <v>60.582203762494409</v>
      </c>
      <c r="AX20" s="14">
        <f t="shared" si="3"/>
        <v>850.86321977216016</v>
      </c>
      <c r="AZ20" s="6">
        <f t="shared" si="4"/>
        <v>51.894610724824638</v>
      </c>
      <c r="BA20" s="7">
        <f t="shared" si="5"/>
        <v>820.15203103231988</v>
      </c>
      <c r="BC20" s="11">
        <f t="shared" si="6"/>
        <v>59.245639122032003</v>
      </c>
      <c r="BD20" s="12">
        <f t="shared" si="7"/>
        <v>1060.3265546175999</v>
      </c>
      <c r="BF20" s="15">
        <f t="shared" si="8"/>
        <v>62.699559270540803</v>
      </c>
      <c r="BG20" s="16">
        <f t="shared" si="9"/>
        <v>949.66407271679998</v>
      </c>
      <c r="BI20">
        <v>59</v>
      </c>
      <c r="BJ20" t="s">
        <v>46</v>
      </c>
      <c r="BK20" s="2">
        <v>45426.767604166664</v>
      </c>
      <c r="BL20">
        <v>287</v>
      </c>
      <c r="BM20" t="s">
        <v>13</v>
      </c>
      <c r="BN20">
        <v>0</v>
      </c>
      <c r="BO20">
        <v>2.863</v>
      </c>
      <c r="BP20" s="3">
        <v>768797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60</v>
      </c>
      <c r="B21" t="s">
        <v>47</v>
      </c>
      <c r="C21" s="2">
        <v>45426.788865740738</v>
      </c>
      <c r="D21">
        <v>42</v>
      </c>
      <c r="E21" t="s">
        <v>13</v>
      </c>
      <c r="F21">
        <v>0</v>
      </c>
      <c r="G21">
        <v>6.0439999999999996</v>
      </c>
      <c r="H21" s="3">
        <v>2472</v>
      </c>
      <c r="I21">
        <v>3.0000000000000001E-3</v>
      </c>
      <c r="J21" t="s">
        <v>14</v>
      </c>
      <c r="K21" t="s">
        <v>14</v>
      </c>
      <c r="L21" t="s">
        <v>14</v>
      </c>
      <c r="M21" t="s">
        <v>14</v>
      </c>
      <c r="O21">
        <v>60</v>
      </c>
      <c r="P21" t="s">
        <v>47</v>
      </c>
      <c r="Q21" s="2">
        <v>45426.788865740738</v>
      </c>
      <c r="R21">
        <v>42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60</v>
      </c>
      <c r="AD21" t="s">
        <v>47</v>
      </c>
      <c r="AE21" s="2">
        <v>45426.788865740738</v>
      </c>
      <c r="AF21">
        <v>42</v>
      </c>
      <c r="AG21" t="s">
        <v>13</v>
      </c>
      <c r="AH21">
        <v>0</v>
      </c>
      <c r="AI21">
        <v>12.079000000000001</v>
      </c>
      <c r="AJ21" s="3">
        <v>85812</v>
      </c>
      <c r="AK21">
        <v>18.420999999999999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0">
        <v>60</v>
      </c>
      <c r="AT21" s="15">
        <f t="shared" si="0"/>
        <v>2.6019861977600005</v>
      </c>
      <c r="AU21" s="16">
        <f t="shared" si="1"/>
        <v>16975.365904763683</v>
      </c>
      <c r="AW21" s="13">
        <f t="shared" si="2"/>
        <v>2.3813360672000012</v>
      </c>
      <c r="AX21" s="14">
        <f t="shared" si="3"/>
        <v>16283.662648666561</v>
      </c>
      <c r="AZ21" s="6">
        <f t="shared" si="4"/>
        <v>1.1467697152000003</v>
      </c>
      <c r="BA21" s="7">
        <f t="shared" si="5"/>
        <v>17445.718792741121</v>
      </c>
      <c r="BC21" s="11">
        <f t="shared" si="6"/>
        <v>4.2407433599999997</v>
      </c>
      <c r="BD21" s="12">
        <f t="shared" si="7"/>
        <v>19177.4570968304</v>
      </c>
      <c r="BF21" s="15">
        <f t="shared" si="8"/>
        <v>2.6019861977600005</v>
      </c>
      <c r="BG21" s="16">
        <f t="shared" si="9"/>
        <v>16975.365904763683</v>
      </c>
      <c r="BI21">
        <v>60</v>
      </c>
      <c r="BJ21" t="s">
        <v>47</v>
      </c>
      <c r="BK21" s="2">
        <v>45426.788865740738</v>
      </c>
      <c r="BL21">
        <v>42</v>
      </c>
      <c r="BM21" t="s">
        <v>13</v>
      </c>
      <c r="BN21">
        <v>0</v>
      </c>
      <c r="BO21">
        <v>2.8479999999999999</v>
      </c>
      <c r="BP21" s="3">
        <v>916651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61</v>
      </c>
      <c r="B22" t="s">
        <v>48</v>
      </c>
      <c r="C22" s="2">
        <v>45426.81009259259</v>
      </c>
      <c r="D22">
        <v>118</v>
      </c>
      <c r="E22" t="s">
        <v>13</v>
      </c>
      <c r="F22">
        <v>0</v>
      </c>
      <c r="G22">
        <v>6.0270000000000001</v>
      </c>
      <c r="H22" s="3">
        <v>2632</v>
      </c>
      <c r="I22">
        <v>3.0000000000000001E-3</v>
      </c>
      <c r="J22" t="s">
        <v>14</v>
      </c>
      <c r="K22" t="s">
        <v>14</v>
      </c>
      <c r="L22" t="s">
        <v>14</v>
      </c>
      <c r="M22" t="s">
        <v>14</v>
      </c>
      <c r="O22">
        <v>61</v>
      </c>
      <c r="P22" t="s">
        <v>48</v>
      </c>
      <c r="Q22" s="2">
        <v>45426.81009259259</v>
      </c>
      <c r="R22">
        <v>118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61</v>
      </c>
      <c r="AD22" t="s">
        <v>48</v>
      </c>
      <c r="AE22" s="2">
        <v>45426.81009259259</v>
      </c>
      <c r="AF22">
        <v>118</v>
      </c>
      <c r="AG22" t="s">
        <v>13</v>
      </c>
      <c r="AH22">
        <v>0</v>
      </c>
      <c r="AI22">
        <v>12.074999999999999</v>
      </c>
      <c r="AJ22" s="3">
        <v>83352</v>
      </c>
      <c r="AK22">
        <v>17.905000000000001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0">
        <v>61</v>
      </c>
      <c r="AT22" s="15">
        <f t="shared" si="0"/>
        <v>3.0411290073600004</v>
      </c>
      <c r="AU22" s="16">
        <f t="shared" si="1"/>
        <v>16477.867831626878</v>
      </c>
      <c r="AW22" s="13">
        <f t="shared" si="2"/>
        <v>2.9456917792000006</v>
      </c>
      <c r="AX22" s="14">
        <f t="shared" si="3"/>
        <v>15820.07714100096</v>
      </c>
      <c r="AZ22" s="6">
        <f t="shared" si="4"/>
        <v>1.3990115071999998</v>
      </c>
      <c r="BA22" s="7">
        <f t="shared" si="5"/>
        <v>16947.856773329921</v>
      </c>
      <c r="BC22" s="11">
        <f t="shared" si="6"/>
        <v>3.9193289600000014</v>
      </c>
      <c r="BD22" s="12">
        <f t="shared" si="7"/>
        <v>18585.135363526402</v>
      </c>
      <c r="BF22" s="15">
        <f t="shared" si="8"/>
        <v>3.0411290073600004</v>
      </c>
      <c r="BG22" s="16">
        <f t="shared" si="9"/>
        <v>16477.867831626878</v>
      </c>
      <c r="BI22">
        <v>61</v>
      </c>
      <c r="BJ22" t="s">
        <v>48</v>
      </c>
      <c r="BK22" s="2">
        <v>45426.81009259259</v>
      </c>
      <c r="BL22">
        <v>118</v>
      </c>
      <c r="BM22" t="s">
        <v>13</v>
      </c>
      <c r="BN22">
        <v>0</v>
      </c>
      <c r="BO22">
        <v>2.85</v>
      </c>
      <c r="BP22" s="3">
        <v>888604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62</v>
      </c>
      <c r="B23" t="s">
        <v>49</v>
      </c>
      <c r="C23" s="2">
        <v>45426.831342592595</v>
      </c>
      <c r="D23">
        <v>106</v>
      </c>
      <c r="E23" t="s">
        <v>13</v>
      </c>
      <c r="F23">
        <v>0</v>
      </c>
      <c r="G23">
        <v>6.0309999999999997</v>
      </c>
      <c r="H23" s="3">
        <v>4490</v>
      </c>
      <c r="I23">
        <v>8.0000000000000002E-3</v>
      </c>
      <c r="J23" t="s">
        <v>14</v>
      </c>
      <c r="K23" t="s">
        <v>14</v>
      </c>
      <c r="L23" t="s">
        <v>14</v>
      </c>
      <c r="M23" t="s">
        <v>14</v>
      </c>
      <c r="O23">
        <v>62</v>
      </c>
      <c r="P23" t="s">
        <v>49</v>
      </c>
      <c r="Q23" s="2">
        <v>45426.831342592595</v>
      </c>
      <c r="R23">
        <v>106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62</v>
      </c>
      <c r="AD23" t="s">
        <v>49</v>
      </c>
      <c r="AE23" s="2">
        <v>45426.831342592595</v>
      </c>
      <c r="AF23">
        <v>106</v>
      </c>
      <c r="AG23" t="s">
        <v>13</v>
      </c>
      <c r="AH23">
        <v>0</v>
      </c>
      <c r="AI23">
        <v>12.153</v>
      </c>
      <c r="AJ23" s="3">
        <v>12013</v>
      </c>
      <c r="AK23">
        <v>2.6030000000000002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0">
        <v>62</v>
      </c>
      <c r="AT23" s="15">
        <f t="shared" si="0"/>
        <v>8.3549181139999984</v>
      </c>
      <c r="AU23" s="16">
        <f t="shared" si="1"/>
        <v>2488.1351322937999</v>
      </c>
      <c r="AW23" s="13">
        <f t="shared" si="2"/>
        <v>9.2819922049999999</v>
      </c>
      <c r="AX23" s="14">
        <f t="shared" si="3"/>
        <v>2290.6810841320598</v>
      </c>
      <c r="AZ23" s="6">
        <f t="shared" si="4"/>
        <v>4.8729635300000007</v>
      </c>
      <c r="BA23" s="7">
        <f t="shared" si="5"/>
        <v>2375.7042534471198</v>
      </c>
      <c r="BC23" s="11">
        <f t="shared" si="6"/>
        <v>2.2116039999999995</v>
      </c>
      <c r="BD23" s="12">
        <f t="shared" si="7"/>
        <v>2843.6312197191</v>
      </c>
      <c r="BF23" s="15">
        <f t="shared" si="8"/>
        <v>8.3549181139999984</v>
      </c>
      <c r="BG23" s="16">
        <f t="shared" si="9"/>
        <v>2488.1351322937999</v>
      </c>
      <c r="BI23">
        <v>62</v>
      </c>
      <c r="BJ23" t="s">
        <v>49</v>
      </c>
      <c r="BK23" s="2">
        <v>45426.831342592595</v>
      </c>
      <c r="BL23">
        <v>106</v>
      </c>
      <c r="BM23" t="s">
        <v>13</v>
      </c>
      <c r="BN23">
        <v>0</v>
      </c>
      <c r="BO23">
        <v>2.8479999999999999</v>
      </c>
      <c r="BP23" s="3">
        <v>935066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63</v>
      </c>
      <c r="B24" t="s">
        <v>50</v>
      </c>
      <c r="C24" s="2">
        <v>45426.852546296293</v>
      </c>
      <c r="D24">
        <v>188</v>
      </c>
      <c r="E24" t="s">
        <v>13</v>
      </c>
      <c r="F24">
        <v>0</v>
      </c>
      <c r="G24">
        <v>6.0309999999999997</v>
      </c>
      <c r="H24" s="3">
        <v>4128</v>
      </c>
      <c r="I24">
        <v>7.0000000000000001E-3</v>
      </c>
      <c r="J24" t="s">
        <v>14</v>
      </c>
      <c r="K24" t="s">
        <v>14</v>
      </c>
      <c r="L24" t="s">
        <v>14</v>
      </c>
      <c r="M24" t="s">
        <v>14</v>
      </c>
      <c r="O24">
        <v>63</v>
      </c>
      <c r="P24" t="s">
        <v>50</v>
      </c>
      <c r="Q24" s="2">
        <v>45426.852546296293</v>
      </c>
      <c r="R24">
        <v>188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63</v>
      </c>
      <c r="AD24" t="s">
        <v>50</v>
      </c>
      <c r="AE24" s="2">
        <v>45426.852546296293</v>
      </c>
      <c r="AF24">
        <v>188</v>
      </c>
      <c r="AG24" t="s">
        <v>13</v>
      </c>
      <c r="AH24">
        <v>0</v>
      </c>
      <c r="AI24">
        <v>12.154999999999999</v>
      </c>
      <c r="AJ24" s="3">
        <v>12299</v>
      </c>
      <c r="AK24">
        <v>2.665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R24" t="s">
        <v>68</v>
      </c>
      <c r="AS24" s="10">
        <v>63</v>
      </c>
      <c r="AT24" s="15">
        <f t="shared" si="0"/>
        <v>7.2886715417599994</v>
      </c>
      <c r="AU24" s="16">
        <f t="shared" si="1"/>
        <v>2546.3493290202</v>
      </c>
      <c r="AW24" s="13">
        <f t="shared" si="2"/>
        <v>8.0788537472000002</v>
      </c>
      <c r="AX24" s="14">
        <f t="shared" si="3"/>
        <v>2345.2512245797398</v>
      </c>
      <c r="AZ24" s="6">
        <f t="shared" si="4"/>
        <v>4.1174349952</v>
      </c>
      <c r="BA24" s="7">
        <f t="shared" si="5"/>
        <v>2434.6430069664802</v>
      </c>
      <c r="BC24" s="11">
        <f t="shared" si="6"/>
        <v>2.2518873599999996</v>
      </c>
      <c r="BD24" s="12">
        <f t="shared" si="7"/>
        <v>2910.2438506039002</v>
      </c>
      <c r="BF24" s="15">
        <f t="shared" si="8"/>
        <v>7.2886715417599994</v>
      </c>
      <c r="BG24" s="16">
        <f t="shared" si="9"/>
        <v>2546.3493290202</v>
      </c>
      <c r="BI24">
        <v>63</v>
      </c>
      <c r="BJ24" t="s">
        <v>50</v>
      </c>
      <c r="BK24" s="2">
        <v>45426.852546296293</v>
      </c>
      <c r="BL24">
        <v>188</v>
      </c>
      <c r="BM24" t="s">
        <v>13</v>
      </c>
      <c r="BN24">
        <v>0</v>
      </c>
      <c r="BO24">
        <v>2.8420000000000001</v>
      </c>
      <c r="BP24" s="3">
        <v>1042508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64</v>
      </c>
      <c r="B25" t="s">
        <v>51</v>
      </c>
      <c r="C25" s="2">
        <v>45426.873761574076</v>
      </c>
      <c r="D25">
        <v>388</v>
      </c>
      <c r="E25" t="s">
        <v>13</v>
      </c>
      <c r="F25">
        <v>0</v>
      </c>
      <c r="G25">
        <v>6.01</v>
      </c>
      <c r="H25" s="3">
        <v>8468</v>
      </c>
      <c r="I25">
        <v>1.7999999999999999E-2</v>
      </c>
      <c r="J25" t="s">
        <v>14</v>
      </c>
      <c r="K25" t="s">
        <v>14</v>
      </c>
      <c r="L25" t="s">
        <v>14</v>
      </c>
      <c r="M25" t="s">
        <v>14</v>
      </c>
      <c r="O25">
        <v>64</v>
      </c>
      <c r="P25" t="s">
        <v>51</v>
      </c>
      <c r="Q25" s="2">
        <v>45426.873761574076</v>
      </c>
      <c r="R25">
        <v>388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64</v>
      </c>
      <c r="AD25" t="s">
        <v>51</v>
      </c>
      <c r="AE25" s="2">
        <v>45426.873761574076</v>
      </c>
      <c r="AF25">
        <v>388</v>
      </c>
      <c r="AG25" t="s">
        <v>13</v>
      </c>
      <c r="AH25">
        <v>0</v>
      </c>
      <c r="AI25">
        <v>12.164</v>
      </c>
      <c r="AJ25" s="3">
        <v>4317</v>
      </c>
      <c r="AK25">
        <v>0.91300000000000003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R25" t="s">
        <v>68</v>
      </c>
      <c r="AS25" s="10">
        <v>64</v>
      </c>
      <c r="AT25" s="15">
        <f t="shared" si="0"/>
        <v>21.058343351360001</v>
      </c>
      <c r="AU25" s="16">
        <f t="shared" si="1"/>
        <v>917.97053795779993</v>
      </c>
      <c r="AW25" s="13">
        <f t="shared" si="2"/>
        <v>21.502741959200005</v>
      </c>
      <c r="AX25" s="14">
        <f t="shared" si="3"/>
        <v>821.24937068886004</v>
      </c>
      <c r="AZ25" s="6">
        <f t="shared" si="4"/>
        <v>15.6839637872</v>
      </c>
      <c r="BA25" s="7">
        <f t="shared" si="5"/>
        <v>788.14829680071989</v>
      </c>
      <c r="BC25" s="11">
        <f t="shared" si="6"/>
        <v>11.091772960000002</v>
      </c>
      <c r="BD25" s="12">
        <f t="shared" si="7"/>
        <v>1023.1278973670999</v>
      </c>
      <c r="BF25" s="15">
        <f t="shared" si="8"/>
        <v>21.058343351360001</v>
      </c>
      <c r="BG25" s="16">
        <f t="shared" si="9"/>
        <v>917.97053795779993</v>
      </c>
      <c r="BI25">
        <v>64</v>
      </c>
      <c r="BJ25" t="s">
        <v>51</v>
      </c>
      <c r="BK25" s="2">
        <v>45426.873761574076</v>
      </c>
      <c r="BL25">
        <v>388</v>
      </c>
      <c r="BM25" t="s">
        <v>13</v>
      </c>
      <c r="BN25">
        <v>0</v>
      </c>
      <c r="BO25">
        <v>2.8210000000000002</v>
      </c>
      <c r="BP25" s="3">
        <v>1477882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65</v>
      </c>
      <c r="B26" t="s">
        <v>52</v>
      </c>
      <c r="C26" s="2">
        <v>45426.894976851851</v>
      </c>
      <c r="D26">
        <v>364</v>
      </c>
      <c r="E26" t="s">
        <v>13</v>
      </c>
      <c r="F26">
        <v>0</v>
      </c>
      <c r="G26">
        <v>5.9950000000000001</v>
      </c>
      <c r="H26" s="3">
        <v>343495</v>
      </c>
      <c r="I26">
        <v>0.86199999999999999</v>
      </c>
      <c r="J26" t="s">
        <v>14</v>
      </c>
      <c r="K26" t="s">
        <v>14</v>
      </c>
      <c r="L26" t="s">
        <v>14</v>
      </c>
      <c r="M26" t="s">
        <v>14</v>
      </c>
      <c r="O26">
        <v>65</v>
      </c>
      <c r="P26" t="s">
        <v>52</v>
      </c>
      <c r="Q26" s="2">
        <v>45426.894976851851</v>
      </c>
      <c r="R26">
        <v>364</v>
      </c>
      <c r="S26" t="s">
        <v>13</v>
      </c>
      <c r="T26">
        <v>0</v>
      </c>
      <c r="U26">
        <v>5.944</v>
      </c>
      <c r="V26" s="3">
        <v>2482</v>
      </c>
      <c r="W26">
        <v>0.76600000000000001</v>
      </c>
      <c r="X26" t="s">
        <v>14</v>
      </c>
      <c r="Y26" t="s">
        <v>14</v>
      </c>
      <c r="Z26" t="s">
        <v>14</v>
      </c>
      <c r="AA26" t="s">
        <v>14</v>
      </c>
      <c r="AC26">
        <v>65</v>
      </c>
      <c r="AD26" t="s">
        <v>52</v>
      </c>
      <c r="AE26" s="2">
        <v>45426.894976851851</v>
      </c>
      <c r="AF26">
        <v>364</v>
      </c>
      <c r="AG26" t="s">
        <v>13</v>
      </c>
      <c r="AH26">
        <v>0</v>
      </c>
      <c r="AI26">
        <v>12.125</v>
      </c>
      <c r="AJ26" s="3">
        <v>35685</v>
      </c>
      <c r="AK26">
        <v>7.7510000000000003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0">
        <v>65</v>
      </c>
      <c r="AT26" s="15">
        <f t="shared" si="0"/>
        <v>892.37825434684498</v>
      </c>
      <c r="AU26" s="16">
        <f t="shared" si="1"/>
        <v>7273.3745303449996</v>
      </c>
      <c r="AW26" s="13">
        <f t="shared" si="2"/>
        <v>890.4333772634775</v>
      </c>
      <c r="AX26" s="14">
        <f t="shared" si="3"/>
        <v>6798.4082034015009</v>
      </c>
      <c r="AZ26" s="6">
        <f t="shared" si="4"/>
        <v>794.55344083788646</v>
      </c>
      <c r="BA26" s="7">
        <f t="shared" si="5"/>
        <v>7239.8918413780002</v>
      </c>
      <c r="BC26" s="11">
        <f t="shared" si="6"/>
        <v>818.28570804053504</v>
      </c>
      <c r="BD26" s="12">
        <f t="shared" si="7"/>
        <v>8104.6134914774993</v>
      </c>
      <c r="BF26" s="15">
        <f t="shared" si="8"/>
        <v>892.37825434684498</v>
      </c>
      <c r="BG26" s="16">
        <f t="shared" si="9"/>
        <v>7273.3745303449996</v>
      </c>
      <c r="BI26">
        <v>65</v>
      </c>
      <c r="BJ26" t="s">
        <v>52</v>
      </c>
      <c r="BK26" s="2">
        <v>45426.894976851851</v>
      </c>
      <c r="BL26">
        <v>364</v>
      </c>
      <c r="BM26" t="s">
        <v>13</v>
      </c>
      <c r="BN26">
        <v>0</v>
      </c>
      <c r="BO26">
        <v>2.8340000000000001</v>
      </c>
      <c r="BP26" s="3">
        <v>1190623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66</v>
      </c>
      <c r="B27" t="s">
        <v>53</v>
      </c>
      <c r="C27" s="2">
        <v>45426.916203703702</v>
      </c>
      <c r="D27">
        <v>25</v>
      </c>
      <c r="E27" t="s">
        <v>13</v>
      </c>
      <c r="F27">
        <v>0</v>
      </c>
      <c r="G27">
        <v>6.0309999999999997</v>
      </c>
      <c r="H27" s="3">
        <v>3700</v>
      </c>
      <c r="I27">
        <v>6.0000000000000001E-3</v>
      </c>
      <c r="J27" t="s">
        <v>14</v>
      </c>
      <c r="K27" t="s">
        <v>14</v>
      </c>
      <c r="L27" t="s">
        <v>14</v>
      </c>
      <c r="M27" t="s">
        <v>14</v>
      </c>
      <c r="O27">
        <v>66</v>
      </c>
      <c r="P27" t="s">
        <v>53</v>
      </c>
      <c r="Q27" s="2">
        <v>45426.916203703702</v>
      </c>
      <c r="R27">
        <v>25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66</v>
      </c>
      <c r="AD27" t="s">
        <v>53</v>
      </c>
      <c r="AE27" s="2">
        <v>45426.916203703702</v>
      </c>
      <c r="AF27">
        <v>25</v>
      </c>
      <c r="AG27" t="s">
        <v>13</v>
      </c>
      <c r="AH27">
        <v>0</v>
      </c>
      <c r="AI27">
        <v>12.089</v>
      </c>
      <c r="AJ27" s="3">
        <v>67116</v>
      </c>
      <c r="AK27">
        <v>14.477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0">
        <v>66</v>
      </c>
      <c r="AT27" s="15">
        <f t="shared" si="0"/>
        <v>6.0473466000000009</v>
      </c>
      <c r="AU27" s="16">
        <f t="shared" si="1"/>
        <v>13187.086284332319</v>
      </c>
      <c r="AW27" s="13">
        <f t="shared" si="2"/>
        <v>6.6367645</v>
      </c>
      <c r="AX27" s="14">
        <f t="shared" si="3"/>
        <v>12755.47709576544</v>
      </c>
      <c r="AZ27" s="6">
        <f t="shared" si="4"/>
        <v>3.2732869999999998</v>
      </c>
      <c r="BA27" s="7">
        <f t="shared" si="5"/>
        <v>13654.220893722879</v>
      </c>
      <c r="BC27" s="11">
        <f t="shared" si="6"/>
        <v>2.4820999999999991</v>
      </c>
      <c r="BD27" s="12">
        <f t="shared" si="7"/>
        <v>14663.396800049599</v>
      </c>
      <c r="BF27" s="15">
        <f t="shared" si="8"/>
        <v>6.0473466000000009</v>
      </c>
      <c r="BG27" s="16">
        <f t="shared" si="9"/>
        <v>13187.086284332319</v>
      </c>
      <c r="BI27">
        <v>66</v>
      </c>
      <c r="BJ27" t="s">
        <v>53</v>
      </c>
      <c r="BK27" s="2">
        <v>45426.916203703702</v>
      </c>
      <c r="BL27">
        <v>25</v>
      </c>
      <c r="BM27" t="s">
        <v>13</v>
      </c>
      <c r="BN27">
        <v>0</v>
      </c>
      <c r="BO27">
        <v>2.8460000000000001</v>
      </c>
      <c r="BP27" s="3">
        <v>950498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67</v>
      </c>
      <c r="B28" t="s">
        <v>54</v>
      </c>
      <c r="C28" s="2">
        <v>45426.937442129631</v>
      </c>
      <c r="D28">
        <v>316</v>
      </c>
      <c r="E28" t="s">
        <v>13</v>
      </c>
      <c r="F28">
        <v>0</v>
      </c>
      <c r="G28">
        <v>5.9969999999999999</v>
      </c>
      <c r="H28" s="3">
        <v>125097</v>
      </c>
      <c r="I28">
        <v>0.312</v>
      </c>
      <c r="J28" t="s">
        <v>14</v>
      </c>
      <c r="K28" t="s">
        <v>14</v>
      </c>
      <c r="L28" t="s">
        <v>14</v>
      </c>
      <c r="M28" t="s">
        <v>14</v>
      </c>
      <c r="O28">
        <v>67</v>
      </c>
      <c r="P28" t="s">
        <v>54</v>
      </c>
      <c r="Q28" s="2">
        <v>45426.937442129631</v>
      </c>
      <c r="R28">
        <v>316</v>
      </c>
      <c r="S28" t="s">
        <v>13</v>
      </c>
      <c r="T28">
        <v>0</v>
      </c>
      <c r="U28">
        <v>5.9630000000000001</v>
      </c>
      <c r="V28" s="3">
        <v>1007</v>
      </c>
      <c r="W28">
        <v>0.33200000000000002</v>
      </c>
      <c r="X28" t="s">
        <v>14</v>
      </c>
      <c r="Y28" t="s">
        <v>14</v>
      </c>
      <c r="Z28" t="s">
        <v>14</v>
      </c>
      <c r="AA28" t="s">
        <v>14</v>
      </c>
      <c r="AC28">
        <v>67</v>
      </c>
      <c r="AD28" t="s">
        <v>54</v>
      </c>
      <c r="AE28" s="2">
        <v>45426.937442129631</v>
      </c>
      <c r="AF28">
        <v>316</v>
      </c>
      <c r="AG28" t="s">
        <v>13</v>
      </c>
      <c r="AH28">
        <v>0</v>
      </c>
      <c r="AI28">
        <v>12.151</v>
      </c>
      <c r="AJ28" s="3">
        <v>10190</v>
      </c>
      <c r="AK28">
        <v>2.2029999999999998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0">
        <v>67</v>
      </c>
      <c r="AT28" s="15">
        <f t="shared" si="0"/>
        <v>353.81569688268075</v>
      </c>
      <c r="AU28" s="16">
        <f t="shared" si="1"/>
        <v>2116.8406012199998</v>
      </c>
      <c r="AW28" s="13">
        <f t="shared" si="2"/>
        <v>327.32749953745196</v>
      </c>
      <c r="AX28" s="14">
        <f t="shared" si="3"/>
        <v>1942.7816250140002</v>
      </c>
      <c r="AZ28" s="6">
        <f t="shared" si="4"/>
        <v>289.99736464719911</v>
      </c>
      <c r="BA28" s="7">
        <f t="shared" si="5"/>
        <v>1999.923102728</v>
      </c>
      <c r="BC28" s="11">
        <f t="shared" si="6"/>
        <v>345.57128891200705</v>
      </c>
      <c r="BD28" s="12">
        <f t="shared" si="7"/>
        <v>2417.2803547900003</v>
      </c>
      <c r="BF28" s="15">
        <f t="shared" si="8"/>
        <v>353.81569688268075</v>
      </c>
      <c r="BG28" s="16">
        <f t="shared" si="9"/>
        <v>2116.8406012199998</v>
      </c>
      <c r="BI28">
        <v>67</v>
      </c>
      <c r="BJ28" t="s">
        <v>54</v>
      </c>
      <c r="BK28" s="2">
        <v>45426.937442129631</v>
      </c>
      <c r="BL28">
        <v>316</v>
      </c>
      <c r="BM28" t="s">
        <v>13</v>
      </c>
      <c r="BN28">
        <v>0</v>
      </c>
      <c r="BO28">
        <v>2.84</v>
      </c>
      <c r="BP28" s="3">
        <v>1065002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68</v>
      </c>
      <c r="B29" t="s">
        <v>55</v>
      </c>
      <c r="C29" s="2">
        <v>45426.958657407406</v>
      </c>
      <c r="D29">
        <v>235</v>
      </c>
      <c r="E29" t="s">
        <v>13</v>
      </c>
      <c r="F29">
        <v>0</v>
      </c>
      <c r="G29">
        <v>6.0380000000000003</v>
      </c>
      <c r="H29" s="3">
        <v>3855</v>
      </c>
      <c r="I29">
        <v>6.0000000000000001E-3</v>
      </c>
      <c r="J29" t="s">
        <v>14</v>
      </c>
      <c r="K29" t="s">
        <v>14</v>
      </c>
      <c r="L29" t="s">
        <v>14</v>
      </c>
      <c r="M29" t="s">
        <v>14</v>
      </c>
      <c r="O29">
        <v>68</v>
      </c>
      <c r="P29" t="s">
        <v>55</v>
      </c>
      <c r="Q29" s="2">
        <v>45426.958657407406</v>
      </c>
      <c r="R29">
        <v>235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68</v>
      </c>
      <c r="AD29" t="s">
        <v>55</v>
      </c>
      <c r="AE29" s="2">
        <v>45426.958657407406</v>
      </c>
      <c r="AF29">
        <v>235</v>
      </c>
      <c r="AG29" t="s">
        <v>13</v>
      </c>
      <c r="AH29">
        <v>0</v>
      </c>
      <c r="AI29">
        <v>12.103999999999999</v>
      </c>
      <c r="AJ29" s="3">
        <v>65429</v>
      </c>
      <c r="AK29">
        <v>14.119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0">
        <v>68</v>
      </c>
      <c r="AT29" s="15">
        <f t="shared" si="0"/>
        <v>6.4944739684999995</v>
      </c>
      <c r="AU29" s="16">
        <f t="shared" si="1"/>
        <v>12844.43137439477</v>
      </c>
      <c r="AW29" s="13">
        <f t="shared" si="2"/>
        <v>7.1614686012500002</v>
      </c>
      <c r="AX29" s="14">
        <f t="shared" si="3"/>
        <v>12436.558487293341</v>
      </c>
      <c r="AZ29" s="6">
        <f t="shared" si="4"/>
        <v>3.5728464325000004</v>
      </c>
      <c r="BA29" s="7">
        <f t="shared" si="5"/>
        <v>13311.224352873678</v>
      </c>
      <c r="BC29" s="11">
        <f t="shared" si="6"/>
        <v>2.3758784999999989</v>
      </c>
      <c r="BD29" s="12">
        <f t="shared" si="7"/>
        <v>14254.672279723101</v>
      </c>
      <c r="BF29" s="15">
        <f t="shared" si="8"/>
        <v>6.4944739684999995</v>
      </c>
      <c r="BG29" s="16">
        <f t="shared" si="9"/>
        <v>12844.43137439477</v>
      </c>
      <c r="BI29">
        <v>68</v>
      </c>
      <c r="BJ29" t="s">
        <v>55</v>
      </c>
      <c r="BK29" s="2">
        <v>45426.958657407406</v>
      </c>
      <c r="BL29">
        <v>235</v>
      </c>
      <c r="BM29" t="s">
        <v>13</v>
      </c>
      <c r="BN29">
        <v>0</v>
      </c>
      <c r="BO29">
        <v>2.8570000000000002</v>
      </c>
      <c r="BP29" s="3">
        <v>897548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69</v>
      </c>
      <c r="B30" t="s">
        <v>56</v>
      </c>
      <c r="C30" s="2">
        <v>45426.979884259257</v>
      </c>
      <c r="D30">
        <v>224</v>
      </c>
      <c r="E30" t="s">
        <v>13</v>
      </c>
      <c r="F30">
        <v>0</v>
      </c>
      <c r="G30">
        <v>5.9950000000000001</v>
      </c>
      <c r="H30" s="3">
        <v>316495</v>
      </c>
      <c r="I30">
        <v>0.79400000000000004</v>
      </c>
      <c r="J30" t="s">
        <v>14</v>
      </c>
      <c r="K30" t="s">
        <v>14</v>
      </c>
      <c r="L30" t="s">
        <v>14</v>
      </c>
      <c r="M30" t="s">
        <v>14</v>
      </c>
      <c r="O30">
        <v>69</v>
      </c>
      <c r="P30" t="s">
        <v>56</v>
      </c>
      <c r="Q30" s="2">
        <v>45426.979884259257</v>
      </c>
      <c r="R30">
        <v>224</v>
      </c>
      <c r="S30" t="s">
        <v>13</v>
      </c>
      <c r="T30">
        <v>0</v>
      </c>
      <c r="U30">
        <v>5.9539999999999997</v>
      </c>
      <c r="V30" s="3">
        <v>2814</v>
      </c>
      <c r="W30">
        <v>0.86299999999999999</v>
      </c>
      <c r="X30" t="s">
        <v>14</v>
      </c>
      <c r="Y30" t="s">
        <v>14</v>
      </c>
      <c r="Z30" t="s">
        <v>14</v>
      </c>
      <c r="AA30" t="s">
        <v>14</v>
      </c>
      <c r="AC30">
        <v>69</v>
      </c>
      <c r="AD30" t="s">
        <v>56</v>
      </c>
      <c r="AE30" s="2">
        <v>45426.979884259257</v>
      </c>
      <c r="AF30">
        <v>224</v>
      </c>
      <c r="AG30" t="s">
        <v>13</v>
      </c>
      <c r="AH30">
        <v>0</v>
      </c>
      <c r="AI30">
        <v>12.124000000000001</v>
      </c>
      <c r="AJ30" s="3">
        <v>35289</v>
      </c>
      <c r="AK30">
        <v>7.665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0">
        <v>69</v>
      </c>
      <c r="AT30" s="15">
        <f t="shared" si="0"/>
        <v>834.627736672845</v>
      </c>
      <c r="AU30" s="16">
        <f t="shared" si="1"/>
        <v>7193.8752514442003</v>
      </c>
      <c r="AW30" s="13">
        <f t="shared" si="2"/>
        <v>821.44278262047749</v>
      </c>
      <c r="AX30" s="14">
        <f t="shared" si="3"/>
        <v>6723.1500021485399</v>
      </c>
      <c r="AZ30" s="6">
        <f t="shared" si="4"/>
        <v>732.59264189208636</v>
      </c>
      <c r="BA30" s="7">
        <f t="shared" si="5"/>
        <v>7158.7558989440795</v>
      </c>
      <c r="BC30" s="11">
        <f t="shared" si="6"/>
        <v>766.23715501853508</v>
      </c>
      <c r="BD30" s="12">
        <f t="shared" si="7"/>
        <v>8020.8085030718994</v>
      </c>
      <c r="BF30" s="15">
        <f t="shared" si="8"/>
        <v>834.627736672845</v>
      </c>
      <c r="BG30" s="16">
        <f t="shared" si="9"/>
        <v>7193.8752514442003</v>
      </c>
      <c r="BI30">
        <v>69</v>
      </c>
      <c r="BJ30" t="s">
        <v>56</v>
      </c>
      <c r="BK30" s="2">
        <v>45426.979884259257</v>
      </c>
      <c r="BL30">
        <v>224</v>
      </c>
      <c r="BM30" t="s">
        <v>13</v>
      </c>
      <c r="BN30">
        <v>0</v>
      </c>
      <c r="BO30">
        <v>2.8420000000000001</v>
      </c>
      <c r="BP30" s="3">
        <v>1038971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70</v>
      </c>
      <c r="B31" t="s">
        <v>57</v>
      </c>
      <c r="C31" s="2">
        <v>45427.001122685186</v>
      </c>
      <c r="D31">
        <v>258</v>
      </c>
      <c r="E31" t="s">
        <v>13</v>
      </c>
      <c r="F31">
        <v>0</v>
      </c>
      <c r="G31">
        <v>6.0220000000000002</v>
      </c>
      <c r="H31" s="3">
        <v>3628</v>
      </c>
      <c r="I31">
        <v>6.0000000000000001E-3</v>
      </c>
      <c r="J31" t="s">
        <v>14</v>
      </c>
      <c r="K31" t="s">
        <v>14</v>
      </c>
      <c r="L31" t="s">
        <v>14</v>
      </c>
      <c r="M31" t="s">
        <v>14</v>
      </c>
      <c r="O31">
        <v>70</v>
      </c>
      <c r="P31" t="s">
        <v>57</v>
      </c>
      <c r="Q31" s="2">
        <v>45427.001122685186</v>
      </c>
      <c r="R31">
        <v>258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70</v>
      </c>
      <c r="AD31" t="s">
        <v>57</v>
      </c>
      <c r="AE31" s="2">
        <v>45427.001122685186</v>
      </c>
      <c r="AF31">
        <v>258</v>
      </c>
      <c r="AG31" t="s">
        <v>13</v>
      </c>
      <c r="AH31">
        <v>0</v>
      </c>
      <c r="AI31">
        <v>12.092000000000001</v>
      </c>
      <c r="AJ31" s="3">
        <v>68549</v>
      </c>
      <c r="AK31">
        <v>14.781000000000001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0">
        <v>70</v>
      </c>
      <c r="AT31" s="15">
        <f t="shared" si="0"/>
        <v>5.8405826217599994</v>
      </c>
      <c r="AU31" s="16">
        <f t="shared" si="1"/>
        <v>13478.042561413969</v>
      </c>
      <c r="AW31" s="13">
        <f t="shared" si="2"/>
        <v>6.3920838472000003</v>
      </c>
      <c r="AX31" s="14">
        <f t="shared" si="3"/>
        <v>13026.305622579741</v>
      </c>
      <c r="AZ31" s="6">
        <f t="shared" si="4"/>
        <v>3.1365115952</v>
      </c>
      <c r="BA31" s="7">
        <f t="shared" si="5"/>
        <v>13945.460702966478</v>
      </c>
      <c r="BC31" s="11">
        <f t="shared" si="6"/>
        <v>2.5402673599999996</v>
      </c>
      <c r="BD31" s="12">
        <f t="shared" si="7"/>
        <v>15010.399615099101</v>
      </c>
      <c r="BF31" s="15">
        <f t="shared" si="8"/>
        <v>5.8405826217599994</v>
      </c>
      <c r="BG31" s="16">
        <f t="shared" si="9"/>
        <v>13478.042561413969</v>
      </c>
      <c r="BI31">
        <v>70</v>
      </c>
      <c r="BJ31" t="s">
        <v>57</v>
      </c>
      <c r="BK31" s="2">
        <v>45427.001122685186</v>
      </c>
      <c r="BL31">
        <v>258</v>
      </c>
      <c r="BM31" t="s">
        <v>13</v>
      </c>
      <c r="BN31">
        <v>0</v>
      </c>
      <c r="BO31">
        <v>2.8370000000000002</v>
      </c>
      <c r="BP31" s="3">
        <v>1113754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71</v>
      </c>
      <c r="B32" t="s">
        <v>58</v>
      </c>
      <c r="C32" s="2">
        <v>45427.022349537037</v>
      </c>
      <c r="D32">
        <v>129</v>
      </c>
      <c r="E32" t="s">
        <v>13</v>
      </c>
      <c r="F32">
        <v>0</v>
      </c>
      <c r="G32">
        <v>5.9950000000000001</v>
      </c>
      <c r="H32" s="3">
        <v>137966</v>
      </c>
      <c r="I32">
        <v>0.34399999999999997</v>
      </c>
      <c r="J32" t="s">
        <v>14</v>
      </c>
      <c r="K32" t="s">
        <v>14</v>
      </c>
      <c r="L32" t="s">
        <v>14</v>
      </c>
      <c r="M32" t="s">
        <v>14</v>
      </c>
      <c r="O32">
        <v>71</v>
      </c>
      <c r="P32" t="s">
        <v>58</v>
      </c>
      <c r="Q32" s="2">
        <v>45427.022349537037</v>
      </c>
      <c r="R32">
        <v>129</v>
      </c>
      <c r="S32" t="s">
        <v>13</v>
      </c>
      <c r="T32">
        <v>0</v>
      </c>
      <c r="U32">
        <v>5.9509999999999996</v>
      </c>
      <c r="V32" s="3">
        <v>1165</v>
      </c>
      <c r="W32">
        <v>0.378</v>
      </c>
      <c r="X32" t="s">
        <v>14</v>
      </c>
      <c r="Y32" t="s">
        <v>14</v>
      </c>
      <c r="Z32" t="s">
        <v>14</v>
      </c>
      <c r="AA32" t="s">
        <v>14</v>
      </c>
      <c r="AC32">
        <v>71</v>
      </c>
      <c r="AD32" t="s">
        <v>58</v>
      </c>
      <c r="AE32" s="2">
        <v>45427.022349537037</v>
      </c>
      <c r="AF32">
        <v>129</v>
      </c>
      <c r="AG32" t="s">
        <v>13</v>
      </c>
      <c r="AH32">
        <v>0</v>
      </c>
      <c r="AI32">
        <v>12.141999999999999</v>
      </c>
      <c r="AJ32" s="3">
        <v>22367</v>
      </c>
      <c r="AK32">
        <v>4.8630000000000004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0">
        <v>71</v>
      </c>
      <c r="AT32" s="15">
        <f t="shared" si="0"/>
        <v>390.1452365653472</v>
      </c>
      <c r="AU32" s="16">
        <f t="shared" si="1"/>
        <v>4589.4180951977996</v>
      </c>
      <c r="AW32" s="13">
        <f t="shared" si="2"/>
        <v>360.82802478583966</v>
      </c>
      <c r="AX32" s="14">
        <f t="shared" si="3"/>
        <v>4264.57780347686</v>
      </c>
      <c r="AZ32" s="6">
        <f t="shared" si="4"/>
        <v>319.94111993425571</v>
      </c>
      <c r="BA32" s="7">
        <f t="shared" si="5"/>
        <v>4506.7916857767204</v>
      </c>
      <c r="BC32" s="11">
        <f t="shared" si="6"/>
        <v>379.39294674498797</v>
      </c>
      <c r="BD32" s="12">
        <f t="shared" si="7"/>
        <v>5207.6490655470998</v>
      </c>
      <c r="BF32" s="15">
        <f t="shared" si="8"/>
        <v>390.1452365653472</v>
      </c>
      <c r="BG32" s="16">
        <f t="shared" si="9"/>
        <v>4589.4180951977996</v>
      </c>
      <c r="BI32">
        <v>71</v>
      </c>
      <c r="BJ32" t="s">
        <v>58</v>
      </c>
      <c r="BK32" s="2">
        <v>45427.022349537037</v>
      </c>
      <c r="BL32">
        <v>129</v>
      </c>
      <c r="BM32" t="s">
        <v>13</v>
      </c>
      <c r="BN32">
        <v>0</v>
      </c>
      <c r="BO32">
        <v>2.8450000000000002</v>
      </c>
      <c r="BP32" s="3">
        <v>971003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72</v>
      </c>
      <c r="B33" t="s">
        <v>59</v>
      </c>
      <c r="C33" s="2">
        <v>45427.043587962966</v>
      </c>
      <c r="D33">
        <v>38</v>
      </c>
      <c r="E33" t="s">
        <v>13</v>
      </c>
      <c r="F33">
        <v>0</v>
      </c>
      <c r="G33">
        <v>5.9989999999999997</v>
      </c>
      <c r="H33" s="3">
        <v>25145</v>
      </c>
      <c r="I33">
        <v>0.06</v>
      </c>
      <c r="J33" t="s">
        <v>14</v>
      </c>
      <c r="K33" t="s">
        <v>14</v>
      </c>
      <c r="L33" t="s">
        <v>14</v>
      </c>
      <c r="M33" t="s">
        <v>14</v>
      </c>
      <c r="O33">
        <v>72</v>
      </c>
      <c r="P33" t="s">
        <v>59</v>
      </c>
      <c r="Q33" s="2">
        <v>45427.043587962966</v>
      </c>
      <c r="R33">
        <v>38</v>
      </c>
      <c r="S33" t="s">
        <v>13</v>
      </c>
      <c r="T33">
        <v>0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72</v>
      </c>
      <c r="AD33" t="s">
        <v>59</v>
      </c>
      <c r="AE33" s="2">
        <v>45427.043587962966</v>
      </c>
      <c r="AF33">
        <v>38</v>
      </c>
      <c r="AG33" t="s">
        <v>13</v>
      </c>
      <c r="AH33">
        <v>0</v>
      </c>
      <c r="AI33">
        <v>12.207000000000001</v>
      </c>
      <c r="AJ33">
        <v>723</v>
      </c>
      <c r="AK33">
        <v>0.121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R33" t="s">
        <v>68</v>
      </c>
      <c r="AS33" s="10">
        <v>72</v>
      </c>
      <c r="AT33" s="15">
        <f t="shared" si="0"/>
        <v>68.391755127980005</v>
      </c>
      <c r="AU33" s="16">
        <f t="shared" si="1"/>
        <v>182.28374080579999</v>
      </c>
      <c r="AW33" s="13">
        <f t="shared" si="2"/>
        <v>65.769533433077498</v>
      </c>
      <c r="AX33" s="14">
        <f t="shared" si="3"/>
        <v>134.37110042646</v>
      </c>
      <c r="AZ33" s="6">
        <f t="shared" si="4"/>
        <v>56.519536891646496</v>
      </c>
      <c r="BA33" s="7">
        <f t="shared" si="5"/>
        <v>45.730759955919993</v>
      </c>
      <c r="BC33" s="11">
        <f t="shared" si="6"/>
        <v>65.099143593575008</v>
      </c>
      <c r="BD33" s="12">
        <f t="shared" si="7"/>
        <v>154.4535833031</v>
      </c>
      <c r="BF33" s="15">
        <f t="shared" si="8"/>
        <v>68.391755127980005</v>
      </c>
      <c r="BG33" s="16">
        <f t="shared" si="9"/>
        <v>182.28374080579999</v>
      </c>
      <c r="BI33">
        <v>72</v>
      </c>
      <c r="BJ33" t="s">
        <v>59</v>
      </c>
      <c r="BK33" s="2">
        <v>45427.043587962966</v>
      </c>
      <c r="BL33">
        <v>38</v>
      </c>
      <c r="BM33" t="s">
        <v>13</v>
      </c>
      <c r="BN33">
        <v>0</v>
      </c>
      <c r="BO33">
        <v>2.839</v>
      </c>
      <c r="BP33" s="3">
        <v>1095762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73</v>
      </c>
      <c r="B34" t="s">
        <v>60</v>
      </c>
      <c r="C34" s="2">
        <v>45427.064803240741</v>
      </c>
      <c r="D34">
        <v>279</v>
      </c>
      <c r="E34" t="s">
        <v>13</v>
      </c>
      <c r="F34">
        <v>0</v>
      </c>
      <c r="G34">
        <v>6.0019999999999998</v>
      </c>
      <c r="H34" s="3">
        <v>13121</v>
      </c>
      <c r="I34">
        <v>0.03</v>
      </c>
      <c r="J34" t="s">
        <v>14</v>
      </c>
      <c r="K34" t="s">
        <v>14</v>
      </c>
      <c r="L34" t="s">
        <v>14</v>
      </c>
      <c r="M34" t="s">
        <v>14</v>
      </c>
      <c r="O34">
        <v>73</v>
      </c>
      <c r="P34" t="s">
        <v>60</v>
      </c>
      <c r="Q34" s="2">
        <v>45427.064803240741</v>
      </c>
      <c r="R34">
        <v>279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73</v>
      </c>
      <c r="AD34" t="s">
        <v>60</v>
      </c>
      <c r="AE34" s="2">
        <v>45427.064803240741</v>
      </c>
      <c r="AF34">
        <v>279</v>
      </c>
      <c r="AG34" t="s">
        <v>13</v>
      </c>
      <c r="AH34">
        <v>0</v>
      </c>
      <c r="AI34">
        <v>12.115</v>
      </c>
      <c r="AJ34" s="3">
        <v>39844</v>
      </c>
      <c r="AK34">
        <v>8.6479999999999997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0">
        <v>73</v>
      </c>
      <c r="AT34" s="15">
        <f t="shared" si="0"/>
        <v>33.6670590068792</v>
      </c>
      <c r="AU34" s="16">
        <f t="shared" si="1"/>
        <v>8107.1848487072002</v>
      </c>
      <c r="AW34" s="13">
        <f t="shared" si="2"/>
        <v>34.141920778503106</v>
      </c>
      <c r="AX34" s="14">
        <f t="shared" si="3"/>
        <v>7588.5013290966399</v>
      </c>
      <c r="AZ34" s="6">
        <f t="shared" si="4"/>
        <v>28.324242181973858</v>
      </c>
      <c r="BA34" s="7">
        <f t="shared" si="5"/>
        <v>8091.5406685452808</v>
      </c>
      <c r="BC34" s="11">
        <f t="shared" si="6"/>
        <v>29.235705669142995</v>
      </c>
      <c r="BD34" s="12">
        <f t="shared" si="7"/>
        <v>8976.1370283504002</v>
      </c>
      <c r="BF34" s="15">
        <f t="shared" si="8"/>
        <v>33.6670590068792</v>
      </c>
      <c r="BG34" s="16">
        <f t="shared" si="9"/>
        <v>8107.1848487072002</v>
      </c>
      <c r="BI34">
        <v>73</v>
      </c>
      <c r="BJ34" t="s">
        <v>60</v>
      </c>
      <c r="BK34" s="2">
        <v>45427.064803240741</v>
      </c>
      <c r="BL34">
        <v>279</v>
      </c>
      <c r="BM34" t="s">
        <v>13</v>
      </c>
      <c r="BN34">
        <v>0</v>
      </c>
      <c r="BO34">
        <v>2.84</v>
      </c>
      <c r="BP34" s="3">
        <v>1034442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74</v>
      </c>
      <c r="B35" t="s">
        <v>61</v>
      </c>
      <c r="C35" s="2">
        <v>45427.086018518516</v>
      </c>
      <c r="D35">
        <v>384</v>
      </c>
      <c r="E35" t="s">
        <v>13</v>
      </c>
      <c r="F35">
        <v>0</v>
      </c>
      <c r="G35">
        <v>6.0060000000000002</v>
      </c>
      <c r="H35" s="3">
        <v>24327</v>
      </c>
      <c r="I35">
        <v>5.8000000000000003E-2</v>
      </c>
      <c r="J35" t="s">
        <v>14</v>
      </c>
      <c r="K35" t="s">
        <v>14</v>
      </c>
      <c r="L35" t="s">
        <v>14</v>
      </c>
      <c r="M35" t="s">
        <v>14</v>
      </c>
      <c r="O35">
        <v>74</v>
      </c>
      <c r="P35" t="s">
        <v>61</v>
      </c>
      <c r="Q35" s="2">
        <v>45427.086018518516</v>
      </c>
      <c r="R35">
        <v>384</v>
      </c>
      <c r="S35" t="s">
        <v>13</v>
      </c>
      <c r="T35">
        <v>0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74</v>
      </c>
      <c r="AD35" t="s">
        <v>61</v>
      </c>
      <c r="AE35" s="2">
        <v>45427.086018518516</v>
      </c>
      <c r="AF35">
        <v>384</v>
      </c>
      <c r="AG35" t="s">
        <v>13</v>
      </c>
      <c r="AH35">
        <v>0</v>
      </c>
      <c r="AI35">
        <v>12.205</v>
      </c>
      <c r="AJ35">
        <v>983</v>
      </c>
      <c r="AK35">
        <v>0.17799999999999999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0">
        <v>74</v>
      </c>
      <c r="AT35" s="15">
        <f t="shared" si="0"/>
        <v>66.032060314104797</v>
      </c>
      <c r="AU35" s="16">
        <f t="shared" si="1"/>
        <v>235.55721591779999</v>
      </c>
      <c r="AW35" s="13">
        <f t="shared" si="2"/>
        <v>63.618996025883909</v>
      </c>
      <c r="AX35" s="14">
        <f t="shared" si="3"/>
        <v>184.07588814086</v>
      </c>
      <c r="AZ35" s="6">
        <f t="shared" si="4"/>
        <v>54.602132192098338</v>
      </c>
      <c r="BA35" s="7">
        <f t="shared" si="5"/>
        <v>99.461440304719972</v>
      </c>
      <c r="BC35" s="11">
        <f t="shared" si="6"/>
        <v>62.673787780967004</v>
      </c>
      <c r="BD35" s="12">
        <f t="shared" si="7"/>
        <v>217.69127558709999</v>
      </c>
      <c r="BF35" s="15">
        <f t="shared" si="8"/>
        <v>66.032060314104797</v>
      </c>
      <c r="BG35" s="16">
        <f t="shared" si="9"/>
        <v>235.55721591779999</v>
      </c>
      <c r="BI35">
        <v>74</v>
      </c>
      <c r="BJ35" t="s">
        <v>61</v>
      </c>
      <c r="BK35" s="2">
        <v>45427.086018518516</v>
      </c>
      <c r="BL35">
        <v>384</v>
      </c>
      <c r="BM35" t="s">
        <v>13</v>
      </c>
      <c r="BN35">
        <v>0</v>
      </c>
      <c r="BO35">
        <v>2.855</v>
      </c>
      <c r="BP35" s="3">
        <v>926903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75</v>
      </c>
      <c r="B36" t="s">
        <v>62</v>
      </c>
      <c r="C36" s="2">
        <v>45427.107233796298</v>
      </c>
      <c r="D36">
        <v>359</v>
      </c>
      <c r="E36" t="s">
        <v>13</v>
      </c>
      <c r="F36">
        <v>0</v>
      </c>
      <c r="G36">
        <v>5.9989999999999997</v>
      </c>
      <c r="H36" s="3">
        <v>20350</v>
      </c>
      <c r="I36">
        <v>4.8000000000000001E-2</v>
      </c>
      <c r="J36" t="s">
        <v>14</v>
      </c>
      <c r="K36" t="s">
        <v>14</v>
      </c>
      <c r="L36" t="s">
        <v>14</v>
      </c>
      <c r="M36" t="s">
        <v>14</v>
      </c>
      <c r="O36">
        <v>75</v>
      </c>
      <c r="P36" t="s">
        <v>62</v>
      </c>
      <c r="Q36" s="2">
        <v>45427.107233796298</v>
      </c>
      <c r="R36">
        <v>359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75</v>
      </c>
      <c r="AD36" t="s">
        <v>62</v>
      </c>
      <c r="AE36" s="2">
        <v>45427.107233796298</v>
      </c>
      <c r="AF36">
        <v>359</v>
      </c>
      <c r="AG36" t="s">
        <v>13</v>
      </c>
      <c r="AH36">
        <v>0</v>
      </c>
      <c r="AI36">
        <v>12.157999999999999</v>
      </c>
      <c r="AJ36" s="3">
        <v>5733</v>
      </c>
      <c r="AK36">
        <v>1.224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0">
        <v>75</v>
      </c>
      <c r="AT36" s="15">
        <f t="shared" si="0"/>
        <v>54.554051422000001</v>
      </c>
      <c r="AU36" s="16">
        <f t="shared" si="1"/>
        <v>1207.3995361177997</v>
      </c>
      <c r="AW36" s="13">
        <f t="shared" si="2"/>
        <v>53.161082589750002</v>
      </c>
      <c r="AX36" s="14">
        <f t="shared" si="3"/>
        <v>1091.7571778808601</v>
      </c>
      <c r="AZ36" s="6">
        <f t="shared" si="4"/>
        <v>45.278446573849997</v>
      </c>
      <c r="BA36" s="7">
        <f t="shared" si="5"/>
        <v>1080.4723267847198</v>
      </c>
      <c r="BC36" s="11">
        <f t="shared" si="6"/>
        <v>50.851978817500004</v>
      </c>
      <c r="BD36" s="12">
        <f t="shared" si="7"/>
        <v>1362.1412294870997</v>
      </c>
      <c r="BF36" s="15">
        <f t="shared" si="8"/>
        <v>54.554051422000001</v>
      </c>
      <c r="BG36" s="16">
        <f t="shared" si="9"/>
        <v>1207.3995361177997</v>
      </c>
      <c r="BI36">
        <v>75</v>
      </c>
      <c r="BJ36" t="s">
        <v>62</v>
      </c>
      <c r="BK36" s="2">
        <v>45427.107233796298</v>
      </c>
      <c r="BL36">
        <v>359</v>
      </c>
      <c r="BM36" t="s">
        <v>13</v>
      </c>
      <c r="BN36">
        <v>0</v>
      </c>
      <c r="BO36">
        <v>2.8410000000000002</v>
      </c>
      <c r="BP36" s="3">
        <v>1034264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76</v>
      </c>
      <c r="B37" t="s">
        <v>63</v>
      </c>
      <c r="C37" s="2">
        <v>45427.128425925926</v>
      </c>
      <c r="D37">
        <v>68</v>
      </c>
      <c r="E37" t="s">
        <v>13</v>
      </c>
      <c r="F37">
        <v>0</v>
      </c>
      <c r="G37">
        <v>6.0010000000000003</v>
      </c>
      <c r="H37" s="3">
        <v>20757</v>
      </c>
      <c r="I37">
        <v>4.9000000000000002E-2</v>
      </c>
      <c r="J37" t="s">
        <v>14</v>
      </c>
      <c r="K37" t="s">
        <v>14</v>
      </c>
      <c r="L37" t="s">
        <v>14</v>
      </c>
      <c r="M37" t="s">
        <v>14</v>
      </c>
      <c r="O37">
        <v>76</v>
      </c>
      <c r="P37" t="s">
        <v>63</v>
      </c>
      <c r="Q37" s="2">
        <v>45427.128425925926</v>
      </c>
      <c r="R37">
        <v>68</v>
      </c>
      <c r="S37" t="s">
        <v>13</v>
      </c>
      <c r="T37">
        <v>0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76</v>
      </c>
      <c r="AD37" t="s">
        <v>63</v>
      </c>
      <c r="AE37" s="2">
        <v>45427.128425925926</v>
      </c>
      <c r="AF37">
        <v>68</v>
      </c>
      <c r="AG37" t="s">
        <v>13</v>
      </c>
      <c r="AH37">
        <v>0</v>
      </c>
      <c r="AI37">
        <v>12.157999999999999</v>
      </c>
      <c r="AJ37" s="3">
        <v>5593</v>
      </c>
      <c r="AK37">
        <v>1.194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0">
        <v>76</v>
      </c>
      <c r="AT37" s="15">
        <f t="shared" si="0"/>
        <v>55.7291126394488</v>
      </c>
      <c r="AU37" s="16">
        <f t="shared" si="1"/>
        <v>1178.7943573897996</v>
      </c>
      <c r="AW37" s="13">
        <f t="shared" si="2"/>
        <v>54.231504866375907</v>
      </c>
      <c r="AX37" s="14">
        <f t="shared" si="3"/>
        <v>1065.0149603872603</v>
      </c>
      <c r="AZ37" s="6">
        <f t="shared" si="4"/>
        <v>46.232735095433533</v>
      </c>
      <c r="BA37" s="7">
        <f t="shared" si="5"/>
        <v>1051.57479231752</v>
      </c>
      <c r="BC37" s="11">
        <f t="shared" si="6"/>
        <v>52.064095741727002</v>
      </c>
      <c r="BD37" s="12">
        <f t="shared" si="7"/>
        <v>1328.7044398911</v>
      </c>
      <c r="BF37" s="15">
        <f t="shared" si="8"/>
        <v>55.7291126394488</v>
      </c>
      <c r="BG37" s="16">
        <f t="shared" si="9"/>
        <v>1178.7943573897996</v>
      </c>
      <c r="BI37">
        <v>76</v>
      </c>
      <c r="BJ37" t="s">
        <v>63</v>
      </c>
      <c r="BK37" s="2">
        <v>45427.128425925926</v>
      </c>
      <c r="BL37">
        <v>68</v>
      </c>
      <c r="BM37" t="s">
        <v>13</v>
      </c>
      <c r="BN37">
        <v>0</v>
      </c>
      <c r="BO37">
        <v>2.839</v>
      </c>
      <c r="BP37" s="3">
        <v>1099352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77</v>
      </c>
      <c r="B38" t="s">
        <v>64</v>
      </c>
      <c r="C38" s="2">
        <v>45427.149618055555</v>
      </c>
      <c r="D38">
        <v>150</v>
      </c>
      <c r="E38" t="s">
        <v>13</v>
      </c>
      <c r="F38">
        <v>0</v>
      </c>
      <c r="G38">
        <v>6</v>
      </c>
      <c r="H38" s="3">
        <v>1672586</v>
      </c>
      <c r="I38">
        <v>4.2240000000000002</v>
      </c>
      <c r="J38" t="s">
        <v>14</v>
      </c>
      <c r="K38" t="s">
        <v>14</v>
      </c>
      <c r="L38" t="s">
        <v>14</v>
      </c>
      <c r="M38" t="s">
        <v>14</v>
      </c>
      <c r="O38">
        <v>77</v>
      </c>
      <c r="P38" t="s">
        <v>64</v>
      </c>
      <c r="Q38" s="2">
        <v>45427.149618055555</v>
      </c>
      <c r="R38">
        <v>150</v>
      </c>
      <c r="S38" t="s">
        <v>13</v>
      </c>
      <c r="T38">
        <v>0</v>
      </c>
      <c r="U38">
        <v>5.9530000000000003</v>
      </c>
      <c r="V38" s="3">
        <v>14257</v>
      </c>
      <c r="W38">
        <v>4.22</v>
      </c>
      <c r="X38" t="s">
        <v>14</v>
      </c>
      <c r="Y38" t="s">
        <v>14</v>
      </c>
      <c r="Z38" t="s">
        <v>14</v>
      </c>
      <c r="AA38" t="s">
        <v>14</v>
      </c>
      <c r="AC38">
        <v>77</v>
      </c>
      <c r="AD38" t="s">
        <v>64</v>
      </c>
      <c r="AE38" s="2">
        <v>45427.149618055555</v>
      </c>
      <c r="AF38">
        <v>150</v>
      </c>
      <c r="AG38" t="s">
        <v>13</v>
      </c>
      <c r="AH38">
        <v>0</v>
      </c>
      <c r="AI38">
        <v>12.118</v>
      </c>
      <c r="AJ38" s="3">
        <v>49703</v>
      </c>
      <c r="AK38">
        <v>10.766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 s="10">
        <v>77</v>
      </c>
      <c r="AT38" s="15">
        <f t="shared" si="0"/>
        <v>3724.0070256501444</v>
      </c>
      <c r="AU38" s="16">
        <f t="shared" si="1"/>
        <v>9643.6654713377302</v>
      </c>
      <c r="AW38" s="13">
        <f t="shared" si="2"/>
        <v>3937.5153306765701</v>
      </c>
      <c r="AX38" s="14">
        <f t="shared" si="3"/>
        <v>9459.1870877216606</v>
      </c>
      <c r="AZ38" s="6">
        <f t="shared" si="4"/>
        <v>3745.7654814903799</v>
      </c>
      <c r="BA38" s="7">
        <f t="shared" si="5"/>
        <v>10106.865792906319</v>
      </c>
      <c r="BC38" s="11">
        <f t="shared" si="6"/>
        <v>3346.8825229504341</v>
      </c>
      <c r="BD38" s="12">
        <f t="shared" si="7"/>
        <v>10433.3942222519</v>
      </c>
      <c r="BF38" s="15">
        <f t="shared" si="8"/>
        <v>3724.0070256501444</v>
      </c>
      <c r="BG38" s="16">
        <f t="shared" si="9"/>
        <v>9643.6654713377302</v>
      </c>
      <c r="BI38">
        <v>77</v>
      </c>
      <c r="BJ38" t="s">
        <v>64</v>
      </c>
      <c r="BK38" s="2">
        <v>45427.149618055555</v>
      </c>
      <c r="BL38">
        <v>150</v>
      </c>
      <c r="BM38" t="s">
        <v>13</v>
      </c>
      <c r="BN38">
        <v>0</v>
      </c>
      <c r="BO38">
        <v>2.8559999999999999</v>
      </c>
      <c r="BP38" s="3">
        <v>908426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5">
      <c r="A39">
        <v>78</v>
      </c>
      <c r="B39" t="s">
        <v>65</v>
      </c>
      <c r="C39" s="2">
        <v>45427.170844907407</v>
      </c>
      <c r="D39">
        <v>153</v>
      </c>
      <c r="E39" t="s">
        <v>13</v>
      </c>
      <c r="F39">
        <v>0</v>
      </c>
      <c r="G39">
        <v>6</v>
      </c>
      <c r="H39" s="3">
        <v>14205</v>
      </c>
      <c r="I39">
        <v>3.2000000000000001E-2</v>
      </c>
      <c r="J39" t="s">
        <v>14</v>
      </c>
      <c r="K39" t="s">
        <v>14</v>
      </c>
      <c r="L39" t="s">
        <v>14</v>
      </c>
      <c r="M39" t="s">
        <v>14</v>
      </c>
      <c r="O39">
        <v>78</v>
      </c>
      <c r="P39" t="s">
        <v>65</v>
      </c>
      <c r="Q39" s="2">
        <v>45427.170844907407</v>
      </c>
      <c r="R39">
        <v>153</v>
      </c>
      <c r="S39" t="s">
        <v>13</v>
      </c>
      <c r="T39">
        <v>0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78</v>
      </c>
      <c r="AD39" t="s">
        <v>65</v>
      </c>
      <c r="AE39" s="2">
        <v>45427.170844907407</v>
      </c>
      <c r="AF39">
        <v>153</v>
      </c>
      <c r="AG39" t="s">
        <v>13</v>
      </c>
      <c r="AH39">
        <v>0</v>
      </c>
      <c r="AI39">
        <v>12.115</v>
      </c>
      <c r="AJ39" s="3">
        <v>45036</v>
      </c>
      <c r="AK39">
        <v>9.7650000000000006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 s="10">
        <v>78</v>
      </c>
      <c r="AT39" s="15">
        <f t="shared" si="0"/>
        <v>36.80102035118</v>
      </c>
      <c r="AU39" s="16">
        <f t="shared" si="1"/>
        <v>8691.4881616571201</v>
      </c>
      <c r="AW39" s="13">
        <f t="shared" si="2"/>
        <v>36.994679553177505</v>
      </c>
      <c r="AX39" s="14">
        <f t="shared" si="3"/>
        <v>8574.0459965270402</v>
      </c>
      <c r="AZ39" s="6">
        <f t="shared" si="4"/>
        <v>30.867088475706495</v>
      </c>
      <c r="BA39" s="7">
        <f t="shared" si="5"/>
        <v>9153.4804821260786</v>
      </c>
      <c r="BC39" s="11">
        <f t="shared" si="6"/>
        <v>32.487604746575002</v>
      </c>
      <c r="BD39" s="12">
        <f t="shared" si="7"/>
        <v>9295.4621309935992</v>
      </c>
      <c r="BF39" s="15">
        <f t="shared" si="8"/>
        <v>36.80102035118</v>
      </c>
      <c r="BG39" s="16">
        <f t="shared" si="9"/>
        <v>8691.4881616571201</v>
      </c>
      <c r="BI39">
        <v>78</v>
      </c>
      <c r="BJ39" t="s">
        <v>65</v>
      </c>
      <c r="BK39" s="2">
        <v>45427.170844907407</v>
      </c>
      <c r="BL39">
        <v>153</v>
      </c>
      <c r="BM39" t="s">
        <v>13</v>
      </c>
      <c r="BN39">
        <v>0</v>
      </c>
      <c r="BO39">
        <v>2.84</v>
      </c>
      <c r="BP39" s="3">
        <v>1016774</v>
      </c>
      <c r="BQ39">
        <v>0</v>
      </c>
      <c r="BR39" t="s">
        <v>14</v>
      </c>
      <c r="BS39" t="s">
        <v>14</v>
      </c>
      <c r="BT39" t="s">
        <v>14</v>
      </c>
      <c r="BU39" t="s">
        <v>14</v>
      </c>
    </row>
    <row r="40" spans="1:73" x14ac:dyDescent="0.35">
      <c r="A40">
        <v>79</v>
      </c>
      <c r="B40" t="s">
        <v>66</v>
      </c>
      <c r="C40" s="2">
        <v>45427.192060185182</v>
      </c>
      <c r="D40">
        <v>191</v>
      </c>
      <c r="E40" t="s">
        <v>13</v>
      </c>
      <c r="F40">
        <v>0</v>
      </c>
      <c r="G40">
        <v>5.9950000000000001</v>
      </c>
      <c r="H40" s="3">
        <v>142738</v>
      </c>
      <c r="I40">
        <v>0.35599999999999998</v>
      </c>
      <c r="J40" t="s">
        <v>14</v>
      </c>
      <c r="K40" t="s">
        <v>14</v>
      </c>
      <c r="L40" t="s">
        <v>14</v>
      </c>
      <c r="M40" t="s">
        <v>14</v>
      </c>
      <c r="O40">
        <v>79</v>
      </c>
      <c r="P40" t="s">
        <v>66</v>
      </c>
      <c r="Q40" s="2">
        <v>45427.192060185182</v>
      </c>
      <c r="R40">
        <v>191</v>
      </c>
      <c r="S40" t="s">
        <v>13</v>
      </c>
      <c r="T40">
        <v>0</v>
      </c>
      <c r="U40" t="s">
        <v>14</v>
      </c>
      <c r="V40" t="s">
        <v>14</v>
      </c>
      <c r="W40" t="s">
        <v>14</v>
      </c>
      <c r="X40" t="s">
        <v>14</v>
      </c>
      <c r="Y40" t="s">
        <v>14</v>
      </c>
      <c r="Z40" t="s">
        <v>14</v>
      </c>
      <c r="AA40" t="s">
        <v>14</v>
      </c>
      <c r="AC40">
        <v>79</v>
      </c>
      <c r="AD40" t="s">
        <v>66</v>
      </c>
      <c r="AE40" s="2">
        <v>45427.192060185182</v>
      </c>
      <c r="AF40">
        <v>191</v>
      </c>
      <c r="AG40" t="s">
        <v>13</v>
      </c>
      <c r="AH40">
        <v>0</v>
      </c>
      <c r="AI40">
        <v>12.138999999999999</v>
      </c>
      <c r="AJ40" s="3">
        <v>21573</v>
      </c>
      <c r="AK40">
        <v>4.6900000000000004</v>
      </c>
      <c r="AL40" t="s">
        <v>14</v>
      </c>
      <c r="AM40" t="s">
        <v>14</v>
      </c>
      <c r="AN40" t="s">
        <v>14</v>
      </c>
      <c r="AO40" t="s">
        <v>14</v>
      </c>
      <c r="AQ40">
        <v>1</v>
      </c>
      <c r="AS40" s="10">
        <v>79</v>
      </c>
      <c r="AT40" s="15">
        <f t="shared" si="0"/>
        <v>403.59241133721275</v>
      </c>
      <c r="AU40" s="16">
        <f t="shared" si="1"/>
        <v>4428.7344191258007</v>
      </c>
      <c r="AW40" s="13">
        <f t="shared" si="2"/>
        <v>373.24029687974047</v>
      </c>
      <c r="AX40" s="14">
        <f t="shared" si="3"/>
        <v>4113.3322882104594</v>
      </c>
      <c r="AZ40" s="6">
        <f t="shared" si="4"/>
        <v>331.03789103469222</v>
      </c>
      <c r="BA40" s="7">
        <f t="shared" si="5"/>
        <v>4343.5622367239203</v>
      </c>
      <c r="BC40" s="11">
        <f t="shared" si="6"/>
        <v>391.80172051241203</v>
      </c>
      <c r="BD40" s="12">
        <f t="shared" si="7"/>
        <v>5029.8256465430995</v>
      </c>
      <c r="BF40" s="15">
        <f t="shared" si="8"/>
        <v>403.59241133721275</v>
      </c>
      <c r="BG40" s="16">
        <f t="shared" si="9"/>
        <v>4428.7344191258007</v>
      </c>
      <c r="BI40">
        <v>79</v>
      </c>
      <c r="BJ40" t="s">
        <v>66</v>
      </c>
      <c r="BK40" s="2">
        <v>45427.192060185182</v>
      </c>
      <c r="BL40">
        <v>191</v>
      </c>
      <c r="BM40" t="s">
        <v>13</v>
      </c>
      <c r="BN40">
        <v>0</v>
      </c>
      <c r="BO40">
        <v>2.8439999999999999</v>
      </c>
      <c r="BP40" s="3">
        <v>991782</v>
      </c>
      <c r="BQ40">
        <v>0</v>
      </c>
      <c r="BR40" t="s">
        <v>14</v>
      </c>
      <c r="BS40" t="s">
        <v>14</v>
      </c>
      <c r="BT40" t="s">
        <v>14</v>
      </c>
      <c r="BU40" t="s">
        <v>14</v>
      </c>
    </row>
    <row r="41" spans="1:73" x14ac:dyDescent="0.35">
      <c r="A41">
        <v>80</v>
      </c>
      <c r="B41" t="s">
        <v>67</v>
      </c>
      <c r="C41" s="2">
        <v>45427.213275462964</v>
      </c>
      <c r="D41">
        <v>69</v>
      </c>
      <c r="E41" t="s">
        <v>13</v>
      </c>
      <c r="F41">
        <v>0</v>
      </c>
      <c r="G41">
        <v>5.9859999999999998</v>
      </c>
      <c r="H41" s="3">
        <v>2675778</v>
      </c>
      <c r="I41">
        <v>6.7759999999999998</v>
      </c>
      <c r="J41" t="s">
        <v>14</v>
      </c>
      <c r="K41" t="s">
        <v>14</v>
      </c>
      <c r="L41" t="s">
        <v>14</v>
      </c>
      <c r="M41" t="s">
        <v>14</v>
      </c>
      <c r="O41">
        <v>80</v>
      </c>
      <c r="P41" t="s">
        <v>67</v>
      </c>
      <c r="Q41" s="2">
        <v>45427.213275462964</v>
      </c>
      <c r="R41">
        <v>69</v>
      </c>
      <c r="S41" t="s">
        <v>13</v>
      </c>
      <c r="T41">
        <v>0</v>
      </c>
      <c r="U41">
        <v>5.9390000000000001</v>
      </c>
      <c r="V41" s="3">
        <v>21473</v>
      </c>
      <c r="W41">
        <v>6.3250000000000002</v>
      </c>
      <c r="X41" t="s">
        <v>14</v>
      </c>
      <c r="Y41" t="s">
        <v>14</v>
      </c>
      <c r="Z41" t="s">
        <v>14</v>
      </c>
      <c r="AA41" t="s">
        <v>14</v>
      </c>
      <c r="AC41">
        <v>80</v>
      </c>
      <c r="AD41" t="s">
        <v>67</v>
      </c>
      <c r="AE41" s="2">
        <v>45427.213275462964</v>
      </c>
      <c r="AF41">
        <v>69</v>
      </c>
      <c r="AG41" t="s">
        <v>13</v>
      </c>
      <c r="AH41">
        <v>0</v>
      </c>
      <c r="AI41">
        <v>12.098000000000001</v>
      </c>
      <c r="AJ41" s="3">
        <v>51721</v>
      </c>
      <c r="AK41">
        <v>11.198</v>
      </c>
      <c r="AL41" t="s">
        <v>14</v>
      </c>
      <c r="AM41" t="s">
        <v>14</v>
      </c>
      <c r="AN41" t="s">
        <v>14</v>
      </c>
      <c r="AO41" t="s">
        <v>14</v>
      </c>
      <c r="AQ41">
        <v>1</v>
      </c>
      <c r="AS41" s="10">
        <v>80</v>
      </c>
      <c r="AT41" s="15">
        <f t="shared" si="0"/>
        <v>5846.8015689872391</v>
      </c>
      <c r="AU41" s="16">
        <f t="shared" si="1"/>
        <v>10055.060563960771</v>
      </c>
      <c r="AW41" s="13">
        <f t="shared" si="2"/>
        <v>5782.52312913897</v>
      </c>
      <c r="AX41" s="14">
        <f t="shared" si="3"/>
        <v>9841.7006944653403</v>
      </c>
      <c r="AZ41" s="6">
        <f t="shared" si="4"/>
        <v>5523.8423810519798</v>
      </c>
      <c r="BA41" s="7">
        <f t="shared" si="5"/>
        <v>10518.763121817679</v>
      </c>
      <c r="BC41" s="11">
        <f t="shared" si="6"/>
        <v>5211.937264961718</v>
      </c>
      <c r="BD41" s="12">
        <f t="shared" si="7"/>
        <v>10924.8816707031</v>
      </c>
      <c r="BF41" s="15">
        <f t="shared" si="8"/>
        <v>5846.8015689872391</v>
      </c>
      <c r="BG41" s="16">
        <f t="shared" si="9"/>
        <v>10055.060563960771</v>
      </c>
      <c r="BI41">
        <v>80</v>
      </c>
      <c r="BJ41" t="s">
        <v>67</v>
      </c>
      <c r="BK41" s="2">
        <v>45427.213275462964</v>
      </c>
      <c r="BL41">
        <v>69</v>
      </c>
      <c r="BM41" t="s">
        <v>13</v>
      </c>
      <c r="BN41">
        <v>0</v>
      </c>
      <c r="BO41">
        <v>2.8439999999999999</v>
      </c>
      <c r="BP41" s="3">
        <v>933312</v>
      </c>
      <c r="BQ41">
        <v>0</v>
      </c>
      <c r="BR41" t="s">
        <v>14</v>
      </c>
      <c r="BS41" t="s">
        <v>14</v>
      </c>
      <c r="BT41" t="s">
        <v>14</v>
      </c>
      <c r="BU41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Iannucci, Frances</cp:lastModifiedBy>
  <dcterms:created xsi:type="dcterms:W3CDTF">2020-10-28T13:32:09Z</dcterms:created>
  <dcterms:modified xsi:type="dcterms:W3CDTF">2024-05-16T17:48:17Z</dcterms:modified>
</cp:coreProperties>
</file>