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ewood/Documents/GitHub/Reservoirs/Data/DataNotYetUploadedToEDI/Sed_trap/Metals/"/>
    </mc:Choice>
  </mc:AlternateContent>
  <xr:revisionPtr revIDLastSave="0" documentId="13_ncr:1_{E40C7897-027D-684E-873E-C57AAE05888F}" xr6:coauthVersionLast="47" xr6:coauthVersionMax="47" xr10:uidLastSave="{00000000-0000-0000-0000-000000000000}"/>
  <bookViews>
    <workbookView xWindow="0" yWindow="760" windowWidth="30240" windowHeight="17740" xr2:uid="{0F3537B5-2E49-4F72-9B18-9B604E93E660}"/>
  </bookViews>
  <sheets>
    <sheet name="Sheet1" sheetId="10" r:id="rId1"/>
    <sheet name="2-15" sheetId="1" r:id="rId2"/>
    <sheet name="2-2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T21" i="2" l="1"/>
  <c r="V21" i="2" s="1"/>
  <c r="T29" i="2"/>
  <c r="V29" i="2" s="1"/>
  <c r="S3" i="2"/>
  <c r="U3" i="2" s="1"/>
  <c r="W3" i="2" s="1"/>
  <c r="S4" i="2"/>
  <c r="U4" i="2" s="1"/>
  <c r="W4" i="2" s="1"/>
  <c r="S5" i="2"/>
  <c r="U5" i="2" s="1"/>
  <c r="W5" i="2" s="1"/>
  <c r="S6" i="2"/>
  <c r="U6" i="2" s="1"/>
  <c r="W6" i="2" s="1"/>
  <c r="S7" i="2"/>
  <c r="U7" i="2" s="1"/>
  <c r="W7" i="2" s="1"/>
  <c r="S8" i="2"/>
  <c r="U8" i="2" s="1"/>
  <c r="W8" i="2" s="1"/>
  <c r="S9" i="2"/>
  <c r="U9" i="2" s="1"/>
  <c r="W9" i="2" s="1"/>
  <c r="S10" i="2"/>
  <c r="U10" i="2" s="1"/>
  <c r="W10" i="2" s="1"/>
  <c r="S11" i="2"/>
  <c r="U11" i="2" s="1"/>
  <c r="W11" i="2" s="1"/>
  <c r="S12" i="2"/>
  <c r="U12" i="2" s="1"/>
  <c r="W12" i="2" s="1"/>
  <c r="S13" i="2"/>
  <c r="U13" i="2" s="1"/>
  <c r="W13" i="2" s="1"/>
  <c r="S14" i="2"/>
  <c r="U14" i="2" s="1"/>
  <c r="W14" i="2" s="1"/>
  <c r="S15" i="2"/>
  <c r="U15" i="2" s="1"/>
  <c r="W15" i="2" s="1"/>
  <c r="S16" i="2"/>
  <c r="U16" i="2" s="1"/>
  <c r="W16" i="2" s="1"/>
  <c r="S17" i="2"/>
  <c r="U17" i="2" s="1"/>
  <c r="W17" i="2" s="1"/>
  <c r="S18" i="2"/>
  <c r="U18" i="2" s="1"/>
  <c r="W18" i="2" s="1"/>
  <c r="S19" i="2"/>
  <c r="U19" i="2" s="1"/>
  <c r="W19" i="2" s="1"/>
  <c r="S20" i="2"/>
  <c r="U20" i="2" s="1"/>
  <c r="W20" i="2" s="1"/>
  <c r="S21" i="2"/>
  <c r="U21" i="2" s="1"/>
  <c r="W21" i="2" s="1"/>
  <c r="S22" i="2"/>
  <c r="U22" i="2" s="1"/>
  <c r="W22" i="2" s="1"/>
  <c r="S23" i="2"/>
  <c r="U23" i="2" s="1"/>
  <c r="W23" i="2" s="1"/>
  <c r="S24" i="2"/>
  <c r="U24" i="2" s="1"/>
  <c r="W24" i="2" s="1"/>
  <c r="S25" i="2"/>
  <c r="U25" i="2" s="1"/>
  <c r="W25" i="2" s="1"/>
  <c r="S26" i="2"/>
  <c r="U26" i="2" s="1"/>
  <c r="W26" i="2" s="1"/>
  <c r="S27" i="2"/>
  <c r="U27" i="2" s="1"/>
  <c r="W27" i="2" s="1"/>
  <c r="S28" i="2"/>
  <c r="U28" i="2" s="1"/>
  <c r="W28" i="2" s="1"/>
  <c r="S29" i="2"/>
  <c r="U29" i="2" s="1"/>
  <c r="W29" i="2" s="1"/>
  <c r="S30" i="2"/>
  <c r="U30" i="2" s="1"/>
  <c r="W30" i="2" s="1"/>
  <c r="S31" i="2"/>
  <c r="U31" i="2" s="1"/>
  <c r="W31" i="2" s="1"/>
  <c r="S32" i="2"/>
  <c r="U32" i="2" s="1"/>
  <c r="W32" i="2" s="1"/>
  <c r="S33" i="2"/>
  <c r="U33" i="2" s="1"/>
  <c r="W33" i="2" s="1"/>
  <c r="S34" i="2"/>
  <c r="U34" i="2" s="1"/>
  <c r="W34" i="2" s="1"/>
  <c r="S35" i="2"/>
  <c r="U35" i="2" s="1"/>
  <c r="W35" i="2" s="1"/>
  <c r="S36" i="2"/>
  <c r="U36" i="2" s="1"/>
  <c r="W36" i="2" s="1"/>
  <c r="S37" i="2"/>
  <c r="U37" i="2" s="1"/>
  <c r="W37" i="2" s="1"/>
  <c r="S2" i="2"/>
  <c r="U2" i="2" s="1"/>
  <c r="W2" i="2" s="1"/>
  <c r="R2" i="2"/>
  <c r="T2" i="2" s="1"/>
  <c r="V2" i="2" s="1"/>
  <c r="R3" i="2"/>
  <c r="T3" i="2" s="1"/>
  <c r="V3" i="2" s="1"/>
  <c r="R4" i="2"/>
  <c r="T4" i="2" s="1"/>
  <c r="V4" i="2" s="1"/>
  <c r="R5" i="2"/>
  <c r="T5" i="2" s="1"/>
  <c r="V5" i="2" s="1"/>
  <c r="R6" i="2"/>
  <c r="T6" i="2" s="1"/>
  <c r="V6" i="2" s="1"/>
  <c r="R7" i="2"/>
  <c r="T7" i="2" s="1"/>
  <c r="V7" i="2" s="1"/>
  <c r="R8" i="2"/>
  <c r="T8" i="2" s="1"/>
  <c r="V8" i="2" s="1"/>
  <c r="R9" i="2"/>
  <c r="T9" i="2" s="1"/>
  <c r="V9" i="2" s="1"/>
  <c r="R10" i="2"/>
  <c r="T10" i="2" s="1"/>
  <c r="V10" i="2" s="1"/>
  <c r="R11" i="2"/>
  <c r="T11" i="2" s="1"/>
  <c r="V11" i="2" s="1"/>
  <c r="R12" i="2"/>
  <c r="T12" i="2" s="1"/>
  <c r="V12" i="2" s="1"/>
  <c r="R13" i="2"/>
  <c r="T13" i="2" s="1"/>
  <c r="V13" i="2" s="1"/>
  <c r="R14" i="2"/>
  <c r="T14" i="2" s="1"/>
  <c r="V14" i="2" s="1"/>
  <c r="R15" i="2"/>
  <c r="T15" i="2" s="1"/>
  <c r="V15" i="2" s="1"/>
  <c r="R16" i="2"/>
  <c r="T16" i="2" s="1"/>
  <c r="V16" i="2" s="1"/>
  <c r="R17" i="2"/>
  <c r="T17" i="2" s="1"/>
  <c r="V17" i="2" s="1"/>
  <c r="R18" i="2"/>
  <c r="T18" i="2" s="1"/>
  <c r="V18" i="2" s="1"/>
  <c r="R19" i="2"/>
  <c r="T19" i="2" s="1"/>
  <c r="V19" i="2" s="1"/>
  <c r="R20" i="2"/>
  <c r="T20" i="2" s="1"/>
  <c r="V20" i="2" s="1"/>
  <c r="R21" i="2"/>
  <c r="R22" i="2"/>
  <c r="T22" i="2" s="1"/>
  <c r="V22" i="2" s="1"/>
  <c r="R23" i="2"/>
  <c r="T23" i="2" s="1"/>
  <c r="V23" i="2" s="1"/>
  <c r="R24" i="2"/>
  <c r="T24" i="2" s="1"/>
  <c r="V24" i="2" s="1"/>
  <c r="R25" i="2"/>
  <c r="T25" i="2" s="1"/>
  <c r="V25" i="2" s="1"/>
  <c r="R26" i="2"/>
  <c r="T26" i="2" s="1"/>
  <c r="V26" i="2" s="1"/>
  <c r="R27" i="2"/>
  <c r="T27" i="2" s="1"/>
  <c r="V27" i="2" s="1"/>
  <c r="R28" i="2"/>
  <c r="T28" i="2" s="1"/>
  <c r="V28" i="2" s="1"/>
  <c r="R29" i="2"/>
  <c r="R30" i="2"/>
  <c r="T30" i="2" s="1"/>
  <c r="V30" i="2" s="1"/>
  <c r="R31" i="2"/>
  <c r="T31" i="2" s="1"/>
  <c r="V31" i="2" s="1"/>
  <c r="R32" i="2"/>
  <c r="T32" i="2" s="1"/>
  <c r="V32" i="2" s="1"/>
  <c r="R33" i="2"/>
  <c r="T33" i="2" s="1"/>
  <c r="V33" i="2" s="1"/>
  <c r="R34" i="2"/>
  <c r="T34" i="2" s="1"/>
  <c r="V34" i="2" s="1"/>
  <c r="R35" i="2"/>
  <c r="T35" i="2" s="1"/>
  <c r="V35" i="2" s="1"/>
  <c r="R36" i="2"/>
  <c r="T36" i="2" s="1"/>
  <c r="V36" i="2" s="1"/>
  <c r="R37" i="2"/>
  <c r="T37" i="2" s="1"/>
  <c r="V37" i="2" s="1"/>
  <c r="R2" i="1"/>
  <c r="T2" i="1" s="1"/>
  <c r="V2" i="1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2" i="2"/>
  <c r="U4" i="1"/>
  <c r="W4" i="1" s="1"/>
  <c r="U20" i="1"/>
  <c r="W20" i="1" s="1"/>
  <c r="T7" i="1"/>
  <c r="V7" i="1" s="1"/>
  <c r="T23" i="1"/>
  <c r="V23" i="1" s="1"/>
  <c r="T28" i="1"/>
  <c r="V28" i="1" s="1"/>
  <c r="S3" i="1"/>
  <c r="U3" i="1" s="1"/>
  <c r="W3" i="1" s="1"/>
  <c r="S4" i="1"/>
  <c r="S5" i="1"/>
  <c r="U5" i="1" s="1"/>
  <c r="W5" i="1" s="1"/>
  <c r="S6" i="1"/>
  <c r="U6" i="1" s="1"/>
  <c r="W6" i="1" s="1"/>
  <c r="S7" i="1"/>
  <c r="U7" i="1" s="1"/>
  <c r="W7" i="1" s="1"/>
  <c r="S8" i="1"/>
  <c r="U8" i="1" s="1"/>
  <c r="W8" i="1" s="1"/>
  <c r="S9" i="1"/>
  <c r="U9" i="1" s="1"/>
  <c r="W9" i="1" s="1"/>
  <c r="S10" i="1"/>
  <c r="U10" i="1" s="1"/>
  <c r="W10" i="1" s="1"/>
  <c r="S11" i="1"/>
  <c r="U11" i="1" s="1"/>
  <c r="W11" i="1" s="1"/>
  <c r="S12" i="1"/>
  <c r="U12" i="1" s="1"/>
  <c r="W12" i="1" s="1"/>
  <c r="S13" i="1"/>
  <c r="U13" i="1" s="1"/>
  <c r="W13" i="1" s="1"/>
  <c r="S14" i="1"/>
  <c r="U14" i="1" s="1"/>
  <c r="W14" i="1" s="1"/>
  <c r="S15" i="1"/>
  <c r="U15" i="1" s="1"/>
  <c r="W15" i="1" s="1"/>
  <c r="S16" i="1"/>
  <c r="U16" i="1" s="1"/>
  <c r="W16" i="1" s="1"/>
  <c r="S17" i="1"/>
  <c r="U17" i="1" s="1"/>
  <c r="W17" i="1" s="1"/>
  <c r="S18" i="1"/>
  <c r="U18" i="1" s="1"/>
  <c r="W18" i="1" s="1"/>
  <c r="S19" i="1"/>
  <c r="U19" i="1" s="1"/>
  <c r="W19" i="1" s="1"/>
  <c r="S20" i="1"/>
  <c r="S21" i="1"/>
  <c r="U21" i="1" s="1"/>
  <c r="W21" i="1" s="1"/>
  <c r="S22" i="1"/>
  <c r="U22" i="1" s="1"/>
  <c r="W22" i="1" s="1"/>
  <c r="S23" i="1"/>
  <c r="U23" i="1" s="1"/>
  <c r="W23" i="1" s="1"/>
  <c r="S24" i="1"/>
  <c r="U24" i="1" s="1"/>
  <c r="W24" i="1" s="1"/>
  <c r="S25" i="1"/>
  <c r="U25" i="1" s="1"/>
  <c r="W25" i="1" s="1"/>
  <c r="S26" i="1"/>
  <c r="U26" i="1" s="1"/>
  <c r="W26" i="1" s="1"/>
  <c r="S27" i="1"/>
  <c r="U27" i="1" s="1"/>
  <c r="W27" i="1" s="1"/>
  <c r="S28" i="1"/>
  <c r="U28" i="1" s="1"/>
  <c r="W28" i="1" s="1"/>
  <c r="S29" i="1"/>
  <c r="U29" i="1" s="1"/>
  <c r="W29" i="1" s="1"/>
  <c r="S30" i="1"/>
  <c r="U30" i="1" s="1"/>
  <c r="W30" i="1" s="1"/>
  <c r="S2" i="1"/>
  <c r="U2" i="1" s="1"/>
  <c r="W2" i="1" s="1"/>
  <c r="R3" i="1"/>
  <c r="T3" i="1" s="1"/>
  <c r="V3" i="1" s="1"/>
  <c r="R4" i="1"/>
  <c r="T4" i="1" s="1"/>
  <c r="V4" i="1" s="1"/>
  <c r="R5" i="1"/>
  <c r="T5" i="1" s="1"/>
  <c r="V5" i="1" s="1"/>
  <c r="R6" i="1"/>
  <c r="T6" i="1" s="1"/>
  <c r="V6" i="1" s="1"/>
  <c r="R7" i="1"/>
  <c r="R8" i="1"/>
  <c r="T8" i="1" s="1"/>
  <c r="V8" i="1" s="1"/>
  <c r="R9" i="1"/>
  <c r="T9" i="1" s="1"/>
  <c r="V9" i="1" s="1"/>
  <c r="R10" i="1"/>
  <c r="T10" i="1" s="1"/>
  <c r="V10" i="1" s="1"/>
  <c r="R11" i="1"/>
  <c r="T11" i="1" s="1"/>
  <c r="V11" i="1" s="1"/>
  <c r="R12" i="1"/>
  <c r="T12" i="1" s="1"/>
  <c r="V12" i="1" s="1"/>
  <c r="R13" i="1"/>
  <c r="T13" i="1" s="1"/>
  <c r="V13" i="1" s="1"/>
  <c r="R14" i="1"/>
  <c r="T14" i="1" s="1"/>
  <c r="V14" i="1" s="1"/>
  <c r="R15" i="1"/>
  <c r="T15" i="1" s="1"/>
  <c r="V15" i="1" s="1"/>
  <c r="R16" i="1"/>
  <c r="T16" i="1" s="1"/>
  <c r="V16" i="1" s="1"/>
  <c r="R17" i="1"/>
  <c r="T17" i="1" s="1"/>
  <c r="V17" i="1" s="1"/>
  <c r="R18" i="1"/>
  <c r="T18" i="1" s="1"/>
  <c r="V18" i="1" s="1"/>
  <c r="R19" i="1"/>
  <c r="T19" i="1" s="1"/>
  <c r="V19" i="1" s="1"/>
  <c r="R20" i="1"/>
  <c r="T20" i="1" s="1"/>
  <c r="V20" i="1" s="1"/>
  <c r="R21" i="1"/>
  <c r="T21" i="1" s="1"/>
  <c r="V21" i="1" s="1"/>
  <c r="R22" i="1"/>
  <c r="T22" i="1" s="1"/>
  <c r="V22" i="1" s="1"/>
  <c r="R23" i="1"/>
  <c r="R24" i="1"/>
  <c r="T24" i="1" s="1"/>
  <c r="V24" i="1" s="1"/>
  <c r="R25" i="1"/>
  <c r="T25" i="1" s="1"/>
  <c r="V25" i="1" s="1"/>
  <c r="R26" i="1"/>
  <c r="T26" i="1" s="1"/>
  <c r="V26" i="1" s="1"/>
  <c r="R27" i="1"/>
  <c r="T27" i="1" s="1"/>
  <c r="V27" i="1" s="1"/>
  <c r="R28" i="1"/>
  <c r="R29" i="1"/>
  <c r="T29" i="1" s="1"/>
  <c r="V29" i="1" s="1"/>
  <c r="R30" i="1"/>
  <c r="T30" i="1" s="1"/>
  <c r="V30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</calcChain>
</file>

<file path=xl/sharedStrings.xml><?xml version="1.0" encoding="utf-8"?>
<sst xmlns="http://schemas.openxmlformats.org/spreadsheetml/2006/main" count="330" uniqueCount="298">
  <si>
    <t>Sample_ID</t>
  </si>
  <si>
    <t>Mass_on_filter_g</t>
  </si>
  <si>
    <t>Vol_acid_L</t>
  </si>
  <si>
    <t>NIST Standard 2587</t>
  </si>
  <si>
    <t>Acid blank</t>
  </si>
  <si>
    <t>F_sed_4m_R1_05Oct20</t>
  </si>
  <si>
    <t>F_sed_4m_R1_30Sep20</t>
  </si>
  <si>
    <t>F_sed_4m_R2_30Sep20</t>
  </si>
  <si>
    <t>F_sed_8m_R1_30Sep20</t>
  </si>
  <si>
    <t>F_sed_8m_R2_30Sep20</t>
  </si>
  <si>
    <t>F_sed_4m_R2_05Oct20</t>
  </si>
  <si>
    <t>F_sed_8m_R1_05Oct20</t>
  </si>
  <si>
    <t>F_sed_8m_R2_05Oct20</t>
  </si>
  <si>
    <t>F_sed_4m_R1_19Oct20</t>
  </si>
  <si>
    <t>F_sed_4m_R2_19Oct20</t>
  </si>
  <si>
    <t>F_sed_8m_R1_19Oct20</t>
  </si>
  <si>
    <t>F_sed_4m_R1_02Nov20</t>
  </si>
  <si>
    <t>F_sed_4m_R2_02Nov20</t>
  </si>
  <si>
    <t>F_sed_8m_R1_02Nov20</t>
  </si>
  <si>
    <t>F_sed_8m_R2_02Nov20</t>
  </si>
  <si>
    <t>F_sed_4m_R1_09Nov20</t>
  </si>
  <si>
    <t>F_sed_4m_R2_09Nov20</t>
  </si>
  <si>
    <t>F_sed_8m_R1_09Nov20</t>
  </si>
  <si>
    <t>F_sed_8m_R2_09Nov20</t>
  </si>
  <si>
    <t>B_sed_4m_R1_01Oct20</t>
  </si>
  <si>
    <t>Sample_number</t>
  </si>
  <si>
    <t>F_sed_4m_R1_06Jul20</t>
  </si>
  <si>
    <t>F_sed_4m_R2_06Jul20</t>
  </si>
  <si>
    <t>F_sed_8m_R1_06Jul20</t>
  </si>
  <si>
    <t>F_sed_8m_R2_06Jul20</t>
  </si>
  <si>
    <t>F_sed_4m_R1_20Jul20</t>
  </si>
  <si>
    <t>F_sed_4m_R2_20Jul20</t>
  </si>
  <si>
    <t>F_sed_8m_R1_20Jul20</t>
  </si>
  <si>
    <t>F_sed_8m_R2_20Jul20</t>
  </si>
  <si>
    <t>F_sed_4m_R2_07Aug20</t>
  </si>
  <si>
    <t>F_sed_8m_R1_07Aug20</t>
  </si>
  <si>
    <t>F_sed_8m_R2_07Aug20</t>
  </si>
  <si>
    <t>F_sed_4m_R1_24Aug20</t>
  </si>
  <si>
    <t>F_sed_4m_R2_24Aug20</t>
  </si>
  <si>
    <t>F_sed_8m_R1_24Aug20</t>
  </si>
  <si>
    <t>F_sed_4m_R1_11Sep20</t>
  </si>
  <si>
    <t>F_sed_4m_R2_11Sep20</t>
  </si>
  <si>
    <t>F_sed_8m_R1_11Sep20</t>
  </si>
  <si>
    <t>B_sed_4m_R1_02Jul20</t>
  </si>
  <si>
    <t>B_sed_4m_R2_02Jul20</t>
  </si>
  <si>
    <t>B_sed_8m_R1_02Jul20</t>
  </si>
  <si>
    <t>B_sed_8m_R2_02Jul20</t>
  </si>
  <si>
    <t>B_sed_4m_R1_17Jul20</t>
  </si>
  <si>
    <t>B_sed_4m_R2_17Jul20</t>
  </si>
  <si>
    <t>B_sed_8m_R1_17Jul20</t>
  </si>
  <si>
    <t>B_sed_8m_R2_17Jul20</t>
  </si>
  <si>
    <t>B_sed_4m_R1_30Jul20</t>
  </si>
  <si>
    <t>B_sed_4m_R2_30Jul20</t>
  </si>
  <si>
    <t>B_sed_8m_R1_30Jul20</t>
  </si>
  <si>
    <t>B_sed_8m_R2_30Jul20</t>
  </si>
  <si>
    <t>B_sed_4m_R1_26Aug20</t>
  </si>
  <si>
    <t>B_sed_4m_R2_26Aug20</t>
  </si>
  <si>
    <t>B_sed_8m_R1_26Aug20</t>
  </si>
  <si>
    <t>B_sed_8m_R2_26Aug20</t>
  </si>
  <si>
    <t>B_sed_8m_R1_16Sep20</t>
  </si>
  <si>
    <t>B_sed_8m_R2_16Sep20</t>
  </si>
  <si>
    <t>F_sed_4m_R1_07Aug20</t>
  </si>
  <si>
    <t>Vol_acid_used_in_dilution_L</t>
  </si>
  <si>
    <t>Vol_diluted_L</t>
  </si>
  <si>
    <t>Fe_mg_per_L</t>
  </si>
  <si>
    <t>Mn_mg_per_L</t>
  </si>
  <si>
    <t>Volume_filtered_L</t>
  </si>
  <si>
    <t>Volume_total_L</t>
  </si>
  <si>
    <t>Area_of_trap_m2</t>
  </si>
  <si>
    <t>Time_days</t>
  </si>
  <si>
    <t>mg_Fe_per_kg_sed</t>
  </si>
  <si>
    <t>mg_Mn_per_kg_sed</t>
  </si>
  <si>
    <t>Total_Fe_mass_per_trap</t>
  </si>
  <si>
    <t>Total_Mn_mass_per_trap</t>
  </si>
  <si>
    <t>Fe_flux_mg_per_m2d</t>
  </si>
  <si>
    <t>Mn_flux_mg_per_m2d</t>
  </si>
  <si>
    <t>Fe_flux_g_per_m2d</t>
  </si>
  <si>
    <t>Mn_flux_g_per_m2d</t>
  </si>
  <si>
    <t>B_sed_4m_R1_14Oct20</t>
  </si>
  <si>
    <t>B_sed_8m_R1_01Oct20</t>
  </si>
  <si>
    <t>B_sed_8m_R1_14Oct20</t>
  </si>
  <si>
    <t>B_sed_8m_R2_14Oct20</t>
  </si>
  <si>
    <t>B_sed_4m_R1_26Oct20</t>
  </si>
  <si>
    <t>B_sed_8m_R1_26Oct20</t>
  </si>
  <si>
    <t>B_sed_8m_R2_26Oct20</t>
  </si>
  <si>
    <t>Sample_date</t>
  </si>
  <si>
    <t>F_sed_8m_R2_19Oct20</t>
  </si>
  <si>
    <t>Filter A</t>
  </si>
  <si>
    <t>Filter B</t>
  </si>
  <si>
    <t>B_sed_8m_R2_01Oct20</t>
  </si>
  <si>
    <t>Sample</t>
  </si>
  <si>
    <t>Filter1ID</t>
  </si>
  <si>
    <t>Filter2ID</t>
  </si>
  <si>
    <t>Rack</t>
  </si>
  <si>
    <t>Carousel</t>
  </si>
  <si>
    <t>SampleNum</t>
  </si>
  <si>
    <t>Filter1Mass_g</t>
  </si>
  <si>
    <t>Filter2Mass_g</t>
  </si>
  <si>
    <t>Duration_days</t>
  </si>
  <si>
    <t>F_sed_4m_R1_F1_30Sep20</t>
  </si>
  <si>
    <t>F_sed_4m_R2_F1_30Sep20</t>
  </si>
  <si>
    <t>F_sed_8m_R1_F1_30Sep20</t>
  </si>
  <si>
    <t>F_sed_8m_R2_F1_30Sep20</t>
  </si>
  <si>
    <t>F_sed_4m_R1_F1_05Oct20</t>
  </si>
  <si>
    <t>F_sed_4m_R2_F1_05Oct20</t>
  </si>
  <si>
    <t>F_sed_8m_R1_F1_05Oct20</t>
  </si>
  <si>
    <t>F_sed_8m_R2_F1_05Oct20</t>
  </si>
  <si>
    <t>F_sed_4m_R1_F1_19Oct20</t>
  </si>
  <si>
    <t>F_sed_4m_R2_F1_19Oct20</t>
  </si>
  <si>
    <t>F_sed_8m_R1_F1_19Oct20</t>
  </si>
  <si>
    <t>F_sed_8m_R2_F1_19Oct20</t>
  </si>
  <si>
    <t>F_sed_4m_R1_F1_02Nov20</t>
  </si>
  <si>
    <t>F_sed_4m_R2_F1_02Nov20</t>
  </si>
  <si>
    <t>F_sed_8m_R1_F1_02Nov20</t>
  </si>
  <si>
    <t>F_sed_8m_R2_F1_02Nov20</t>
  </si>
  <si>
    <t>F_sed_4m_R1_F1_09Nov20</t>
  </si>
  <si>
    <t>F_sed_4m_R2_F1_09Nov20</t>
  </si>
  <si>
    <t>F_sed_8m_R1_F1_09Nov20</t>
  </si>
  <si>
    <t>F_sed_8m_R2_F1_09Nov20</t>
  </si>
  <si>
    <t>B_sed_4m_R1_F1_01Oct20</t>
  </si>
  <si>
    <t>B_sed_8m_R1_F1_01Oct20</t>
  </si>
  <si>
    <t>B_sed_8m_R2_F1_01Oct20</t>
  </si>
  <si>
    <t>B_sed_4m_R1_F1_14Oct20</t>
  </si>
  <si>
    <t>B_sed_8m_R1_F1_14Oct20</t>
  </si>
  <si>
    <t>B_sed_8m_R2_F1_14Oct20</t>
  </si>
  <si>
    <t>B_sed_4m_R1_F1_26Oct20</t>
  </si>
  <si>
    <t>B_sed_8m_R1_F1_26Oct20</t>
  </si>
  <si>
    <t>B_sed_8m_R2_F1_26Oct20</t>
  </si>
  <si>
    <t>F_sed_4m_R1_F2_30Sep20</t>
  </si>
  <si>
    <t>F_sed_4m_R2_F2_30Sep20</t>
  </si>
  <si>
    <t>F_sed_8m_R1_F2_30Sep20</t>
  </si>
  <si>
    <t>F_sed_8m_R2_F2_30Sep20</t>
  </si>
  <si>
    <t>F_sed_4m_R1_F2_05Oct20</t>
  </si>
  <si>
    <t>F_sed_4m_R2_F2_05Oct20</t>
  </si>
  <si>
    <t>F_sed_8m_R1_F2_05Oct20</t>
  </si>
  <si>
    <t>F_sed_8m_R2_F2_05Oct20</t>
  </si>
  <si>
    <t>F_sed_4m_R1_F2_19Oct20</t>
  </si>
  <si>
    <t>F_sed_4m_R2_F2_19Oct20</t>
  </si>
  <si>
    <t>F_sed_8m_R1_F2_19Oct20</t>
  </si>
  <si>
    <t>F_sed_8m_R2_F2_19Oct20</t>
  </si>
  <si>
    <t>F_sed_4m_R1_F2_02Nov20</t>
  </si>
  <si>
    <t>F_sed_4m_R2_F2_02Nov20</t>
  </si>
  <si>
    <t>F_sed_8m_R1_F2_02Nov20</t>
  </si>
  <si>
    <t>F_sed_8m_R2_F2_02Nov20</t>
  </si>
  <si>
    <t>F_sed_4m_R1_F2_09Nov20</t>
  </si>
  <si>
    <t>F_sed_4m_R2_F2_09Nov20</t>
  </si>
  <si>
    <t>F_sed_8m_R1_F2_09Nov20</t>
  </si>
  <si>
    <t>F_sed_8m_R2_F2_09Nov20</t>
  </si>
  <si>
    <t>B_sed_4m_R1_F2_01Oct20</t>
  </si>
  <si>
    <t>B_sed_8m_R1_F2_01Oct20</t>
  </si>
  <si>
    <t>B_sed_8m_R2_F2_01Oct20</t>
  </si>
  <si>
    <t>B_sed_4m_R1_F2_14Oct20</t>
  </si>
  <si>
    <t>B_sed_8m_R1_F2_14Oct20</t>
  </si>
  <si>
    <t>B_sed_8m_R2_F2_14Oct20</t>
  </si>
  <si>
    <t>B_sed_4m_R1_F2_26Oct20</t>
  </si>
  <si>
    <t>B_sed_8m_R1_F2_26Oct20</t>
  </si>
  <si>
    <t>B_sed_8m_R2_F2_26Oct20</t>
  </si>
  <si>
    <t>F_sed_4m_R1_F1_06Jul20</t>
  </si>
  <si>
    <t>F_sed_4m_R2_F1_06Jul20</t>
  </si>
  <si>
    <t>F_sed_8m_R1_F1_06Jul20</t>
  </si>
  <si>
    <t>F_sed_8m_R2_F1_06Jul20</t>
  </si>
  <si>
    <t>F_sed_4m_R1_F1_20Jul20</t>
  </si>
  <si>
    <t>F_sed_4m_R2_F1_20Jul20</t>
  </si>
  <si>
    <t>F_sed_8m_R1_F1_20Jul20</t>
  </si>
  <si>
    <t>F_sed_8m_R2_F1_20Jul20</t>
  </si>
  <si>
    <t>F_sed_4m_R1_F1_07Aug20</t>
  </si>
  <si>
    <t>F_sed_4m_R2_F1_07Aug20</t>
  </si>
  <si>
    <t>F_sed_8m_R1_F1_07Aug20</t>
  </si>
  <si>
    <t>F_sed_8m_R2_F1_07Aug20</t>
  </si>
  <si>
    <t>F_sed_4m_R1_F1_24Aug20</t>
  </si>
  <si>
    <t>F_sed_4m_R2_F1_24Aug20</t>
  </si>
  <si>
    <t>F_sed_8m_R1_F1_24Aug20</t>
  </si>
  <si>
    <t>F_sed_4m_R1_F1_11Sep20</t>
  </si>
  <si>
    <t>F_sed_4m_R2_F1_11Sep20</t>
  </si>
  <si>
    <t>F_sed_8m_R1_F1_11Sep20</t>
  </si>
  <si>
    <t>B_sed_4m_R1_F1_02Jul20</t>
  </si>
  <si>
    <t>B_sed_4m_R2_F1_02Jul20</t>
  </si>
  <si>
    <t>B_sed_8m_R1_F1_02Jul20</t>
  </si>
  <si>
    <t>B_sed_8m_R2_F1_02Jul20</t>
  </si>
  <si>
    <t>B_sed_4m_R1_F1_17Jul20</t>
  </si>
  <si>
    <t>B_sed_4m_R2_F1_17Jul20</t>
  </si>
  <si>
    <t>B_sed_8m_R1_F1_17Jul20</t>
  </si>
  <si>
    <t>B_sed_8m_R2_F1_17Jul20</t>
  </si>
  <si>
    <t>B_sed_4m_R1_F1_30Jul20</t>
  </si>
  <si>
    <t>B_sed_4m_R2_F1_30Jul20</t>
  </si>
  <si>
    <t>B_sed_8m_R1_F1_30Jul20</t>
  </si>
  <si>
    <t>B_sed_8m_R2_F1_30Jul20</t>
  </si>
  <si>
    <t>B_sed_4m_R1_F1_26Aug20</t>
  </si>
  <si>
    <t>B_sed_4m_R2_F1_26Aug20</t>
  </si>
  <si>
    <t>B_sed_8m_R1_F1_26Aug20</t>
  </si>
  <si>
    <t>B_sed_8m_R2_F1_26Aug20</t>
  </si>
  <si>
    <t>B_sed_8m_R1_F1_16Sep20</t>
  </si>
  <si>
    <t>B_sed_8m_R2_F1_16Sep20</t>
  </si>
  <si>
    <t>F_sed_4m_R1_F2_06Jul20</t>
  </si>
  <si>
    <t>F_sed_4m_R2_F2_06Jul20</t>
  </si>
  <si>
    <t>F_sed_8m_R1_F2_06Jul20</t>
  </si>
  <si>
    <t>F_sed_8m_R2_F2_06Jul20</t>
  </si>
  <si>
    <t>F_sed_4m_R1_F2_20Jul20</t>
  </si>
  <si>
    <t>F_sed_4m_R2_F2_20Jul20</t>
  </si>
  <si>
    <t>F_sed_8m_R1_F2_20Jul20</t>
  </si>
  <si>
    <t>F_sed_8m_R2_F2_20Jul20</t>
  </si>
  <si>
    <t>F_sed_4m_R1_F2_07Aug20</t>
  </si>
  <si>
    <t>F_sed_4m_R2_F2_07Aug20</t>
  </si>
  <si>
    <t>F_sed_8m_R1_F2_07Aug20</t>
  </si>
  <si>
    <t>F_sed_8m_R2_F2_07Aug20</t>
  </si>
  <si>
    <t>F_sed_4m_R1_F2_24Aug20</t>
  </si>
  <si>
    <t>F_sed_4m_R2_F2_24Aug20</t>
  </si>
  <si>
    <t>F_sed_8m_R1_F2_24Aug20</t>
  </si>
  <si>
    <t>F_sed_4m_R1_F2_11Sep20</t>
  </si>
  <si>
    <t>F_sed_4m_R2_F2_11Sep20</t>
  </si>
  <si>
    <t>F_sed_8m_R1_F2_11Sep20</t>
  </si>
  <si>
    <t>B_sed_4m_R1_F2_02Jul20</t>
  </si>
  <si>
    <t>B_sed_4m_R2_F2_02Jul20</t>
  </si>
  <si>
    <t>B_sed_8m_R1_F2_02Jul20</t>
  </si>
  <si>
    <t>B_sed_8m_R2_F2_02Jul20</t>
  </si>
  <si>
    <t>B_sed_4m_R2_F2_17Jul20</t>
  </si>
  <si>
    <t>B_sed_8m_R1_F2_17Jul20</t>
  </si>
  <si>
    <t>B_sed_8m_R2_F2_17Jul20</t>
  </si>
  <si>
    <t>B_sed_4m_R1_F2_30Jul20</t>
  </si>
  <si>
    <t>B_sed_8m_R1_F2_30Jul20</t>
  </si>
  <si>
    <t>B_sed_8m_R2_F2_30Jul20</t>
  </si>
  <si>
    <t>B_sed_4m_R1_F2_26Aug20</t>
  </si>
  <si>
    <t>B_sed_4m_R2_F2_26Aug20</t>
  </si>
  <si>
    <t>B_sed_8m_R1_F2_26Aug20</t>
  </si>
  <si>
    <t>B_sed_8m_R2_F2_26Aug20</t>
  </si>
  <si>
    <t>B_sed_8m_R1_F2_16Sep20</t>
  </si>
  <si>
    <t>B_sed_8m_R2_F2_16Sep20</t>
  </si>
  <si>
    <t>B_sed_4m_R1_F4_17Jul20</t>
  </si>
  <si>
    <t>B_sed_4m_R2_F4_30Jul20</t>
  </si>
  <si>
    <t>1_30Sep20</t>
  </si>
  <si>
    <t>2_30Sep20</t>
  </si>
  <si>
    <t>3_30Sep20</t>
  </si>
  <si>
    <t>4_30Sep20</t>
  </si>
  <si>
    <t>1_05Oct20</t>
  </si>
  <si>
    <t>2_05Oct20</t>
  </si>
  <si>
    <t>3_05Oct20</t>
  </si>
  <si>
    <t>4_05Oct20</t>
  </si>
  <si>
    <t>1_19Oct20</t>
  </si>
  <si>
    <t>2_19Oct20</t>
  </si>
  <si>
    <t>3_19Oct20</t>
  </si>
  <si>
    <t>4_19Oct20</t>
  </si>
  <si>
    <t>1_02Nov20</t>
  </si>
  <si>
    <t>2_02Nov20</t>
  </si>
  <si>
    <t>3_02Nov20</t>
  </si>
  <si>
    <t>4_02Nov20</t>
  </si>
  <si>
    <t>1_09Nov20</t>
  </si>
  <si>
    <t>2_09Nov20</t>
  </si>
  <si>
    <t>3_09Nov20</t>
  </si>
  <si>
    <t>4_09Nov20</t>
  </si>
  <si>
    <t>5_01Oct20</t>
  </si>
  <si>
    <t>7_01Oct20</t>
  </si>
  <si>
    <t>8_01Oct20</t>
  </si>
  <si>
    <t>5_14Oct20</t>
  </si>
  <si>
    <t>7_14Oct20</t>
  </si>
  <si>
    <t>8_14Oct21</t>
  </si>
  <si>
    <t>5_26Oct20</t>
  </si>
  <si>
    <t>7_26Oct20</t>
  </si>
  <si>
    <t>8_26Oct21</t>
  </si>
  <si>
    <t>9_2</t>
  </si>
  <si>
    <t>10_2</t>
  </si>
  <si>
    <t>9_1</t>
  </si>
  <si>
    <t>10_1</t>
  </si>
  <si>
    <t>1_06Jul20</t>
  </si>
  <si>
    <t>2_06Jul20</t>
  </si>
  <si>
    <t>3_06Jul20</t>
  </si>
  <si>
    <t>4_06Jul20</t>
  </si>
  <si>
    <t>1_20Jul20</t>
  </si>
  <si>
    <t>2_20Jul20</t>
  </si>
  <si>
    <t>3_20Jul20</t>
  </si>
  <si>
    <t>4_20Jul20</t>
  </si>
  <si>
    <t>1_24Aug20</t>
  </si>
  <si>
    <t>2_24Aug20</t>
  </si>
  <si>
    <t>3_24Aug20</t>
  </si>
  <si>
    <t>1_11Sep20</t>
  </si>
  <si>
    <t>2_11Sep20</t>
  </si>
  <si>
    <t>3_11Sep20</t>
  </si>
  <si>
    <t>1_07Aug20</t>
  </si>
  <si>
    <t>2_07Aug20</t>
  </si>
  <si>
    <t>3_07Aug20</t>
  </si>
  <si>
    <t>4_07Aug20</t>
  </si>
  <si>
    <t>5_02Jul20</t>
  </si>
  <si>
    <t>6_02Jul20</t>
  </si>
  <si>
    <t>7_02Jul20</t>
  </si>
  <si>
    <t>8_02Jul20</t>
  </si>
  <si>
    <t>5_17Jul20</t>
  </si>
  <si>
    <t>6_17Jul20</t>
  </si>
  <si>
    <t>7_17Jul20</t>
  </si>
  <si>
    <t>8_17Jul20</t>
  </si>
  <si>
    <t>5_30Jul20</t>
  </si>
  <si>
    <t>6_30Jul20</t>
  </si>
  <si>
    <t>7_30Jul20</t>
  </si>
  <si>
    <t>8_30Jul20</t>
  </si>
  <si>
    <t>5_26Aug20</t>
  </si>
  <si>
    <t>6_26Aug20</t>
  </si>
  <si>
    <t>7_26Aug20</t>
  </si>
  <si>
    <t>8_26Aug20</t>
  </si>
  <si>
    <t>7_16Sep20</t>
  </si>
  <si>
    <t>8_16Sep20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</si>
</sst>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1" fillId="0" borderId="1" xfId="0" applyFont="1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4EB6-5C90-7F4D-9D5B-F2E9167D2079}">
  <dimension ref="A1:L70"/>
  <sheetViews>
    <sheetView tabSelected="1" topLeftCell="A9" zoomScale="140" zoomScaleNormal="140" workbookViewId="0">
      <selection activeCell="B22" sqref="B22"/>
    </sheetView>
  </sheetViews>
  <sheetFormatPr baseColWidth="10" defaultRowHeight="15" x14ac:dyDescent="0.2"/>
  <cols>
    <col min="2" max="3" width="22.33203125" bestFit="1" customWidth="1"/>
    <col min="4" max="6" width="10.83203125" customWidth="1"/>
  </cols>
  <sheetData>
    <row r="1" spans="1:12" x14ac:dyDescent="0.2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6" t="s">
        <v>97</v>
      </c>
      <c r="I1" s="1" t="s">
        <v>2</v>
      </c>
      <c r="J1" s="1" t="s">
        <v>62</v>
      </c>
      <c r="K1" s="1" t="s">
        <v>63</v>
      </c>
      <c r="L1" s="5" t="s">
        <v>98</v>
      </c>
    </row>
    <row r="2" spans="1:12" x14ac:dyDescent="0.2">
      <c r="A2" t="s">
        <v>229</v>
      </c>
      <c r="B2" s="1" t="s">
        <v>99</v>
      </c>
      <c r="C2" s="1" t="s">
        <v>128</v>
      </c>
      <c r="F2" s="1">
        <v>1</v>
      </c>
      <c r="G2">
        <v>6.0000000000000001E-3</v>
      </c>
      <c r="H2">
        <v>5.0000000000000001E-3</v>
      </c>
      <c r="I2" s="1">
        <v>0.01</v>
      </c>
      <c r="J2" s="1">
        <v>5.0000000000000001E-4</v>
      </c>
      <c r="K2" s="1">
        <v>0.01</v>
      </c>
      <c r="L2" s="1">
        <v>19</v>
      </c>
    </row>
    <row r="3" spans="1:12" x14ac:dyDescent="0.2">
      <c r="A3" t="s">
        <v>230</v>
      </c>
      <c r="B3" s="1" t="s">
        <v>100</v>
      </c>
      <c r="C3" s="1" t="s">
        <v>129</v>
      </c>
      <c r="F3" s="1">
        <v>2</v>
      </c>
      <c r="G3">
        <v>6.0000000000000001E-3</v>
      </c>
      <c r="H3">
        <v>5.0000000000000001E-3</v>
      </c>
      <c r="I3" s="1">
        <v>0.01</v>
      </c>
      <c r="J3" s="1">
        <v>5.0000000000000001E-4</v>
      </c>
      <c r="K3" s="1">
        <v>0.01</v>
      </c>
      <c r="L3" s="1">
        <v>19</v>
      </c>
    </row>
    <row r="4" spans="1:12" x14ac:dyDescent="0.2">
      <c r="A4" t="s">
        <v>231</v>
      </c>
      <c r="B4" s="1" t="s">
        <v>101</v>
      </c>
      <c r="C4" s="1" t="s">
        <v>130</v>
      </c>
      <c r="F4" s="1">
        <v>3</v>
      </c>
      <c r="G4">
        <v>1.2E-2</v>
      </c>
      <c r="H4">
        <v>1.0999999999999999E-2</v>
      </c>
      <c r="I4" s="1">
        <v>0.01</v>
      </c>
      <c r="J4" s="1">
        <v>5.0000000000000001E-4</v>
      </c>
      <c r="K4" s="1">
        <v>0.01</v>
      </c>
      <c r="L4" s="1">
        <v>19</v>
      </c>
    </row>
    <row r="5" spans="1:12" x14ac:dyDescent="0.2">
      <c r="A5" t="s">
        <v>232</v>
      </c>
      <c r="B5" s="1" t="s">
        <v>102</v>
      </c>
      <c r="C5" s="1" t="s">
        <v>131</v>
      </c>
      <c r="F5" s="1">
        <v>4</v>
      </c>
      <c r="G5">
        <v>8.9999999999999993E-3</v>
      </c>
      <c r="H5">
        <v>8.9999999999999993E-3</v>
      </c>
      <c r="I5" s="1">
        <v>0.01</v>
      </c>
      <c r="J5" s="1">
        <v>5.0000000000000001E-4</v>
      </c>
      <c r="K5" s="1">
        <v>0.01</v>
      </c>
      <c r="L5" s="1">
        <v>19</v>
      </c>
    </row>
    <row r="6" spans="1:12" x14ac:dyDescent="0.2">
      <c r="A6" t="s">
        <v>233</v>
      </c>
      <c r="B6" s="1" t="s">
        <v>103</v>
      </c>
      <c r="C6" s="1" t="s">
        <v>132</v>
      </c>
      <c r="F6" s="1">
        <v>5</v>
      </c>
      <c r="G6">
        <v>3.0000000000000001E-3</v>
      </c>
      <c r="H6">
        <v>3.0000000000000001E-3</v>
      </c>
      <c r="I6" s="1">
        <v>0.01</v>
      </c>
      <c r="J6" s="1">
        <v>5.0000000000000001E-4</v>
      </c>
      <c r="K6" s="1">
        <v>0.01</v>
      </c>
      <c r="L6" s="1">
        <v>6</v>
      </c>
    </row>
    <row r="7" spans="1:12" x14ac:dyDescent="0.2">
      <c r="A7" t="s">
        <v>234</v>
      </c>
      <c r="B7" s="1" t="s">
        <v>104</v>
      </c>
      <c r="C7" s="1" t="s">
        <v>133</v>
      </c>
      <c r="F7" s="1">
        <v>6</v>
      </c>
      <c r="G7">
        <v>3.0000000000000001E-3</v>
      </c>
      <c r="H7">
        <v>3.0000000000000001E-3</v>
      </c>
      <c r="I7" s="1">
        <v>0.01</v>
      </c>
      <c r="J7" s="1">
        <v>5.0000000000000001E-4</v>
      </c>
      <c r="K7" s="1">
        <v>0.01</v>
      </c>
      <c r="L7" s="1">
        <v>6</v>
      </c>
    </row>
    <row r="8" spans="1:12" x14ac:dyDescent="0.2">
      <c r="A8" t="s">
        <v>235</v>
      </c>
      <c r="B8" s="1" t="s">
        <v>105</v>
      </c>
      <c r="C8" s="1" t="s">
        <v>134</v>
      </c>
      <c r="F8" s="1">
        <v>7</v>
      </c>
      <c r="G8">
        <v>6.0000000000000001E-3</v>
      </c>
      <c r="H8">
        <v>6.0000000000000001E-3</v>
      </c>
      <c r="I8" s="1">
        <v>0.01</v>
      </c>
      <c r="J8" s="1">
        <v>5.0000000000000001E-4</v>
      </c>
      <c r="K8" s="1">
        <v>0.01</v>
      </c>
      <c r="L8" s="1">
        <v>6</v>
      </c>
    </row>
    <row r="9" spans="1:12" x14ac:dyDescent="0.2">
      <c r="A9" t="s">
        <v>236</v>
      </c>
      <c r="B9" s="1" t="s">
        <v>106</v>
      </c>
      <c r="C9" s="1" t="s">
        <v>135</v>
      </c>
      <c r="F9" s="1">
        <v>8</v>
      </c>
      <c r="G9">
        <v>5.0000000000000001E-3</v>
      </c>
      <c r="H9">
        <v>5.0000000000000001E-3</v>
      </c>
      <c r="I9" s="1">
        <v>0.01</v>
      </c>
      <c r="J9" s="1">
        <v>5.0000000000000001E-4</v>
      </c>
      <c r="K9" s="1">
        <v>0.01</v>
      </c>
      <c r="L9" s="1">
        <v>6</v>
      </c>
    </row>
    <row r="10" spans="1:12" x14ac:dyDescent="0.2">
      <c r="A10" t="s">
        <v>237</v>
      </c>
      <c r="B10" s="1" t="s">
        <v>107</v>
      </c>
      <c r="C10" s="1" t="s">
        <v>136</v>
      </c>
      <c r="F10" s="1">
        <v>9</v>
      </c>
      <c r="G10">
        <v>6.0000000000000001E-3</v>
      </c>
      <c r="H10">
        <v>6.0000000000000001E-3</v>
      </c>
      <c r="I10" s="1">
        <v>0.01</v>
      </c>
      <c r="J10" s="1">
        <v>5.0000000000000001E-4</v>
      </c>
      <c r="K10" s="1">
        <v>0.01</v>
      </c>
      <c r="L10" s="1">
        <v>14</v>
      </c>
    </row>
    <row r="11" spans="1:12" x14ac:dyDescent="0.2">
      <c r="A11" t="s">
        <v>238</v>
      </c>
      <c r="B11" s="1" t="s">
        <v>108</v>
      </c>
      <c r="C11" s="1" t="s">
        <v>137</v>
      </c>
      <c r="F11" s="1">
        <v>10</v>
      </c>
      <c r="G11">
        <v>4.0000000000000001E-3</v>
      </c>
      <c r="H11">
        <v>4.0000000000000001E-3</v>
      </c>
      <c r="I11" s="1">
        <v>0.01</v>
      </c>
      <c r="J11" s="1">
        <v>5.0000000000000001E-4</v>
      </c>
      <c r="K11" s="1">
        <v>0.01</v>
      </c>
      <c r="L11" s="1">
        <v>14</v>
      </c>
    </row>
    <row r="12" spans="1:12" x14ac:dyDescent="0.2">
      <c r="A12" t="s">
        <v>239</v>
      </c>
      <c r="B12" s="1" t="s">
        <v>109</v>
      </c>
      <c r="C12" s="1" t="s">
        <v>138</v>
      </c>
      <c r="F12" s="1">
        <v>11</v>
      </c>
      <c r="G12">
        <v>1.2999999999999999E-2</v>
      </c>
      <c r="H12">
        <v>1.4E-2</v>
      </c>
      <c r="I12" s="1">
        <v>0.01</v>
      </c>
      <c r="J12" s="1">
        <v>5.0000000000000001E-4</v>
      </c>
      <c r="K12" s="1">
        <v>0.01</v>
      </c>
      <c r="L12" s="1">
        <v>14</v>
      </c>
    </row>
    <row r="13" spans="1:12" x14ac:dyDescent="0.2">
      <c r="A13" t="s">
        <v>240</v>
      </c>
      <c r="B13" s="1" t="s">
        <v>110</v>
      </c>
      <c r="C13" s="1" t="s">
        <v>139</v>
      </c>
      <c r="F13" s="1">
        <v>12</v>
      </c>
      <c r="G13">
        <v>1.4999999999999999E-2</v>
      </c>
      <c r="H13">
        <v>1.2E-2</v>
      </c>
      <c r="I13" s="1">
        <v>0.01</v>
      </c>
      <c r="J13" s="1">
        <v>5.0000000000000001E-4</v>
      </c>
      <c r="K13" s="1">
        <v>0.01</v>
      </c>
      <c r="L13" s="1">
        <v>14</v>
      </c>
    </row>
    <row r="14" spans="1:12" x14ac:dyDescent="0.2">
      <c r="A14" t="s">
        <v>241</v>
      </c>
      <c r="B14" s="1" t="s">
        <v>111</v>
      </c>
      <c r="C14" s="1" t="s">
        <v>140</v>
      </c>
      <c r="F14" s="1">
        <v>13</v>
      </c>
      <c r="G14">
        <v>5.0000000000000001E-3</v>
      </c>
      <c r="H14">
        <v>5.0000000000000001E-3</v>
      </c>
      <c r="I14" s="1">
        <v>0.01</v>
      </c>
      <c r="J14" s="1">
        <v>5.0000000000000001E-4</v>
      </c>
      <c r="K14" s="1">
        <v>0.01</v>
      </c>
      <c r="L14" s="1">
        <v>14</v>
      </c>
    </row>
    <row r="15" spans="1:12" x14ac:dyDescent="0.2">
      <c r="A15" t="s">
        <v>242</v>
      </c>
      <c r="B15" s="1" t="s">
        <v>112</v>
      </c>
      <c r="C15" s="1" t="s">
        <v>141</v>
      </c>
      <c r="F15" s="1">
        <v>14</v>
      </c>
      <c r="G15">
        <v>4.0000000000000001E-3</v>
      </c>
      <c r="H15">
        <v>5.0000000000000001E-3</v>
      </c>
      <c r="I15" s="1">
        <v>0.01</v>
      </c>
      <c r="J15" s="1">
        <v>5.0000000000000001E-4</v>
      </c>
      <c r="K15" s="1">
        <v>0.01</v>
      </c>
      <c r="L15" s="1">
        <v>14</v>
      </c>
    </row>
    <row r="16" spans="1:12" x14ac:dyDescent="0.2">
      <c r="A16" t="s">
        <v>243</v>
      </c>
      <c r="B16" s="1" t="s">
        <v>113</v>
      </c>
      <c r="C16" s="1" t="s">
        <v>142</v>
      </c>
      <c r="F16" s="1">
        <v>15</v>
      </c>
      <c r="G16">
        <v>0.01</v>
      </c>
      <c r="H16">
        <v>1.0999999999999999E-2</v>
      </c>
      <c r="I16" s="1">
        <v>0.01</v>
      </c>
      <c r="J16" s="1">
        <v>5.0000000000000001E-4</v>
      </c>
      <c r="K16" s="1">
        <v>0.01</v>
      </c>
      <c r="L16" s="1">
        <v>14</v>
      </c>
    </row>
    <row r="17" spans="1:12" x14ac:dyDescent="0.2">
      <c r="A17" t="s">
        <v>244</v>
      </c>
      <c r="B17" s="1" t="s">
        <v>114</v>
      </c>
      <c r="C17" s="1" t="s">
        <v>143</v>
      </c>
      <c r="F17" s="1">
        <v>16</v>
      </c>
      <c r="G17">
        <v>8.9999999999999993E-3</v>
      </c>
      <c r="H17">
        <v>1.0999999999999999E-2</v>
      </c>
      <c r="I17" s="1">
        <v>0.01</v>
      </c>
      <c r="J17" s="1">
        <v>5.0000000000000001E-4</v>
      </c>
      <c r="K17" s="1">
        <v>0.01</v>
      </c>
      <c r="L17" s="1">
        <v>14</v>
      </c>
    </row>
    <row r="18" spans="1:12" x14ac:dyDescent="0.2">
      <c r="A18" t="s">
        <v>245</v>
      </c>
      <c r="B18" s="1" t="s">
        <v>115</v>
      </c>
      <c r="C18" s="1" t="s">
        <v>144</v>
      </c>
      <c r="F18" s="1">
        <v>17</v>
      </c>
      <c r="G18">
        <v>5.0000000000000001E-3</v>
      </c>
      <c r="H18">
        <v>1E-3</v>
      </c>
      <c r="I18" s="1">
        <v>0.01</v>
      </c>
      <c r="J18" s="1">
        <v>5.0000000000000001E-4</v>
      </c>
      <c r="K18" s="1">
        <v>0.01</v>
      </c>
      <c r="L18" s="1">
        <v>7</v>
      </c>
    </row>
    <row r="19" spans="1:12" x14ac:dyDescent="0.2">
      <c r="A19" t="s">
        <v>246</v>
      </c>
      <c r="B19" s="1" t="s">
        <v>116</v>
      </c>
      <c r="C19" s="1" t="s">
        <v>145</v>
      </c>
      <c r="F19" s="1">
        <v>18</v>
      </c>
      <c r="G19">
        <v>4.0000000000000001E-3</v>
      </c>
      <c r="H19">
        <v>3.0000000000000001E-3</v>
      </c>
      <c r="I19" s="1">
        <v>0.01</v>
      </c>
      <c r="J19" s="1">
        <v>5.0000000000000001E-4</v>
      </c>
      <c r="K19" s="1">
        <v>0.01</v>
      </c>
      <c r="L19" s="1">
        <v>7</v>
      </c>
    </row>
    <row r="20" spans="1:12" x14ac:dyDescent="0.2">
      <c r="A20" t="s">
        <v>247</v>
      </c>
      <c r="B20" s="1" t="s">
        <v>117</v>
      </c>
      <c r="C20" s="1" t="s">
        <v>146</v>
      </c>
      <c r="F20" s="1">
        <v>19</v>
      </c>
      <c r="G20">
        <v>8.0000000000000002E-3</v>
      </c>
      <c r="H20">
        <v>7.0000000000000001E-3</v>
      </c>
      <c r="I20" s="1">
        <v>0.01</v>
      </c>
      <c r="J20" s="1">
        <v>5.0000000000000001E-4</v>
      </c>
      <c r="K20" s="1">
        <v>0.01</v>
      </c>
      <c r="L20" s="1">
        <v>7</v>
      </c>
    </row>
    <row r="21" spans="1:12" x14ac:dyDescent="0.2">
      <c r="A21" t="s">
        <v>248</v>
      </c>
      <c r="B21" s="1" t="s">
        <v>118</v>
      </c>
      <c r="C21" s="1" t="s">
        <v>147</v>
      </c>
      <c r="F21" s="1">
        <v>20</v>
      </c>
      <c r="G21">
        <v>7.0000000000000001E-3</v>
      </c>
      <c r="H21">
        <v>7.0000000000000001E-3</v>
      </c>
      <c r="I21" s="1">
        <v>0.01</v>
      </c>
      <c r="J21" s="1">
        <v>5.0000000000000001E-4</v>
      </c>
      <c r="K21" s="1">
        <v>0.01</v>
      </c>
      <c r="L21" s="1">
        <v>7</v>
      </c>
    </row>
    <row r="22" spans="1:12" x14ac:dyDescent="0.2">
      <c r="A22" t="s">
        <v>249</v>
      </c>
      <c r="B22" s="1" t="s">
        <v>119</v>
      </c>
      <c r="C22" s="1" t="s">
        <v>148</v>
      </c>
      <c r="F22" s="1">
        <v>21</v>
      </c>
      <c r="G22">
        <v>1.2999999999999999E-2</v>
      </c>
      <c r="H22">
        <v>1.0999999999999999E-2</v>
      </c>
      <c r="I22" s="1">
        <v>0.01</v>
      </c>
      <c r="J22" s="1">
        <v>5.0000000000000001E-4</v>
      </c>
      <c r="K22" s="1">
        <v>0.01</v>
      </c>
      <c r="L22" s="1">
        <v>15</v>
      </c>
    </row>
    <row r="23" spans="1:12" x14ac:dyDescent="0.2">
      <c r="A23" t="s">
        <v>250</v>
      </c>
      <c r="B23" s="1" t="s">
        <v>120</v>
      </c>
      <c r="C23" s="1" t="s">
        <v>149</v>
      </c>
      <c r="F23" s="1">
        <v>22</v>
      </c>
      <c r="G23">
        <v>8.9999999999999993E-3</v>
      </c>
      <c r="H23">
        <v>7.0000000000000001E-3</v>
      </c>
      <c r="I23" s="1">
        <v>0.01</v>
      </c>
      <c r="J23" s="1">
        <v>5.0000000000000001E-4</v>
      </c>
      <c r="K23" s="1">
        <v>0.01</v>
      </c>
      <c r="L23" s="1">
        <v>15</v>
      </c>
    </row>
    <row r="24" spans="1:12" x14ac:dyDescent="0.2">
      <c r="A24" t="s">
        <v>251</v>
      </c>
      <c r="B24" s="1" t="s">
        <v>121</v>
      </c>
      <c r="C24" s="1" t="s">
        <v>150</v>
      </c>
      <c r="F24" s="1">
        <v>23</v>
      </c>
      <c r="G24">
        <v>7.0000000000000001E-3</v>
      </c>
      <c r="H24">
        <v>7.0000000000000001E-3</v>
      </c>
      <c r="I24" s="1">
        <v>0.01</v>
      </c>
      <c r="J24" s="1">
        <v>5.0000000000000001E-4</v>
      </c>
      <c r="K24" s="1">
        <v>0.01</v>
      </c>
      <c r="L24" s="1">
        <v>15</v>
      </c>
    </row>
    <row r="25" spans="1:12" x14ac:dyDescent="0.2">
      <c r="A25" t="s">
        <v>252</v>
      </c>
      <c r="B25" s="1" t="s">
        <v>122</v>
      </c>
      <c r="C25" s="1" t="s">
        <v>151</v>
      </c>
      <c r="F25" s="1">
        <v>24</v>
      </c>
      <c r="G25">
        <v>3.0000000000000001E-3</v>
      </c>
      <c r="H25">
        <v>3.0000000000000001E-3</v>
      </c>
      <c r="I25" s="1">
        <v>0.01</v>
      </c>
      <c r="J25" s="1">
        <v>5.0000000000000001E-4</v>
      </c>
      <c r="K25" s="1">
        <v>0.01</v>
      </c>
      <c r="L25" s="1">
        <v>13</v>
      </c>
    </row>
    <row r="26" spans="1:12" x14ac:dyDescent="0.2">
      <c r="A26" t="s">
        <v>253</v>
      </c>
      <c r="B26" s="1" t="s">
        <v>123</v>
      </c>
      <c r="C26" s="1" t="s">
        <v>152</v>
      </c>
      <c r="F26" s="1">
        <v>25</v>
      </c>
      <c r="G26">
        <v>7.0000000000000001E-3</v>
      </c>
      <c r="H26">
        <v>6.0000000000000001E-3</v>
      </c>
      <c r="I26" s="1">
        <v>0.01</v>
      </c>
      <c r="J26" s="1">
        <v>5.0000000000000001E-4</v>
      </c>
      <c r="K26" s="1">
        <v>0.01</v>
      </c>
      <c r="L26" s="1">
        <v>13</v>
      </c>
    </row>
    <row r="27" spans="1:12" x14ac:dyDescent="0.2">
      <c r="A27" t="s">
        <v>254</v>
      </c>
      <c r="B27" s="1" t="s">
        <v>124</v>
      </c>
      <c r="C27" s="1" t="s">
        <v>153</v>
      </c>
      <c r="F27" s="1">
        <v>26</v>
      </c>
      <c r="G27">
        <v>6.0000000000000001E-3</v>
      </c>
      <c r="H27">
        <v>5.0000000000000001E-3</v>
      </c>
      <c r="I27" s="1">
        <v>0.01</v>
      </c>
      <c r="J27" s="1">
        <v>5.0000000000000001E-4</v>
      </c>
      <c r="K27" s="1">
        <v>0.01</v>
      </c>
      <c r="L27" s="1">
        <v>13</v>
      </c>
    </row>
    <row r="28" spans="1:12" x14ac:dyDescent="0.2">
      <c r="A28" t="s">
        <v>255</v>
      </c>
      <c r="B28" s="1" t="s">
        <v>125</v>
      </c>
      <c r="C28" s="1" t="s">
        <v>154</v>
      </c>
      <c r="F28" s="1">
        <v>27</v>
      </c>
      <c r="G28">
        <v>4.0000000000000001E-3</v>
      </c>
      <c r="H28">
        <v>1E-3</v>
      </c>
      <c r="I28" s="1">
        <v>0.01</v>
      </c>
      <c r="J28" s="1">
        <v>5.0000000000000001E-4</v>
      </c>
      <c r="K28" s="1">
        <v>0.01</v>
      </c>
      <c r="L28" s="1">
        <v>12</v>
      </c>
    </row>
    <row r="29" spans="1:12" x14ac:dyDescent="0.2">
      <c r="A29" t="s">
        <v>256</v>
      </c>
      <c r="B29" s="1" t="s">
        <v>126</v>
      </c>
      <c r="C29" s="1" t="s">
        <v>155</v>
      </c>
      <c r="F29" s="1">
        <v>28</v>
      </c>
      <c r="G29">
        <v>6.0000000000000001E-3</v>
      </c>
      <c r="H29">
        <v>8.0000000000000002E-3</v>
      </c>
      <c r="I29" s="1">
        <v>0.01</v>
      </c>
      <c r="J29" s="1">
        <v>5.0000000000000001E-4</v>
      </c>
      <c r="K29" s="1">
        <v>0.01</v>
      </c>
      <c r="L29" s="1">
        <v>12</v>
      </c>
    </row>
    <row r="30" spans="1:12" x14ac:dyDescent="0.2">
      <c r="A30" t="s">
        <v>257</v>
      </c>
      <c r="B30" s="1" t="s">
        <v>127</v>
      </c>
      <c r="C30" s="1" t="s">
        <v>156</v>
      </c>
      <c r="F30" s="1">
        <v>29</v>
      </c>
      <c r="G30">
        <v>8.0000000000000002E-3</v>
      </c>
      <c r="H30">
        <v>7.0000000000000001E-3</v>
      </c>
      <c r="I30" s="1">
        <v>0.01</v>
      </c>
      <c r="J30" s="1">
        <v>5.0000000000000001E-4</v>
      </c>
      <c r="K30" s="1">
        <v>0.01</v>
      </c>
      <c r="L30" s="1">
        <v>12</v>
      </c>
    </row>
    <row r="31" spans="1:12" x14ac:dyDescent="0.2">
      <c r="A31" t="s">
        <v>260</v>
      </c>
      <c r="B31" s="1" t="s">
        <v>3</v>
      </c>
      <c r="F31" s="1">
        <v>30</v>
      </c>
      <c r="I31" s="1">
        <v>0.01</v>
      </c>
      <c r="J31" s="1">
        <v>5.0000000000000001E-4</v>
      </c>
      <c r="K31" s="1">
        <v>0.01</v>
      </c>
    </row>
    <row r="32" spans="1:12" x14ac:dyDescent="0.2">
      <c r="A32" t="s">
        <v>261</v>
      </c>
      <c r="B32" s="1" t="s">
        <v>4</v>
      </c>
      <c r="F32" s="1">
        <v>31</v>
      </c>
      <c r="I32" s="1">
        <v>0.01</v>
      </c>
      <c r="J32" s="1">
        <v>5.0000000000000001E-4</v>
      </c>
      <c r="K32" s="1">
        <v>0.01</v>
      </c>
    </row>
    <row r="33" spans="1:12" x14ac:dyDescent="0.2">
      <c r="A33" t="s">
        <v>262</v>
      </c>
      <c r="B33" s="1" t="s">
        <v>157</v>
      </c>
      <c r="C33" s="1" t="s">
        <v>193</v>
      </c>
      <c r="F33" s="1">
        <v>32</v>
      </c>
      <c r="G33">
        <v>8.0000000000000002E-3</v>
      </c>
      <c r="H33">
        <v>8.0000000000000002E-3</v>
      </c>
      <c r="I33" s="1">
        <v>0.01</v>
      </c>
      <c r="J33" s="1">
        <v>5.0000000000000001E-4</v>
      </c>
      <c r="K33" s="1">
        <v>0.01</v>
      </c>
      <c r="L33" s="1">
        <v>14</v>
      </c>
    </row>
    <row r="34" spans="1:12" x14ac:dyDescent="0.2">
      <c r="A34" t="s">
        <v>263</v>
      </c>
      <c r="B34" s="1" t="s">
        <v>158</v>
      </c>
      <c r="C34" s="1" t="s">
        <v>194</v>
      </c>
      <c r="F34" s="1">
        <v>33</v>
      </c>
      <c r="G34">
        <v>0.01</v>
      </c>
      <c r="H34">
        <v>7.0000000000000001E-3</v>
      </c>
      <c r="I34" s="1">
        <v>0.01</v>
      </c>
      <c r="J34" s="1">
        <v>5.0000000000000001E-4</v>
      </c>
      <c r="K34" s="1">
        <v>0.01</v>
      </c>
      <c r="L34" s="1">
        <v>14</v>
      </c>
    </row>
    <row r="35" spans="1:12" x14ac:dyDescent="0.2">
      <c r="A35" t="s">
        <v>264</v>
      </c>
      <c r="B35" s="1" t="s">
        <v>159</v>
      </c>
      <c r="C35" s="1" t="s">
        <v>195</v>
      </c>
      <c r="F35" s="1">
        <v>34</v>
      </c>
      <c r="G35">
        <v>2.5000000000000001E-2</v>
      </c>
      <c r="H35">
        <v>2.3E-2</v>
      </c>
      <c r="I35" s="1">
        <v>0.01</v>
      </c>
      <c r="J35" s="1">
        <v>5.0000000000000001E-4</v>
      </c>
      <c r="K35" s="1">
        <v>0.01</v>
      </c>
      <c r="L35" s="1">
        <v>14</v>
      </c>
    </row>
    <row r="36" spans="1:12" x14ac:dyDescent="0.2">
      <c r="A36" t="s">
        <v>265</v>
      </c>
      <c r="B36" s="1" t="s">
        <v>160</v>
      </c>
      <c r="C36" s="1" t="s">
        <v>196</v>
      </c>
      <c r="F36" s="1">
        <v>35</v>
      </c>
      <c r="G36">
        <v>1.4E-2</v>
      </c>
      <c r="H36">
        <v>1.0999999999999999E-2</v>
      </c>
      <c r="I36" s="1">
        <v>0.01</v>
      </c>
      <c r="J36" s="1">
        <v>5.0000000000000001E-4</v>
      </c>
      <c r="K36" s="1">
        <v>0.01</v>
      </c>
      <c r="L36" s="1">
        <v>14</v>
      </c>
    </row>
    <row r="37" spans="1:12" x14ac:dyDescent="0.2">
      <c r="A37" t="s">
        <v>266</v>
      </c>
      <c r="B37" s="4" t="s">
        <v>161</v>
      </c>
      <c r="C37" s="4" t="s">
        <v>197</v>
      </c>
      <c r="F37" s="1">
        <v>36</v>
      </c>
      <c r="G37">
        <v>4.0000000000000001E-3</v>
      </c>
      <c r="H37">
        <v>4.0000000000000001E-3</v>
      </c>
      <c r="I37" s="1">
        <v>0.01</v>
      </c>
      <c r="J37" s="1">
        <v>5.0000000000000001E-4</v>
      </c>
      <c r="K37" s="1">
        <v>0.01</v>
      </c>
      <c r="L37" s="1">
        <v>14</v>
      </c>
    </row>
    <row r="38" spans="1:12" x14ac:dyDescent="0.2">
      <c r="A38" t="s">
        <v>267</v>
      </c>
      <c r="B38" s="4" t="s">
        <v>162</v>
      </c>
      <c r="C38" s="4" t="s">
        <v>198</v>
      </c>
      <c r="F38" s="1">
        <v>37</v>
      </c>
      <c r="G38">
        <v>4.0000000000000001E-3</v>
      </c>
      <c r="H38">
        <v>4.0000000000000001E-3</v>
      </c>
      <c r="I38" s="1">
        <v>0.01</v>
      </c>
      <c r="J38" s="1">
        <v>5.0000000000000001E-4</v>
      </c>
      <c r="K38" s="1">
        <v>0.01</v>
      </c>
      <c r="L38" s="1">
        <v>14</v>
      </c>
    </row>
    <row r="39" spans="1:12" x14ac:dyDescent="0.2">
      <c r="A39" t="s">
        <v>268</v>
      </c>
      <c r="B39" s="4" t="s">
        <v>163</v>
      </c>
      <c r="C39" s="4" t="s">
        <v>199</v>
      </c>
      <c r="F39" s="1">
        <v>38</v>
      </c>
      <c r="G39">
        <v>1.2999999999999999E-2</v>
      </c>
      <c r="H39">
        <v>1.0999999999999999E-2</v>
      </c>
      <c r="I39" s="1">
        <v>0.01</v>
      </c>
      <c r="J39" s="1">
        <v>5.0000000000000001E-4</v>
      </c>
      <c r="K39" s="1">
        <v>0.01</v>
      </c>
      <c r="L39" s="1">
        <v>14</v>
      </c>
    </row>
    <row r="40" spans="1:12" x14ac:dyDescent="0.2">
      <c r="A40" t="s">
        <v>269</v>
      </c>
      <c r="B40" s="4" t="s">
        <v>164</v>
      </c>
      <c r="C40" s="4" t="s">
        <v>200</v>
      </c>
      <c r="F40" s="1">
        <v>39</v>
      </c>
      <c r="G40">
        <v>0.01</v>
      </c>
      <c r="H40">
        <v>1.2E-2</v>
      </c>
      <c r="I40" s="1">
        <v>0.01</v>
      </c>
      <c r="J40" s="1">
        <v>5.0000000000000001E-4</v>
      </c>
      <c r="K40" s="1">
        <v>0.01</v>
      </c>
      <c r="L40" s="1">
        <v>14</v>
      </c>
    </row>
    <row r="41" spans="1:12" x14ac:dyDescent="0.2">
      <c r="A41" t="s">
        <v>276</v>
      </c>
      <c r="B41" s="4" t="s">
        <v>165</v>
      </c>
      <c r="C41" s="4" t="s">
        <v>201</v>
      </c>
      <c r="F41" s="1">
        <v>40</v>
      </c>
      <c r="G41">
        <v>6.0000000000000001E-3</v>
      </c>
      <c r="H41">
        <v>5.0000000000000001E-3</v>
      </c>
      <c r="I41" s="1">
        <v>0.01</v>
      </c>
      <c r="J41" s="1">
        <v>5.0000000000000001E-4</v>
      </c>
      <c r="K41" s="1">
        <v>0.01</v>
      </c>
      <c r="L41" s="1">
        <v>18</v>
      </c>
    </row>
    <row r="42" spans="1:12" x14ac:dyDescent="0.2">
      <c r="A42" t="s">
        <v>277</v>
      </c>
      <c r="B42" s="4" t="s">
        <v>166</v>
      </c>
      <c r="C42" s="4" t="s">
        <v>202</v>
      </c>
      <c r="F42" s="1">
        <v>41</v>
      </c>
      <c r="G42">
        <v>6.0000000000000001E-3</v>
      </c>
      <c r="H42">
        <v>8.0000000000000002E-3</v>
      </c>
      <c r="I42" s="1">
        <v>0.01</v>
      </c>
      <c r="J42" s="1">
        <v>5.0000000000000001E-4</v>
      </c>
      <c r="K42" s="1">
        <v>0.01</v>
      </c>
      <c r="L42" s="1">
        <v>18</v>
      </c>
    </row>
    <row r="43" spans="1:12" x14ac:dyDescent="0.2">
      <c r="A43" t="s">
        <v>278</v>
      </c>
      <c r="B43" s="4" t="s">
        <v>167</v>
      </c>
      <c r="C43" s="4" t="s">
        <v>203</v>
      </c>
      <c r="F43" s="1">
        <v>42</v>
      </c>
      <c r="G43">
        <v>8.9999999999999993E-3</v>
      </c>
      <c r="H43">
        <v>8.0000000000000002E-3</v>
      </c>
      <c r="I43" s="1">
        <v>0.01</v>
      </c>
      <c r="J43" s="1">
        <v>5.0000000000000001E-4</v>
      </c>
      <c r="K43" s="1">
        <v>0.01</v>
      </c>
      <c r="L43" s="1">
        <v>18</v>
      </c>
    </row>
    <row r="44" spans="1:12" x14ac:dyDescent="0.2">
      <c r="A44" t="s">
        <v>279</v>
      </c>
      <c r="B44" s="4" t="s">
        <v>168</v>
      </c>
      <c r="C44" s="4" t="s">
        <v>204</v>
      </c>
      <c r="F44" s="1">
        <v>43</v>
      </c>
      <c r="G44">
        <v>0.01</v>
      </c>
      <c r="H44">
        <v>0.01</v>
      </c>
      <c r="I44" s="1">
        <v>0.01</v>
      </c>
      <c r="J44" s="1">
        <v>5.0000000000000001E-4</v>
      </c>
      <c r="K44" s="1">
        <v>0.01</v>
      </c>
      <c r="L44" s="1">
        <v>18</v>
      </c>
    </row>
    <row r="45" spans="1:12" x14ac:dyDescent="0.2">
      <c r="A45" t="s">
        <v>270</v>
      </c>
      <c r="B45" s="4" t="s">
        <v>169</v>
      </c>
      <c r="C45" s="4" t="s">
        <v>205</v>
      </c>
      <c r="F45" s="1">
        <v>44</v>
      </c>
      <c r="G45">
        <v>5.0000000000000001E-3</v>
      </c>
      <c r="H45">
        <v>5.0000000000000001E-3</v>
      </c>
      <c r="I45" s="1">
        <v>0.01</v>
      </c>
      <c r="J45" s="1">
        <v>5.0000000000000001E-4</v>
      </c>
      <c r="K45" s="1">
        <v>0.01</v>
      </c>
      <c r="L45" s="1">
        <v>17</v>
      </c>
    </row>
    <row r="46" spans="1:12" x14ac:dyDescent="0.2">
      <c r="A46" t="s">
        <v>271</v>
      </c>
      <c r="B46" s="4" t="s">
        <v>170</v>
      </c>
      <c r="C46" s="4" t="s">
        <v>206</v>
      </c>
      <c r="F46" s="1">
        <v>45</v>
      </c>
      <c r="G46">
        <v>5.0000000000000001E-3</v>
      </c>
      <c r="H46">
        <v>5.0000000000000001E-3</v>
      </c>
      <c r="I46" s="1">
        <v>0.01</v>
      </c>
      <c r="J46" s="1">
        <v>5.0000000000000001E-4</v>
      </c>
      <c r="K46" s="1">
        <v>0.01</v>
      </c>
      <c r="L46" s="1">
        <v>17</v>
      </c>
    </row>
    <row r="47" spans="1:12" x14ac:dyDescent="0.2">
      <c r="A47" t="s">
        <v>272</v>
      </c>
      <c r="B47" s="4" t="s">
        <v>171</v>
      </c>
      <c r="C47" s="4" t="s">
        <v>207</v>
      </c>
      <c r="F47" s="1">
        <v>46</v>
      </c>
      <c r="G47">
        <v>1.0999999999999999E-2</v>
      </c>
      <c r="H47">
        <v>1.0999999999999999E-2</v>
      </c>
      <c r="I47" s="1">
        <v>0.01</v>
      </c>
      <c r="J47" s="1">
        <v>5.0000000000000001E-4</v>
      </c>
      <c r="K47" s="1">
        <v>0.01</v>
      </c>
      <c r="L47" s="1">
        <v>17</v>
      </c>
    </row>
    <row r="48" spans="1:12" x14ac:dyDescent="0.2">
      <c r="A48" t="s">
        <v>273</v>
      </c>
      <c r="B48" s="4" t="s">
        <v>172</v>
      </c>
      <c r="C48" s="4" t="s">
        <v>208</v>
      </c>
      <c r="F48" s="1">
        <v>47</v>
      </c>
      <c r="G48">
        <v>6.0000000000000001E-3</v>
      </c>
      <c r="H48">
        <v>5.0000000000000001E-3</v>
      </c>
      <c r="I48" s="1">
        <v>0.01</v>
      </c>
      <c r="J48" s="1">
        <v>5.0000000000000001E-4</v>
      </c>
      <c r="K48" s="1">
        <v>0.01</v>
      </c>
      <c r="L48" s="1">
        <v>18</v>
      </c>
    </row>
    <row r="49" spans="1:12" x14ac:dyDescent="0.2">
      <c r="A49" t="s">
        <v>274</v>
      </c>
      <c r="B49" s="4" t="s">
        <v>173</v>
      </c>
      <c r="C49" s="4" t="s">
        <v>209</v>
      </c>
      <c r="F49" s="1">
        <v>48</v>
      </c>
      <c r="G49">
        <v>5.0000000000000001E-3</v>
      </c>
      <c r="H49">
        <v>2E-3</v>
      </c>
      <c r="I49" s="1">
        <v>0.01</v>
      </c>
      <c r="J49" s="1">
        <v>5.0000000000000001E-4</v>
      </c>
      <c r="K49" s="1">
        <v>0.01</v>
      </c>
      <c r="L49" s="1">
        <v>18</v>
      </c>
    </row>
    <row r="50" spans="1:12" x14ac:dyDescent="0.2">
      <c r="A50" t="s">
        <v>275</v>
      </c>
      <c r="B50" s="4" t="s">
        <v>174</v>
      </c>
      <c r="C50" s="4" t="s">
        <v>210</v>
      </c>
      <c r="F50" s="1">
        <v>49</v>
      </c>
      <c r="G50">
        <v>1.0999999999999999E-2</v>
      </c>
      <c r="H50">
        <v>1.2E-2</v>
      </c>
      <c r="I50" s="1">
        <v>0.01</v>
      </c>
      <c r="J50" s="1">
        <v>5.0000000000000001E-4</v>
      </c>
      <c r="K50" s="1">
        <v>0.01</v>
      </c>
      <c r="L50" s="1">
        <v>18</v>
      </c>
    </row>
    <row r="51" spans="1:12" x14ac:dyDescent="0.2">
      <c r="A51" t="s">
        <v>280</v>
      </c>
      <c r="B51" s="3" t="s">
        <v>175</v>
      </c>
      <c r="C51" s="3" t="s">
        <v>211</v>
      </c>
      <c r="F51" s="1">
        <v>50</v>
      </c>
      <c r="G51">
        <v>1E-3</v>
      </c>
      <c r="H51">
        <v>2E-3</v>
      </c>
      <c r="I51" s="1">
        <v>0.01</v>
      </c>
      <c r="J51" s="1">
        <v>5.0000000000000001E-4</v>
      </c>
      <c r="K51" s="1">
        <v>0.01</v>
      </c>
      <c r="L51" s="1">
        <v>14</v>
      </c>
    </row>
    <row r="52" spans="1:12" x14ac:dyDescent="0.2">
      <c r="A52" t="s">
        <v>281</v>
      </c>
      <c r="B52" s="3" t="s">
        <v>176</v>
      </c>
      <c r="C52" s="3" t="s">
        <v>212</v>
      </c>
      <c r="F52" s="1">
        <v>51</v>
      </c>
      <c r="G52">
        <v>5.0000000000000001E-3</v>
      </c>
      <c r="H52">
        <v>2E-3</v>
      </c>
      <c r="I52" s="1">
        <v>0.01</v>
      </c>
      <c r="J52" s="1">
        <v>5.0000000000000001E-4</v>
      </c>
      <c r="K52" s="1">
        <v>0.01</v>
      </c>
      <c r="L52" s="1">
        <v>14</v>
      </c>
    </row>
    <row r="53" spans="1:12" x14ac:dyDescent="0.2">
      <c r="A53" t="s">
        <v>282</v>
      </c>
      <c r="B53" s="3" t="s">
        <v>177</v>
      </c>
      <c r="C53" s="3" t="s">
        <v>213</v>
      </c>
      <c r="F53" s="1">
        <v>52</v>
      </c>
      <c r="G53">
        <v>8.0000000000000002E-3</v>
      </c>
      <c r="H53">
        <v>7.0000000000000001E-3</v>
      </c>
      <c r="I53" s="1">
        <v>0.01</v>
      </c>
      <c r="J53" s="1">
        <v>5.0000000000000001E-4</v>
      </c>
      <c r="K53" s="1">
        <v>0.01</v>
      </c>
      <c r="L53" s="1">
        <v>14</v>
      </c>
    </row>
    <row r="54" spans="1:12" x14ac:dyDescent="0.2">
      <c r="A54" t="s">
        <v>283</v>
      </c>
      <c r="B54" s="3" t="s">
        <v>178</v>
      </c>
      <c r="C54" s="3" t="s">
        <v>214</v>
      </c>
      <c r="F54" s="1">
        <v>53</v>
      </c>
      <c r="G54">
        <v>8.9999999999999993E-3</v>
      </c>
      <c r="H54">
        <v>8.9999999999999993E-3</v>
      </c>
      <c r="I54" s="1">
        <v>0.01</v>
      </c>
      <c r="J54" s="1">
        <v>5.0000000000000001E-4</v>
      </c>
      <c r="K54" s="1">
        <v>0.01</v>
      </c>
      <c r="L54" s="1">
        <v>14</v>
      </c>
    </row>
    <row r="55" spans="1:12" x14ac:dyDescent="0.2">
      <c r="A55" t="s">
        <v>284</v>
      </c>
      <c r="B55" s="4" t="s">
        <v>179</v>
      </c>
      <c r="C55" s="4" t="s">
        <v>227</v>
      </c>
      <c r="F55" s="1">
        <v>54</v>
      </c>
      <c r="G55">
        <v>2E-3</v>
      </c>
      <c r="I55" s="1">
        <v>0.01</v>
      </c>
      <c r="J55" s="1">
        <v>5.0000000000000001E-4</v>
      </c>
      <c r="K55" s="1">
        <v>0.01</v>
      </c>
      <c r="L55" s="1">
        <v>15</v>
      </c>
    </row>
    <row r="56" spans="1:12" x14ac:dyDescent="0.2">
      <c r="A56" t="s">
        <v>285</v>
      </c>
      <c r="B56" s="4" t="s">
        <v>180</v>
      </c>
      <c r="C56" s="4" t="s">
        <v>215</v>
      </c>
      <c r="F56" s="1">
        <v>55</v>
      </c>
      <c r="G56">
        <v>5.0000000000000001E-3</v>
      </c>
      <c r="H56">
        <v>5.0000000000000001E-3</v>
      </c>
      <c r="I56" s="1">
        <v>0.01</v>
      </c>
      <c r="J56" s="1">
        <v>5.0000000000000001E-4</v>
      </c>
      <c r="K56" s="1">
        <v>0.01</v>
      </c>
      <c r="L56" s="1">
        <v>15</v>
      </c>
    </row>
    <row r="57" spans="1:12" x14ac:dyDescent="0.2">
      <c r="A57" t="s">
        <v>286</v>
      </c>
      <c r="B57" s="4" t="s">
        <v>181</v>
      </c>
      <c r="C57" s="4" t="s">
        <v>216</v>
      </c>
      <c r="F57" s="1">
        <v>56</v>
      </c>
      <c r="G57">
        <v>8.9999999999999993E-3</v>
      </c>
      <c r="H57">
        <v>8.0000000000000002E-3</v>
      </c>
      <c r="I57" s="1">
        <v>0.01</v>
      </c>
      <c r="J57" s="1">
        <v>5.0000000000000001E-4</v>
      </c>
      <c r="K57" s="1">
        <v>0.01</v>
      </c>
      <c r="L57" s="1">
        <v>15</v>
      </c>
    </row>
    <row r="58" spans="1:12" x14ac:dyDescent="0.2">
      <c r="A58" t="s">
        <v>287</v>
      </c>
      <c r="B58" s="4" t="s">
        <v>182</v>
      </c>
      <c r="C58" s="4" t="s">
        <v>217</v>
      </c>
      <c r="F58" s="1">
        <v>57</v>
      </c>
      <c r="G58">
        <v>5.0000000000000001E-3</v>
      </c>
      <c r="H58">
        <v>3.0000000000000001E-3</v>
      </c>
      <c r="I58" s="1">
        <v>0.01</v>
      </c>
      <c r="J58" s="1">
        <v>5.0000000000000001E-4</v>
      </c>
      <c r="K58" s="1">
        <v>0.01</v>
      </c>
      <c r="L58" s="1">
        <v>15</v>
      </c>
    </row>
    <row r="59" spans="1:12" x14ac:dyDescent="0.2">
      <c r="A59" t="s">
        <v>288</v>
      </c>
      <c r="B59" s="4" t="s">
        <v>183</v>
      </c>
      <c r="C59" s="4" t="s">
        <v>218</v>
      </c>
      <c r="F59" s="1">
        <v>58</v>
      </c>
      <c r="G59">
        <v>4.0000000000000001E-3</v>
      </c>
      <c r="H59">
        <v>2E-3</v>
      </c>
      <c r="I59" s="1">
        <v>0.01</v>
      </c>
      <c r="J59" s="1">
        <v>5.0000000000000001E-4</v>
      </c>
      <c r="K59" s="1">
        <v>0.01</v>
      </c>
      <c r="L59" s="1">
        <v>13</v>
      </c>
    </row>
    <row r="60" spans="1:12" x14ac:dyDescent="0.2">
      <c r="A60" t="s">
        <v>289</v>
      </c>
      <c r="B60" s="4" t="s">
        <v>184</v>
      </c>
      <c r="C60" s="4" t="s">
        <v>228</v>
      </c>
      <c r="F60" s="1">
        <v>59</v>
      </c>
      <c r="G60">
        <v>3.0000000000000001E-3</v>
      </c>
      <c r="I60" s="1">
        <v>0.01</v>
      </c>
      <c r="J60" s="1">
        <v>5.0000000000000001E-4</v>
      </c>
      <c r="K60" s="1">
        <v>0.01</v>
      </c>
      <c r="L60" s="1">
        <v>13</v>
      </c>
    </row>
    <row r="61" spans="1:12" x14ac:dyDescent="0.2">
      <c r="A61" t="s">
        <v>290</v>
      </c>
      <c r="B61" s="4" t="s">
        <v>185</v>
      </c>
      <c r="C61" s="4" t="s">
        <v>219</v>
      </c>
      <c r="F61" s="1">
        <v>60</v>
      </c>
      <c r="G61">
        <v>5.0000000000000001E-3</v>
      </c>
      <c r="H61">
        <v>2E-3</v>
      </c>
      <c r="I61" s="1">
        <v>0.01</v>
      </c>
      <c r="J61" s="1">
        <v>5.0000000000000001E-4</v>
      </c>
      <c r="K61" s="1">
        <v>0.01</v>
      </c>
      <c r="L61" s="1">
        <v>13</v>
      </c>
    </row>
    <row r="62" spans="1:12" x14ac:dyDescent="0.2">
      <c r="A62" t="s">
        <v>291</v>
      </c>
      <c r="B62" s="4" t="s">
        <v>186</v>
      </c>
      <c r="C62" s="4" t="s">
        <v>220</v>
      </c>
      <c r="F62" s="1">
        <v>61</v>
      </c>
      <c r="G62">
        <v>6.0000000000000001E-3</v>
      </c>
      <c r="H62">
        <v>2E-3</v>
      </c>
      <c r="I62" s="1">
        <v>0.01</v>
      </c>
      <c r="J62" s="1">
        <v>5.0000000000000001E-4</v>
      </c>
      <c r="K62" s="1">
        <v>0.01</v>
      </c>
      <c r="L62" s="1">
        <v>13</v>
      </c>
    </row>
    <row r="63" spans="1:12" x14ac:dyDescent="0.2">
      <c r="A63" t="s">
        <v>292</v>
      </c>
      <c r="B63" s="4" t="s">
        <v>187</v>
      </c>
      <c r="C63" s="4" t="s">
        <v>221</v>
      </c>
      <c r="F63" s="1">
        <v>62</v>
      </c>
      <c r="G63">
        <v>5.0000000000000001E-3</v>
      </c>
      <c r="H63">
        <v>2E-3</v>
      </c>
      <c r="I63" s="1">
        <v>0.01</v>
      </c>
      <c r="J63" s="1">
        <v>5.0000000000000001E-4</v>
      </c>
      <c r="K63" s="1">
        <v>0.01</v>
      </c>
      <c r="L63" s="1">
        <v>26</v>
      </c>
    </row>
    <row r="64" spans="1:12" x14ac:dyDescent="0.2">
      <c r="A64" t="s">
        <v>293</v>
      </c>
      <c r="B64" s="4" t="s">
        <v>188</v>
      </c>
      <c r="C64" s="4" t="s">
        <v>222</v>
      </c>
      <c r="F64" s="1">
        <v>63</v>
      </c>
      <c r="G64">
        <v>3.0000000000000001E-3</v>
      </c>
      <c r="H64">
        <v>4.0000000000000001E-3</v>
      </c>
      <c r="I64" s="1">
        <v>0.01</v>
      </c>
      <c r="J64" s="1">
        <v>5.0000000000000001E-4</v>
      </c>
      <c r="K64" s="1">
        <v>0.01</v>
      </c>
      <c r="L64" s="1">
        <v>26</v>
      </c>
    </row>
    <row r="65" spans="1:12" x14ac:dyDescent="0.2">
      <c r="A65" t="s">
        <v>294</v>
      </c>
      <c r="B65" s="4" t="s">
        <v>189</v>
      </c>
      <c r="C65" s="4" t="s">
        <v>223</v>
      </c>
      <c r="F65" s="1">
        <v>64</v>
      </c>
      <c r="G65">
        <v>7.0000000000000001E-3</v>
      </c>
      <c r="H65">
        <v>6.0000000000000001E-3</v>
      </c>
      <c r="I65" s="1">
        <v>0.01</v>
      </c>
      <c r="J65" s="1">
        <v>5.0000000000000001E-4</v>
      </c>
      <c r="K65" s="1">
        <v>0.01</v>
      </c>
      <c r="L65" s="1">
        <v>26</v>
      </c>
    </row>
    <row r="66" spans="1:12" x14ac:dyDescent="0.2">
      <c r="A66" t="s">
        <v>295</v>
      </c>
      <c r="B66" s="4" t="s">
        <v>190</v>
      </c>
      <c r="C66" s="4" t="s">
        <v>224</v>
      </c>
      <c r="F66" s="1">
        <v>65</v>
      </c>
      <c r="G66">
        <v>6.0000000000000001E-3</v>
      </c>
      <c r="H66">
        <v>7.0000000000000001E-3</v>
      </c>
      <c r="I66" s="1">
        <v>0.01</v>
      </c>
      <c r="J66" s="1">
        <v>5.0000000000000001E-4</v>
      </c>
      <c r="K66" s="1">
        <v>0.01</v>
      </c>
      <c r="L66" s="1">
        <v>26</v>
      </c>
    </row>
    <row r="67" spans="1:12" x14ac:dyDescent="0.2">
      <c r="A67" t="s">
        <v>296</v>
      </c>
      <c r="B67" s="4" t="s">
        <v>191</v>
      </c>
      <c r="C67" s="4" t="s">
        <v>225</v>
      </c>
      <c r="F67" s="1">
        <v>66</v>
      </c>
      <c r="G67">
        <v>8.9999999999999993E-3</v>
      </c>
      <c r="H67">
        <v>8.9999999999999993E-3</v>
      </c>
      <c r="I67" s="1">
        <v>0.01</v>
      </c>
      <c r="J67" s="1">
        <v>5.0000000000000001E-4</v>
      </c>
      <c r="K67" s="1">
        <v>0.01</v>
      </c>
      <c r="L67" s="1">
        <v>21</v>
      </c>
    </row>
    <row r="68" spans="1:12" x14ac:dyDescent="0.2">
      <c r="A68" t="s">
        <v>297</v>
      </c>
      <c r="B68" s="4" t="s">
        <v>192</v>
      </c>
      <c r="C68" s="4" t="s">
        <v>226</v>
      </c>
      <c r="F68" s="1">
        <v>67</v>
      </c>
      <c r="G68">
        <v>8.0000000000000002E-3</v>
      </c>
      <c r="H68">
        <v>6.0000000000000001E-3</v>
      </c>
      <c r="I68" s="1">
        <v>0.01</v>
      </c>
      <c r="J68" s="1">
        <v>5.0000000000000001E-4</v>
      </c>
      <c r="K68" s="1">
        <v>0.01</v>
      </c>
      <c r="L68" s="1">
        <v>21</v>
      </c>
    </row>
    <row r="69" spans="1:12" x14ac:dyDescent="0.2">
      <c r="A69" t="s">
        <v>258</v>
      </c>
      <c r="B69" s="1" t="s">
        <v>3</v>
      </c>
      <c r="F69" s="1">
        <v>68</v>
      </c>
      <c r="I69" s="1">
        <v>0.01</v>
      </c>
      <c r="J69" s="1">
        <v>5.0000000000000001E-4</v>
      </c>
      <c r="K69" s="1">
        <v>0.01</v>
      </c>
    </row>
    <row r="70" spans="1:12" x14ac:dyDescent="0.2">
      <c r="A70" t="s">
        <v>259</v>
      </c>
      <c r="B70" s="1" t="s">
        <v>4</v>
      </c>
      <c r="F70" s="1">
        <v>69</v>
      </c>
      <c r="I70" s="1">
        <v>0.01</v>
      </c>
      <c r="J70" s="1">
        <v>5.0000000000000001E-4</v>
      </c>
      <c r="K70" s="1">
        <v>0.01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31D0F-E580-4061-81B2-752E1FA827EA}">
  <dimension ref="A1:W32"/>
  <sheetViews>
    <sheetView topLeftCell="H1" zoomScale="140" zoomScaleNormal="140" workbookViewId="0">
      <selection activeCell="O2" sqref="O2:O30"/>
    </sheetView>
  </sheetViews>
  <sheetFormatPr baseColWidth="10" defaultColWidth="8.83203125" defaultRowHeight="15" x14ac:dyDescent="0.2"/>
  <cols>
    <col min="1" max="1" width="14" bestFit="1" customWidth="1"/>
    <col min="2" max="2" width="29.1640625" bestFit="1" customWidth="1"/>
    <col min="3" max="4" width="6.5" bestFit="1" customWidth="1"/>
    <col min="5" max="5" width="15.6640625" customWidth="1"/>
    <col min="6" max="6" width="16.33203125" customWidth="1"/>
    <col min="7" max="7" width="10.5" customWidth="1"/>
    <col min="8" max="8" width="27" customWidth="1"/>
    <col min="9" max="9" width="13.5" customWidth="1"/>
    <col min="10" max="10" width="12.6640625" customWidth="1"/>
    <col min="11" max="11" width="13.5" customWidth="1"/>
    <col min="12" max="12" width="17.83203125" customWidth="1"/>
    <col min="13" max="13" width="15.1640625" customWidth="1"/>
    <col min="14" max="14" width="16.5" customWidth="1"/>
    <col min="15" max="15" width="10.5" bestFit="1" customWidth="1"/>
    <col min="16" max="16" width="18.33203125" bestFit="1" customWidth="1"/>
    <col min="17" max="17" width="19" bestFit="1" customWidth="1"/>
    <col min="18" max="18" width="23" bestFit="1" customWidth="1"/>
    <col min="19" max="19" width="23.6640625" bestFit="1" customWidth="1"/>
    <col min="20" max="20" width="20.5" bestFit="1" customWidth="1"/>
    <col min="21" max="21" width="21.1640625" bestFit="1" customWidth="1"/>
    <col min="22" max="22" width="18.6640625" bestFit="1" customWidth="1"/>
    <col min="23" max="23" width="19.5" bestFit="1" customWidth="1"/>
  </cols>
  <sheetData>
    <row r="1" spans="1:23" x14ac:dyDescent="0.2">
      <c r="A1" s="1" t="s">
        <v>85</v>
      </c>
      <c r="B1" s="1" t="s">
        <v>0</v>
      </c>
      <c r="C1" s="1" t="s">
        <v>87</v>
      </c>
      <c r="D1" s="1" t="s">
        <v>88</v>
      </c>
      <c r="E1" s="1" t="s">
        <v>25</v>
      </c>
      <c r="F1" s="1" t="s">
        <v>1</v>
      </c>
      <c r="G1" s="1" t="s">
        <v>2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2">
      <c r="A2" s="2">
        <v>44104</v>
      </c>
      <c r="B2" s="1" t="s">
        <v>6</v>
      </c>
      <c r="C2" s="1">
        <v>1</v>
      </c>
      <c r="D2" s="1">
        <v>2</v>
      </c>
      <c r="E2" s="1">
        <v>1</v>
      </c>
      <c r="F2" s="1">
        <v>1.0999999999999999E-2</v>
      </c>
      <c r="G2" s="1">
        <v>0.01</v>
      </c>
      <c r="H2" s="1">
        <v>5.0000000000000001E-4</v>
      </c>
      <c r="I2" s="1">
        <v>0.01</v>
      </c>
      <c r="J2" s="1">
        <v>7.5786610552184799</v>
      </c>
      <c r="K2" s="1">
        <v>0.72508908883925083</v>
      </c>
      <c r="L2" s="1">
        <v>200</v>
      </c>
      <c r="M2" s="1">
        <v>1330</v>
      </c>
      <c r="N2" s="1">
        <v>4.0714999999999996E-3</v>
      </c>
      <c r="O2" s="1">
        <v>19</v>
      </c>
      <c r="P2" s="1">
        <f>J2*(G2/(F2/1000))*(I2/H2)</f>
        <v>137793.83736760874</v>
      </c>
      <c r="Q2" s="1">
        <f>K2*(G2/(F2/1000))*(I2/H2)</f>
        <v>13183.43797889547</v>
      </c>
      <c r="R2" s="1">
        <f>J2*G2*(I2/H2)*(M2/L2)</f>
        <v>10.079619203440579</v>
      </c>
      <c r="S2" s="1">
        <f>K2*G2*(I2/H2)*(M2/L2)</f>
        <v>0.96436848815620368</v>
      </c>
      <c r="T2" s="1">
        <f>R2/(N2*O2)</f>
        <v>130.29750064234156</v>
      </c>
      <c r="U2" s="1">
        <f>S2/(N2*O2)</f>
        <v>12.466225277845405</v>
      </c>
      <c r="V2" s="1">
        <f>T2/1000</f>
        <v>0.13029750064234155</v>
      </c>
      <c r="W2" s="1">
        <f>U2/1000</f>
        <v>1.2466225277845406E-2</v>
      </c>
    </row>
    <row r="3" spans="1:23" x14ac:dyDescent="0.2">
      <c r="A3" s="2">
        <v>44104</v>
      </c>
      <c r="B3" s="1" t="s">
        <v>7</v>
      </c>
      <c r="C3" s="1">
        <v>1</v>
      </c>
      <c r="D3" s="1">
        <v>2</v>
      </c>
      <c r="E3" s="1">
        <v>2</v>
      </c>
      <c r="F3" s="1">
        <v>1.0999999999999999E-2</v>
      </c>
      <c r="G3" s="1">
        <v>0.01</v>
      </c>
      <c r="H3" s="1">
        <v>5.0000000000000001E-4</v>
      </c>
      <c r="I3" s="1">
        <v>0.01</v>
      </c>
      <c r="J3" s="1">
        <v>8.6362316464698559</v>
      </c>
      <c r="K3" s="1">
        <v>0.26608909729003205</v>
      </c>
      <c r="L3" s="1">
        <v>200</v>
      </c>
      <c r="M3" s="1">
        <v>1360</v>
      </c>
      <c r="N3" s="1">
        <v>4.0714999999999996E-3</v>
      </c>
      <c r="O3" s="1">
        <v>19</v>
      </c>
      <c r="P3" s="1">
        <f t="shared" ref="P3:P30" si="0">J3*(G3/(F3/1000))*(I3/H3)</f>
        <v>157022.39357217919</v>
      </c>
      <c r="Q3" s="1">
        <f t="shared" ref="Q3:Q30" si="1">K3*(G3/(F3/1000))*(I3/H3)</f>
        <v>4837.9835870914922</v>
      </c>
      <c r="R3" s="1">
        <f t="shared" ref="R3:R30" si="2">J3*G3*(I3/H3)*(M3/L3)</f>
        <v>11.745275039199004</v>
      </c>
      <c r="S3" s="1">
        <f t="shared" ref="S3:S30" si="3">K3*G3*(I3/H3)*(M3/L3)</f>
        <v>0.36188117231444356</v>
      </c>
      <c r="T3" s="1">
        <f t="shared" ref="T3:T30" si="4">R3/(N3*O3)</f>
        <v>151.82914662511558</v>
      </c>
      <c r="U3" s="1">
        <f t="shared" ref="U3:U30" si="5">S3/(N3*O3)</f>
        <v>4.6779755594335928</v>
      </c>
      <c r="V3" s="1">
        <f t="shared" ref="V3:V30" si="6">T3/1000</f>
        <v>0.1518291466251156</v>
      </c>
      <c r="W3" s="1">
        <f t="shared" ref="W3:W30" si="7">U3/1000</f>
        <v>4.6779755594335923E-3</v>
      </c>
    </row>
    <row r="4" spans="1:23" x14ac:dyDescent="0.2">
      <c r="A4" s="2">
        <v>44104</v>
      </c>
      <c r="B4" s="1" t="s">
        <v>8</v>
      </c>
      <c r="C4" s="1">
        <v>1</v>
      </c>
      <c r="D4" s="1">
        <v>2</v>
      </c>
      <c r="E4" s="1">
        <v>3</v>
      </c>
      <c r="F4" s="1">
        <v>2.3E-2</v>
      </c>
      <c r="G4" s="1">
        <v>0.01</v>
      </c>
      <c r="H4" s="1">
        <v>5.0000000000000001E-4</v>
      </c>
      <c r="I4" s="1">
        <v>0.01</v>
      </c>
      <c r="J4" s="1">
        <v>55.773385944157539</v>
      </c>
      <c r="K4" s="1">
        <v>0.61511816266628272</v>
      </c>
      <c r="L4" s="1">
        <v>100</v>
      </c>
      <c r="M4" s="1">
        <v>1535</v>
      </c>
      <c r="N4" s="1">
        <v>4.0714999999999996E-3</v>
      </c>
      <c r="O4" s="1">
        <v>19</v>
      </c>
      <c r="P4" s="1">
        <f t="shared" si="0"/>
        <v>484985.96473180468</v>
      </c>
      <c r="Q4" s="1">
        <f t="shared" si="1"/>
        <v>5348.8535884024586</v>
      </c>
      <c r="R4" s="1">
        <f t="shared" si="2"/>
        <v>171.22429484856366</v>
      </c>
      <c r="S4" s="1">
        <f t="shared" si="3"/>
        <v>1.8884127593854878</v>
      </c>
      <c r="T4" s="1">
        <f t="shared" si="4"/>
        <v>2213.3869561659503</v>
      </c>
      <c r="U4" s="1">
        <f t="shared" si="5"/>
        <v>24.411186351667727</v>
      </c>
      <c r="V4" s="1">
        <f t="shared" si="6"/>
        <v>2.2133869561659503</v>
      </c>
      <c r="W4" s="1">
        <f t="shared" si="7"/>
        <v>2.4411186351667728E-2</v>
      </c>
    </row>
    <row r="5" spans="1:23" x14ac:dyDescent="0.2">
      <c r="A5" s="2">
        <v>44104</v>
      </c>
      <c r="B5" s="1" t="s">
        <v>9</v>
      </c>
      <c r="C5" s="1">
        <v>1</v>
      </c>
      <c r="D5" s="1">
        <v>2</v>
      </c>
      <c r="E5" s="1">
        <v>4</v>
      </c>
      <c r="F5" s="1">
        <v>1.7999999999999999E-2</v>
      </c>
      <c r="G5" s="1">
        <v>0.01</v>
      </c>
      <c r="H5" s="1">
        <v>5.0000000000000001E-4</v>
      </c>
      <c r="I5" s="1">
        <v>0.01</v>
      </c>
      <c r="J5" s="1">
        <v>27.519761590365771</v>
      </c>
      <c r="K5" s="1">
        <v>0.29756340864940867</v>
      </c>
      <c r="L5" s="1">
        <v>100</v>
      </c>
      <c r="M5" s="1">
        <v>1550</v>
      </c>
      <c r="N5" s="1">
        <v>4.0714999999999996E-3</v>
      </c>
      <c r="O5" s="1">
        <v>19</v>
      </c>
      <c r="P5" s="1">
        <f t="shared" si="0"/>
        <v>305775.12878184195</v>
      </c>
      <c r="Q5" s="1">
        <f t="shared" si="1"/>
        <v>3306.2600961045418</v>
      </c>
      <c r="R5" s="1">
        <f t="shared" si="2"/>
        <v>85.311260930133898</v>
      </c>
      <c r="S5" s="1">
        <f t="shared" si="3"/>
        <v>0.92244656681316695</v>
      </c>
      <c r="T5" s="1">
        <f t="shared" si="4"/>
        <v>1102.8039702183198</v>
      </c>
      <c r="U5" s="1">
        <f t="shared" si="5"/>
        <v>11.924307824132669</v>
      </c>
      <c r="V5" s="1">
        <f t="shared" si="6"/>
        <v>1.1028039702183199</v>
      </c>
      <c r="W5" s="1">
        <f t="shared" si="7"/>
        <v>1.1924307824132669E-2</v>
      </c>
    </row>
    <row r="6" spans="1:23" x14ac:dyDescent="0.2">
      <c r="A6" s="2">
        <v>44109</v>
      </c>
      <c r="B6" s="1" t="s">
        <v>5</v>
      </c>
      <c r="C6" s="1">
        <v>1</v>
      </c>
      <c r="D6" s="1">
        <v>2</v>
      </c>
      <c r="E6" s="1">
        <v>5</v>
      </c>
      <c r="F6" s="1">
        <v>6.0000000000000001E-3</v>
      </c>
      <c r="G6" s="1">
        <v>0.01</v>
      </c>
      <c r="H6" s="1">
        <v>5.0000000000000001E-4</v>
      </c>
      <c r="I6" s="1">
        <v>0.01</v>
      </c>
      <c r="J6" s="1">
        <v>3.6523270450963934</v>
      </c>
      <c r="K6" s="1">
        <v>0.91137593122486538</v>
      </c>
      <c r="L6" s="1">
        <v>209</v>
      </c>
      <c r="M6" s="1">
        <v>1348</v>
      </c>
      <c r="N6" s="1">
        <v>4.0714999999999996E-3</v>
      </c>
      <c r="O6" s="1">
        <v>6</v>
      </c>
      <c r="P6" s="1">
        <f t="shared" si="0"/>
        <v>121744.23483654646</v>
      </c>
      <c r="Q6" s="1">
        <f t="shared" si="1"/>
        <v>30379.197707495514</v>
      </c>
      <c r="R6" s="1">
        <f t="shared" si="2"/>
        <v>4.7113271356841517</v>
      </c>
      <c r="S6" s="1">
        <f t="shared" si="3"/>
        <v>1.1756313447761901</v>
      </c>
      <c r="T6" s="1">
        <f t="shared" si="4"/>
        <v>192.85796126260394</v>
      </c>
      <c r="U6" s="1">
        <f t="shared" si="5"/>
        <v>48.124415439690132</v>
      </c>
      <c r="V6" s="1">
        <f t="shared" si="6"/>
        <v>0.19285796126260393</v>
      </c>
      <c r="W6" s="1">
        <f t="shared" si="7"/>
        <v>4.8124415439690135E-2</v>
      </c>
    </row>
    <row r="7" spans="1:23" x14ac:dyDescent="0.2">
      <c r="A7" s="2">
        <v>44109</v>
      </c>
      <c r="B7" s="1" t="s">
        <v>10</v>
      </c>
      <c r="C7" s="1">
        <v>1</v>
      </c>
      <c r="D7" s="1">
        <v>2</v>
      </c>
      <c r="E7" s="1">
        <v>6</v>
      </c>
      <c r="F7" s="1">
        <v>6.0000000000000001E-3</v>
      </c>
      <c r="G7" s="1">
        <v>0.01</v>
      </c>
      <c r="H7" s="1">
        <v>5.0000000000000001E-4</v>
      </c>
      <c r="I7" s="1">
        <v>0.01</v>
      </c>
      <c r="J7" s="1">
        <v>3.3499572252506193</v>
      </c>
      <c r="K7" s="1">
        <v>0.61458275332851608</v>
      </c>
      <c r="L7" s="1">
        <v>203</v>
      </c>
      <c r="M7" s="1">
        <v>1350</v>
      </c>
      <c r="N7" s="1">
        <v>4.0714999999999996E-3</v>
      </c>
      <c r="O7" s="1">
        <v>6</v>
      </c>
      <c r="P7" s="1">
        <f t="shared" si="0"/>
        <v>111665.24084168732</v>
      </c>
      <c r="Q7" s="1">
        <f t="shared" si="1"/>
        <v>20486.091777617203</v>
      </c>
      <c r="R7" s="1">
        <f t="shared" si="2"/>
        <v>4.4556081321067351</v>
      </c>
      <c r="S7" s="1">
        <f t="shared" si="3"/>
        <v>0.81742533693940567</v>
      </c>
      <c r="T7" s="1">
        <f t="shared" si="4"/>
        <v>182.39011552281039</v>
      </c>
      <c r="U7" s="1">
        <f t="shared" si="5"/>
        <v>33.461268858299796</v>
      </c>
      <c r="V7" s="1">
        <f t="shared" si="6"/>
        <v>0.1823901155228104</v>
      </c>
      <c r="W7" s="1">
        <f t="shared" si="7"/>
        <v>3.3461268858299795E-2</v>
      </c>
    </row>
    <row r="8" spans="1:23" x14ac:dyDescent="0.2">
      <c r="A8" s="2">
        <v>44109</v>
      </c>
      <c r="B8" s="1" t="s">
        <v>11</v>
      </c>
      <c r="C8" s="1">
        <v>1</v>
      </c>
      <c r="D8" s="1">
        <v>2</v>
      </c>
      <c r="E8" s="1">
        <v>7</v>
      </c>
      <c r="F8" s="1">
        <v>1.2E-2</v>
      </c>
      <c r="G8" s="1">
        <v>0.01</v>
      </c>
      <c r="H8" s="1">
        <v>5.0000000000000001E-4</v>
      </c>
      <c r="I8" s="1">
        <v>0.01</v>
      </c>
      <c r="J8" s="1">
        <v>13.971728687621157</v>
      </c>
      <c r="K8" s="1">
        <v>0.13551465722400374</v>
      </c>
      <c r="L8" s="1">
        <v>110</v>
      </c>
      <c r="M8" s="1">
        <v>1542</v>
      </c>
      <c r="N8" s="1">
        <v>4.0714999999999996E-3</v>
      </c>
      <c r="O8" s="1">
        <v>6</v>
      </c>
      <c r="P8" s="1">
        <f t="shared" si="0"/>
        <v>232862.14479368593</v>
      </c>
      <c r="Q8" s="1">
        <f t="shared" si="1"/>
        <v>2258.5776204000622</v>
      </c>
      <c r="R8" s="1">
        <f t="shared" si="2"/>
        <v>39.171646611476042</v>
      </c>
      <c r="S8" s="1">
        <f t="shared" si="3"/>
        <v>0.37993382079893412</v>
      </c>
      <c r="T8" s="1">
        <f t="shared" si="4"/>
        <v>1603.4895661499056</v>
      </c>
      <c r="U8" s="1">
        <f t="shared" si="5"/>
        <v>15.552573613284789</v>
      </c>
      <c r="V8" s="1">
        <f t="shared" si="6"/>
        <v>1.6034895661499056</v>
      </c>
      <c r="W8" s="1">
        <f t="shared" si="7"/>
        <v>1.5552573613284789E-2</v>
      </c>
    </row>
    <row r="9" spans="1:23" x14ac:dyDescent="0.2">
      <c r="A9" s="2">
        <v>44109</v>
      </c>
      <c r="B9" s="1" t="s">
        <v>12</v>
      </c>
      <c r="C9" s="1">
        <v>1</v>
      </c>
      <c r="D9" s="1">
        <v>2</v>
      </c>
      <c r="E9" s="1">
        <v>8</v>
      </c>
      <c r="F9" s="1">
        <v>0.01</v>
      </c>
      <c r="G9" s="1">
        <v>0.01</v>
      </c>
      <c r="H9" s="1">
        <v>5.0000000000000001E-4</v>
      </c>
      <c r="I9" s="1">
        <v>0.01</v>
      </c>
      <c r="J9" s="1">
        <v>13.559949498853484</v>
      </c>
      <c r="K9" s="1">
        <v>0.1373579577860706</v>
      </c>
      <c r="L9" s="1">
        <v>105</v>
      </c>
      <c r="M9" s="1">
        <v>1445</v>
      </c>
      <c r="N9" s="1">
        <v>4.0714999999999996E-3</v>
      </c>
      <c r="O9" s="1">
        <v>6</v>
      </c>
      <c r="P9" s="1">
        <f t="shared" si="0"/>
        <v>271198.98997706966</v>
      </c>
      <c r="Q9" s="1">
        <f t="shared" si="1"/>
        <v>2747.1591557214115</v>
      </c>
      <c r="R9" s="1">
        <f t="shared" si="2"/>
        <v>37.322146715891975</v>
      </c>
      <c r="S9" s="1">
        <f t="shared" si="3"/>
        <v>0.3780614266683277</v>
      </c>
      <c r="T9" s="1">
        <f t="shared" si="4"/>
        <v>1527.7803723399229</v>
      </c>
      <c r="U9" s="1">
        <f t="shared" si="5"/>
        <v>15.475927245009117</v>
      </c>
      <c r="V9" s="1">
        <f t="shared" si="6"/>
        <v>1.5277803723399228</v>
      </c>
      <c r="W9" s="1">
        <f t="shared" si="7"/>
        <v>1.5475927245009118E-2</v>
      </c>
    </row>
    <row r="10" spans="1:23" x14ac:dyDescent="0.2">
      <c r="A10" s="2">
        <v>44123</v>
      </c>
      <c r="B10" s="1" t="s">
        <v>13</v>
      </c>
      <c r="C10" s="1">
        <v>1</v>
      </c>
      <c r="D10" s="1">
        <v>2</v>
      </c>
      <c r="E10" s="1">
        <v>9</v>
      </c>
      <c r="F10" s="1">
        <v>1.2E-2</v>
      </c>
      <c r="G10" s="1">
        <v>0.01</v>
      </c>
      <c r="H10" s="1">
        <v>5.0000000000000001E-4</v>
      </c>
      <c r="I10" s="1">
        <v>0.01</v>
      </c>
      <c r="J10" s="1">
        <v>5.3292337028300265</v>
      </c>
      <c r="K10" s="1">
        <v>3.3662783617427712</v>
      </c>
      <c r="L10" s="1">
        <v>205</v>
      </c>
      <c r="M10" s="1">
        <v>1105</v>
      </c>
      <c r="N10" s="1">
        <v>4.0714999999999996E-3</v>
      </c>
      <c r="O10" s="1">
        <v>14</v>
      </c>
      <c r="P10" s="1">
        <f t="shared" si="0"/>
        <v>88820.561713833769</v>
      </c>
      <c r="Q10" s="1">
        <f t="shared" si="1"/>
        <v>56104.639362379523</v>
      </c>
      <c r="R10" s="1">
        <f t="shared" si="2"/>
        <v>5.7451738942704189</v>
      </c>
      <c r="S10" s="1">
        <f t="shared" si="3"/>
        <v>3.6290122826592808</v>
      </c>
      <c r="T10" s="1">
        <f t="shared" si="4"/>
        <v>100.79075620200381</v>
      </c>
      <c r="U10" s="1">
        <f t="shared" si="5"/>
        <v>63.665765208667935</v>
      </c>
      <c r="V10" s="1">
        <f t="shared" si="6"/>
        <v>0.10079075620200381</v>
      </c>
      <c r="W10" s="1">
        <f t="shared" si="7"/>
        <v>6.3665765208667929E-2</v>
      </c>
    </row>
    <row r="11" spans="1:23" x14ac:dyDescent="0.2">
      <c r="A11" s="2">
        <v>44123</v>
      </c>
      <c r="B11" s="1" t="s">
        <v>14</v>
      </c>
      <c r="C11" s="1">
        <v>1</v>
      </c>
      <c r="D11" s="1">
        <v>2</v>
      </c>
      <c r="E11" s="1">
        <v>10</v>
      </c>
      <c r="F11" s="1">
        <v>8.0000000000000002E-3</v>
      </c>
      <c r="G11" s="1">
        <v>0.01</v>
      </c>
      <c r="H11" s="1">
        <v>5.0000000000000001E-4</v>
      </c>
      <c r="I11" s="1">
        <v>0.01</v>
      </c>
      <c r="J11" s="1">
        <v>4.5220783669087741</v>
      </c>
      <c r="K11" s="1">
        <v>3.0771446868397718</v>
      </c>
      <c r="L11" s="1">
        <v>212</v>
      </c>
      <c r="M11" s="1">
        <v>1340</v>
      </c>
      <c r="N11" s="1">
        <v>4.0714999999999996E-3</v>
      </c>
      <c r="O11" s="1">
        <v>14</v>
      </c>
      <c r="P11" s="1">
        <f t="shared" si="0"/>
        <v>113051.95917271935</v>
      </c>
      <c r="Q11" s="1">
        <f t="shared" si="1"/>
        <v>76928.617170994286</v>
      </c>
      <c r="R11" s="1">
        <f t="shared" si="2"/>
        <v>5.7165896336393942</v>
      </c>
      <c r="S11" s="1">
        <f t="shared" si="3"/>
        <v>3.8899753588351831</v>
      </c>
      <c r="T11" s="1">
        <f t="shared" si="4"/>
        <v>100.28928674302898</v>
      </c>
      <c r="U11" s="1">
        <f t="shared" si="5"/>
        <v>68.243984471065133</v>
      </c>
      <c r="V11" s="1">
        <f t="shared" si="6"/>
        <v>0.10028928674302898</v>
      </c>
      <c r="W11" s="1">
        <f t="shared" si="7"/>
        <v>6.8243984471065139E-2</v>
      </c>
    </row>
    <row r="12" spans="1:23" x14ac:dyDescent="0.2">
      <c r="A12" s="2">
        <v>44123</v>
      </c>
      <c r="B12" s="1" t="s">
        <v>15</v>
      </c>
      <c r="C12" s="1">
        <v>1</v>
      </c>
      <c r="D12" s="1">
        <v>2</v>
      </c>
      <c r="E12" s="1">
        <v>11</v>
      </c>
      <c r="F12" s="1">
        <v>2.7E-2</v>
      </c>
      <c r="G12" s="1">
        <v>0.01</v>
      </c>
      <c r="H12" s="1">
        <v>5.0000000000000001E-4</v>
      </c>
      <c r="I12" s="1">
        <v>0.01</v>
      </c>
      <c r="J12" s="1">
        <v>37.26578258462272</v>
      </c>
      <c r="K12" s="1">
        <v>0.39599405194569198</v>
      </c>
      <c r="L12" s="1">
        <v>110</v>
      </c>
      <c r="M12" s="1">
        <v>1568</v>
      </c>
      <c r="N12" s="1">
        <v>4.0714999999999996E-3</v>
      </c>
      <c r="O12" s="1">
        <v>14</v>
      </c>
      <c r="P12" s="1">
        <f t="shared" si="0"/>
        <v>276042.8339601683</v>
      </c>
      <c r="Q12" s="1">
        <f t="shared" si="1"/>
        <v>2933.2892736717922</v>
      </c>
      <c r="R12" s="1">
        <f t="shared" si="2"/>
        <v>106.24135835034258</v>
      </c>
      <c r="S12" s="1">
        <f t="shared" si="3"/>
        <v>1.1289430426378999</v>
      </c>
      <c r="T12" s="1">
        <f t="shared" si="4"/>
        <v>1863.8507806940684</v>
      </c>
      <c r="U12" s="1">
        <f t="shared" si="5"/>
        <v>19.805670823983789</v>
      </c>
      <c r="V12" s="1">
        <f t="shared" si="6"/>
        <v>1.8638507806940683</v>
      </c>
      <c r="W12" s="1">
        <f t="shared" si="7"/>
        <v>1.9805670823983788E-2</v>
      </c>
    </row>
    <row r="13" spans="1:23" x14ac:dyDescent="0.2">
      <c r="A13" s="2">
        <v>44123</v>
      </c>
      <c r="B13" s="1" t="s">
        <v>86</v>
      </c>
      <c r="C13" s="1">
        <v>1</v>
      </c>
      <c r="D13" s="1">
        <v>2</v>
      </c>
      <c r="E13" s="1">
        <v>12</v>
      </c>
      <c r="F13" s="1">
        <v>2.7E-2</v>
      </c>
      <c r="G13" s="1">
        <v>0.01</v>
      </c>
      <c r="H13" s="1">
        <v>5.0000000000000001E-4</v>
      </c>
      <c r="I13" s="1">
        <v>0.01</v>
      </c>
      <c r="J13" s="1">
        <v>34.870746263914938</v>
      </c>
      <c r="K13" s="1">
        <v>0.40738038632993617</v>
      </c>
      <c r="L13" s="1">
        <v>104</v>
      </c>
      <c r="M13" s="1">
        <v>1545</v>
      </c>
      <c r="N13" s="1">
        <v>4.0714999999999996E-3</v>
      </c>
      <c r="O13" s="1">
        <v>14</v>
      </c>
      <c r="P13" s="1">
        <f t="shared" si="0"/>
        <v>258301.82417714768</v>
      </c>
      <c r="Q13" s="1">
        <f t="shared" si="1"/>
        <v>3017.6324913328608</v>
      </c>
      <c r="R13" s="1">
        <f t="shared" si="2"/>
        <v>103.60635188028571</v>
      </c>
      <c r="S13" s="1">
        <f t="shared" si="3"/>
        <v>1.2103898016918295</v>
      </c>
      <c r="T13" s="1">
        <f t="shared" si="4"/>
        <v>1817.6234080153984</v>
      </c>
      <c r="U13" s="1">
        <f t="shared" si="5"/>
        <v>21.234536265887083</v>
      </c>
      <c r="V13" s="1">
        <f t="shared" si="6"/>
        <v>1.8176234080153983</v>
      </c>
      <c r="W13" s="1">
        <f t="shared" si="7"/>
        <v>2.1234536265887085E-2</v>
      </c>
    </row>
    <row r="14" spans="1:23" x14ac:dyDescent="0.2">
      <c r="A14" s="2">
        <v>44137</v>
      </c>
      <c r="B14" s="1" t="s">
        <v>16</v>
      </c>
      <c r="C14" s="1">
        <v>1</v>
      </c>
      <c r="D14" s="1">
        <v>2</v>
      </c>
      <c r="E14" s="1">
        <v>13</v>
      </c>
      <c r="F14" s="1">
        <v>0.01</v>
      </c>
      <c r="G14" s="1">
        <v>0.01</v>
      </c>
      <c r="H14" s="1">
        <v>5.0000000000000001E-4</v>
      </c>
      <c r="I14" s="1">
        <v>0.01</v>
      </c>
      <c r="J14" s="1">
        <v>5.6980433170218898</v>
      </c>
      <c r="K14" s="1">
        <v>1.0155069919282518</v>
      </c>
      <c r="L14" s="1">
        <v>205</v>
      </c>
      <c r="M14" s="1">
        <v>1390</v>
      </c>
      <c r="N14" s="1">
        <v>4.0714999999999996E-3</v>
      </c>
      <c r="O14" s="1">
        <v>14</v>
      </c>
      <c r="P14" s="1">
        <f t="shared" si="0"/>
        <v>113960.86634043779</v>
      </c>
      <c r="Q14" s="1">
        <f t="shared" si="1"/>
        <v>20310.139838565032</v>
      </c>
      <c r="R14" s="1">
        <f t="shared" si="2"/>
        <v>7.7271026445467585</v>
      </c>
      <c r="S14" s="1">
        <f t="shared" si="3"/>
        <v>1.3771265549075802</v>
      </c>
      <c r="T14" s="1">
        <f t="shared" si="4"/>
        <v>135.56082603018822</v>
      </c>
      <c r="U14" s="1">
        <f t="shared" si="5"/>
        <v>24.159691144148002</v>
      </c>
      <c r="V14" s="1">
        <f t="shared" si="6"/>
        <v>0.13556082603018824</v>
      </c>
      <c r="W14" s="1">
        <f t="shared" si="7"/>
        <v>2.4159691144148003E-2</v>
      </c>
    </row>
    <row r="15" spans="1:23" x14ac:dyDescent="0.2">
      <c r="A15" s="2">
        <v>44137</v>
      </c>
      <c r="B15" s="1" t="s">
        <v>17</v>
      </c>
      <c r="C15" s="1">
        <v>1</v>
      </c>
      <c r="D15" s="1">
        <v>2</v>
      </c>
      <c r="E15" s="1">
        <v>14</v>
      </c>
      <c r="F15" s="1">
        <v>8.9999999999999993E-3</v>
      </c>
      <c r="G15" s="1">
        <v>0.01</v>
      </c>
      <c r="H15" s="1">
        <v>5.0000000000000001E-4</v>
      </c>
      <c r="I15" s="1">
        <v>0.01</v>
      </c>
      <c r="J15" s="1">
        <v>6.0818422570503792</v>
      </c>
      <c r="K15" s="1">
        <v>1.3369905119466663</v>
      </c>
      <c r="L15" s="1">
        <v>210</v>
      </c>
      <c r="M15" s="1">
        <v>1410</v>
      </c>
      <c r="N15" s="1">
        <v>4.0714999999999996E-3</v>
      </c>
      <c r="O15" s="1">
        <v>14</v>
      </c>
      <c r="P15" s="1">
        <f t="shared" si="0"/>
        <v>135152.05015667513</v>
      </c>
      <c r="Q15" s="1">
        <f t="shared" si="1"/>
        <v>29710.900265481476</v>
      </c>
      <c r="R15" s="1">
        <f t="shared" si="2"/>
        <v>8.1670453166105101</v>
      </c>
      <c r="S15" s="1">
        <f t="shared" si="3"/>
        <v>1.795387258899809</v>
      </c>
      <c r="T15" s="1">
        <f t="shared" si="4"/>
        <v>143.27898311627007</v>
      </c>
      <c r="U15" s="1">
        <f t="shared" si="5"/>
        <v>31.497469498777374</v>
      </c>
      <c r="V15" s="1">
        <f t="shared" si="6"/>
        <v>0.14327898311627008</v>
      </c>
      <c r="W15" s="1">
        <f t="shared" si="7"/>
        <v>3.1497469498777374E-2</v>
      </c>
    </row>
    <row r="16" spans="1:23" x14ac:dyDescent="0.2">
      <c r="A16" s="2">
        <v>44137</v>
      </c>
      <c r="B16" s="1" t="s">
        <v>18</v>
      </c>
      <c r="C16" s="1">
        <v>1</v>
      </c>
      <c r="D16" s="1">
        <v>2</v>
      </c>
      <c r="E16" s="1">
        <v>15</v>
      </c>
      <c r="F16" s="1">
        <v>2.1000000000000001E-2</v>
      </c>
      <c r="G16" s="1">
        <v>0.01</v>
      </c>
      <c r="H16" s="1">
        <v>5.0000000000000001E-4</v>
      </c>
      <c r="I16" s="1">
        <v>0.01</v>
      </c>
      <c r="J16" s="1">
        <v>29.982694860039746</v>
      </c>
      <c r="K16" s="1">
        <v>1.0357743059901117</v>
      </c>
      <c r="L16" s="1">
        <v>100</v>
      </c>
      <c r="M16" s="1">
        <v>1525</v>
      </c>
      <c r="N16" s="1">
        <v>4.0714999999999996E-3</v>
      </c>
      <c r="O16" s="1">
        <v>14</v>
      </c>
      <c r="P16" s="1">
        <f t="shared" si="0"/>
        <v>285549.47485752136</v>
      </c>
      <c r="Q16" s="1">
        <f t="shared" si="1"/>
        <v>9864.5171999058239</v>
      </c>
      <c r="R16" s="1">
        <f t="shared" si="2"/>
        <v>91.447219323121232</v>
      </c>
      <c r="S16" s="1">
        <f t="shared" si="3"/>
        <v>3.1591116332698403</v>
      </c>
      <c r="T16" s="1">
        <f t="shared" si="4"/>
        <v>1604.3090353348405</v>
      </c>
      <c r="U16" s="1">
        <f t="shared" si="5"/>
        <v>55.422038793527143</v>
      </c>
      <c r="V16" s="1">
        <f t="shared" si="6"/>
        <v>1.6043090353348404</v>
      </c>
      <c r="W16" s="1">
        <f t="shared" si="7"/>
        <v>5.5422038793527147E-2</v>
      </c>
    </row>
    <row r="17" spans="1:23" x14ac:dyDescent="0.2">
      <c r="A17" s="2">
        <v>44137</v>
      </c>
      <c r="B17" s="1" t="s">
        <v>19</v>
      </c>
      <c r="C17" s="1">
        <v>1</v>
      </c>
      <c r="D17" s="1">
        <v>2</v>
      </c>
      <c r="E17" s="1">
        <v>16</v>
      </c>
      <c r="F17" s="1">
        <v>0.02</v>
      </c>
      <c r="G17" s="1">
        <v>0.01</v>
      </c>
      <c r="H17" s="1">
        <v>5.0000000000000001E-4</v>
      </c>
      <c r="I17" s="1">
        <v>0.01</v>
      </c>
      <c r="J17" s="1">
        <v>25.613902480465953</v>
      </c>
      <c r="K17" s="1">
        <v>0.89158314389460913</v>
      </c>
      <c r="L17" s="1">
        <v>104</v>
      </c>
      <c r="M17" s="1">
        <v>1560</v>
      </c>
      <c r="N17" s="1">
        <v>4.0714999999999996E-3</v>
      </c>
      <c r="O17" s="1">
        <v>14</v>
      </c>
      <c r="P17" s="1">
        <f t="shared" si="0"/>
        <v>256139.02480465948</v>
      </c>
      <c r="Q17" s="1">
        <f t="shared" si="1"/>
        <v>8915.8314389460902</v>
      </c>
      <c r="R17" s="1">
        <f t="shared" si="2"/>
        <v>76.841707441397872</v>
      </c>
      <c r="S17" s="1">
        <f t="shared" si="3"/>
        <v>2.6747494316838276</v>
      </c>
      <c r="T17" s="1">
        <f t="shared" si="4"/>
        <v>1348.0764800862771</v>
      </c>
      <c r="U17" s="1">
        <f t="shared" si="5"/>
        <v>46.92460538734106</v>
      </c>
      <c r="V17" s="1">
        <f t="shared" si="6"/>
        <v>1.348076480086277</v>
      </c>
      <c r="W17" s="1">
        <f t="shared" si="7"/>
        <v>4.6924605387341063E-2</v>
      </c>
    </row>
    <row r="18" spans="1:23" x14ac:dyDescent="0.2">
      <c r="A18" s="2">
        <v>44144</v>
      </c>
      <c r="B18" s="1" t="s">
        <v>20</v>
      </c>
      <c r="C18" s="1">
        <v>1</v>
      </c>
      <c r="D18" s="1">
        <v>2</v>
      </c>
      <c r="E18" s="1">
        <v>17</v>
      </c>
      <c r="F18" s="1">
        <v>6.0000000000000001E-3</v>
      </c>
      <c r="G18" s="1">
        <v>0.01</v>
      </c>
      <c r="H18" s="1">
        <v>5.0000000000000001E-4</v>
      </c>
      <c r="I18" s="1">
        <v>0.01</v>
      </c>
      <c r="J18" s="1">
        <v>4.9961249471852449</v>
      </c>
      <c r="K18" s="1">
        <v>1.0688534475922944</v>
      </c>
      <c r="L18" s="1">
        <v>130</v>
      </c>
      <c r="M18" s="1">
        <v>1130</v>
      </c>
      <c r="N18" s="1">
        <v>4.0714999999999996E-3</v>
      </c>
      <c r="O18" s="1">
        <v>7</v>
      </c>
      <c r="P18" s="1">
        <f t="shared" si="0"/>
        <v>166537.49823950816</v>
      </c>
      <c r="Q18" s="1">
        <f t="shared" si="1"/>
        <v>35628.44825307648</v>
      </c>
      <c r="R18" s="1">
        <f t="shared" si="2"/>
        <v>8.6855710620297337</v>
      </c>
      <c r="S18" s="1">
        <f t="shared" si="3"/>
        <v>1.8581606088912195</v>
      </c>
      <c r="T18" s="1">
        <f t="shared" si="4"/>
        <v>304.75153285134417</v>
      </c>
      <c r="U18" s="1">
        <f t="shared" si="5"/>
        <v>65.197474040498221</v>
      </c>
      <c r="V18" s="1">
        <f t="shared" si="6"/>
        <v>0.30475153285134415</v>
      </c>
      <c r="W18" s="1">
        <f t="shared" si="7"/>
        <v>6.5197474040498221E-2</v>
      </c>
    </row>
    <row r="19" spans="1:23" x14ac:dyDescent="0.2">
      <c r="A19" s="2">
        <v>44144</v>
      </c>
      <c r="B19" s="1" t="s">
        <v>21</v>
      </c>
      <c r="C19" s="1">
        <v>1</v>
      </c>
      <c r="D19" s="1">
        <v>2</v>
      </c>
      <c r="E19" s="1">
        <v>18</v>
      </c>
      <c r="F19" s="1">
        <v>7.0000000000000001E-3</v>
      </c>
      <c r="G19" s="1">
        <v>0.01</v>
      </c>
      <c r="H19" s="1">
        <v>5.0000000000000001E-4</v>
      </c>
      <c r="I19" s="1">
        <v>0.01</v>
      </c>
      <c r="J19" s="1">
        <v>4.9916142698747752</v>
      </c>
      <c r="K19" s="1">
        <v>1.137795354291729</v>
      </c>
      <c r="L19" s="1">
        <v>115</v>
      </c>
      <c r="M19" s="1">
        <v>1240</v>
      </c>
      <c r="N19" s="1">
        <v>4.0714999999999996E-3</v>
      </c>
      <c r="O19" s="1">
        <v>7</v>
      </c>
      <c r="P19" s="1">
        <f t="shared" si="0"/>
        <v>142617.55056785073</v>
      </c>
      <c r="Q19" s="1">
        <f t="shared" si="1"/>
        <v>32508.438694049401</v>
      </c>
      <c r="R19" s="1">
        <f t="shared" si="2"/>
        <v>10.764524686338646</v>
      </c>
      <c r="S19" s="1">
        <f t="shared" si="3"/>
        <v>2.4536804162117285</v>
      </c>
      <c r="T19" s="1">
        <f t="shared" si="4"/>
        <v>377.69599432777136</v>
      </c>
      <c r="U19" s="1">
        <f t="shared" si="5"/>
        <v>86.09253929621336</v>
      </c>
      <c r="V19" s="1">
        <f t="shared" si="6"/>
        <v>0.37769599432777134</v>
      </c>
      <c r="W19" s="1">
        <f t="shared" si="7"/>
        <v>8.6092539296213355E-2</v>
      </c>
    </row>
    <row r="20" spans="1:23" x14ac:dyDescent="0.2">
      <c r="A20" s="2">
        <v>44144</v>
      </c>
      <c r="B20" s="1" t="s">
        <v>22</v>
      </c>
      <c r="C20" s="1">
        <v>1</v>
      </c>
      <c r="D20" s="1">
        <v>2</v>
      </c>
      <c r="E20" s="1">
        <v>19</v>
      </c>
      <c r="F20" s="1">
        <v>1.4999999999999999E-2</v>
      </c>
      <c r="G20" s="1">
        <v>0.01</v>
      </c>
      <c r="H20" s="1">
        <v>5.0000000000000001E-4</v>
      </c>
      <c r="I20" s="1">
        <v>0.01</v>
      </c>
      <c r="J20" s="1">
        <v>9.6015720206467723</v>
      </c>
      <c r="K20" s="1">
        <v>1.0461468250587929</v>
      </c>
      <c r="L20" s="1">
        <v>105</v>
      </c>
      <c r="M20" s="1">
        <v>1560</v>
      </c>
      <c r="N20" s="1">
        <v>4.0714999999999996E-3</v>
      </c>
      <c r="O20" s="1">
        <v>7</v>
      </c>
      <c r="P20" s="1">
        <f t="shared" si="0"/>
        <v>128020.9602752903</v>
      </c>
      <c r="Q20" s="1">
        <f t="shared" si="1"/>
        <v>13948.624334117239</v>
      </c>
      <c r="R20" s="1">
        <f t="shared" si="2"/>
        <v>28.530385432778985</v>
      </c>
      <c r="S20" s="1">
        <f t="shared" si="3"/>
        <v>3.1085505658889847</v>
      </c>
      <c r="T20" s="1">
        <f t="shared" si="4"/>
        <v>1001.0485932800824</v>
      </c>
      <c r="U20" s="1">
        <f t="shared" si="5"/>
        <v>109.07003617090875</v>
      </c>
      <c r="V20" s="1">
        <f t="shared" si="6"/>
        <v>1.0010485932800823</v>
      </c>
      <c r="W20" s="1">
        <f t="shared" si="7"/>
        <v>0.10907003617090875</v>
      </c>
    </row>
    <row r="21" spans="1:23" x14ac:dyDescent="0.2">
      <c r="A21" s="2">
        <v>44144</v>
      </c>
      <c r="B21" s="1" t="s">
        <v>23</v>
      </c>
      <c r="C21" s="1">
        <v>1</v>
      </c>
      <c r="D21" s="1">
        <v>2</v>
      </c>
      <c r="E21" s="1">
        <v>20</v>
      </c>
      <c r="F21" s="1">
        <v>1.4E-2</v>
      </c>
      <c r="G21" s="1">
        <v>0.01</v>
      </c>
      <c r="H21" s="1">
        <v>5.0000000000000001E-4</v>
      </c>
      <c r="I21" s="1">
        <v>0.01</v>
      </c>
      <c r="J21" s="1">
        <v>9.6033638538261723</v>
      </c>
      <c r="K21" s="1">
        <v>1.0523732188292467</v>
      </c>
      <c r="L21" s="1">
        <v>105</v>
      </c>
      <c r="M21" s="1">
        <v>1570</v>
      </c>
      <c r="N21" s="1">
        <v>4.0714999999999996E-3</v>
      </c>
      <c r="O21" s="1">
        <v>7</v>
      </c>
      <c r="P21" s="1">
        <f t="shared" si="0"/>
        <v>137190.91219751677</v>
      </c>
      <c r="Q21" s="1">
        <f t="shared" si="1"/>
        <v>15033.903126132098</v>
      </c>
      <c r="R21" s="1">
        <f t="shared" si="2"/>
        <v>28.718630953346842</v>
      </c>
      <c r="S21" s="1">
        <f t="shared" si="3"/>
        <v>3.1470970544036523</v>
      </c>
      <c r="T21" s="1">
        <f t="shared" si="4"/>
        <v>1007.6535833879</v>
      </c>
      <c r="U21" s="1">
        <f t="shared" si="5"/>
        <v>110.42252081204374</v>
      </c>
      <c r="V21" s="1">
        <f t="shared" si="6"/>
        <v>1.0076535833878999</v>
      </c>
      <c r="W21" s="1">
        <f t="shared" si="7"/>
        <v>0.11042252081204375</v>
      </c>
    </row>
    <row r="22" spans="1:23" x14ac:dyDescent="0.2">
      <c r="A22" s="2">
        <v>44105</v>
      </c>
      <c r="B22" s="1" t="s">
        <v>24</v>
      </c>
      <c r="C22" s="1">
        <v>1</v>
      </c>
      <c r="D22" s="1">
        <v>2</v>
      </c>
      <c r="E22" s="1">
        <v>21</v>
      </c>
      <c r="F22" s="1">
        <v>2.4E-2</v>
      </c>
      <c r="G22" s="1">
        <v>0.01</v>
      </c>
      <c r="H22" s="1">
        <v>5.0000000000000001E-4</v>
      </c>
      <c r="I22" s="1">
        <v>0.01</v>
      </c>
      <c r="J22" s="1">
        <v>10.194730561913277</v>
      </c>
      <c r="K22" s="1">
        <v>3.6748008411556428</v>
      </c>
      <c r="L22" s="1">
        <v>305</v>
      </c>
      <c r="M22" s="1">
        <v>1120</v>
      </c>
      <c r="N22" s="1">
        <v>4.0714999999999996E-3</v>
      </c>
      <c r="O22" s="1">
        <v>15</v>
      </c>
      <c r="P22" s="1">
        <f t="shared" si="0"/>
        <v>84956.088015943969</v>
      </c>
      <c r="Q22" s="1">
        <f t="shared" si="1"/>
        <v>30623.340342963693</v>
      </c>
      <c r="R22" s="1">
        <f t="shared" si="2"/>
        <v>7.4872775274379473</v>
      </c>
      <c r="S22" s="1">
        <f t="shared" si="3"/>
        <v>2.6988701259634884</v>
      </c>
      <c r="T22" s="1">
        <f t="shared" si="4"/>
        <v>122.59654553912068</v>
      </c>
      <c r="U22" s="1">
        <f t="shared" si="5"/>
        <v>44.191250169282227</v>
      </c>
      <c r="V22" s="1">
        <f t="shared" si="6"/>
        <v>0.12259654553912068</v>
      </c>
      <c r="W22" s="1">
        <f t="shared" si="7"/>
        <v>4.4191250169282228E-2</v>
      </c>
    </row>
    <row r="23" spans="1:23" x14ac:dyDescent="0.2">
      <c r="A23" s="2">
        <v>44105</v>
      </c>
      <c r="B23" s="1" t="s">
        <v>79</v>
      </c>
      <c r="C23" s="1">
        <v>1</v>
      </c>
      <c r="D23" s="1">
        <v>2</v>
      </c>
      <c r="E23" s="1">
        <v>22</v>
      </c>
      <c r="F23" s="1">
        <v>1.6E-2</v>
      </c>
      <c r="G23" s="1">
        <v>0.01</v>
      </c>
      <c r="H23" s="1">
        <v>5.0000000000000001E-4</v>
      </c>
      <c r="I23" s="1">
        <v>0.01</v>
      </c>
      <c r="J23" s="1">
        <v>12.529984281476269</v>
      </c>
      <c r="K23" s="1">
        <v>0.21440097550766019</v>
      </c>
      <c r="L23" s="1">
        <v>200</v>
      </c>
      <c r="M23" s="1">
        <v>1310</v>
      </c>
      <c r="N23" s="1">
        <v>4.0714999999999996E-3</v>
      </c>
      <c r="O23" s="1">
        <v>15</v>
      </c>
      <c r="P23" s="1">
        <f t="shared" si="0"/>
        <v>156624.80351845335</v>
      </c>
      <c r="Q23" s="1">
        <f t="shared" si="1"/>
        <v>2680.0121938457523</v>
      </c>
      <c r="R23" s="1">
        <f t="shared" si="2"/>
        <v>16.414279408733911</v>
      </c>
      <c r="S23" s="1">
        <f t="shared" si="3"/>
        <v>0.28086527791503485</v>
      </c>
      <c r="T23" s="1">
        <f t="shared" si="4"/>
        <v>268.76711136327992</v>
      </c>
      <c r="U23" s="1">
        <f t="shared" si="5"/>
        <v>4.598882932826311</v>
      </c>
      <c r="V23" s="1">
        <f t="shared" si="6"/>
        <v>0.26876711136327991</v>
      </c>
      <c r="W23" s="1">
        <f t="shared" si="7"/>
        <v>4.5988829328263113E-3</v>
      </c>
    </row>
    <row r="24" spans="1:23" x14ac:dyDescent="0.2">
      <c r="A24" s="2">
        <v>44105</v>
      </c>
      <c r="B24" s="1" t="s">
        <v>89</v>
      </c>
      <c r="C24" s="1">
        <v>1</v>
      </c>
      <c r="D24" s="1">
        <v>2</v>
      </c>
      <c r="E24" s="1">
        <v>23</v>
      </c>
      <c r="F24" s="1">
        <v>1.4E-2</v>
      </c>
      <c r="G24" s="1">
        <v>0.01</v>
      </c>
      <c r="H24" s="1">
        <v>5.0000000000000001E-4</v>
      </c>
      <c r="I24" s="1">
        <v>0.01</v>
      </c>
      <c r="J24" s="1">
        <v>10.959783039003099</v>
      </c>
      <c r="K24" s="1">
        <v>0.18163912220052963</v>
      </c>
      <c r="L24" s="1">
        <v>200</v>
      </c>
      <c r="M24" s="1">
        <v>1335</v>
      </c>
      <c r="N24" s="1">
        <v>4.0714999999999996E-3</v>
      </c>
      <c r="O24" s="1">
        <v>15</v>
      </c>
      <c r="P24" s="1">
        <f t="shared" si="0"/>
        <v>156568.3291286157</v>
      </c>
      <c r="Q24" s="1">
        <f t="shared" si="1"/>
        <v>2594.8446028647095</v>
      </c>
      <c r="R24" s="1">
        <f t="shared" si="2"/>
        <v>14.631310357069138</v>
      </c>
      <c r="S24" s="1">
        <f t="shared" si="3"/>
        <v>0.24248822813770704</v>
      </c>
      <c r="T24" s="1">
        <f t="shared" si="4"/>
        <v>239.57280866296841</v>
      </c>
      <c r="U24" s="1">
        <f t="shared" si="5"/>
        <v>3.9704978204217456</v>
      </c>
      <c r="V24" s="1">
        <f t="shared" si="6"/>
        <v>0.2395728086629684</v>
      </c>
      <c r="W24" s="1">
        <f t="shared" si="7"/>
        <v>3.9704978204217452E-3</v>
      </c>
    </row>
    <row r="25" spans="1:23" x14ac:dyDescent="0.2">
      <c r="A25" s="2">
        <v>44118</v>
      </c>
      <c r="B25" s="1" t="s">
        <v>78</v>
      </c>
      <c r="C25" s="1">
        <v>1</v>
      </c>
      <c r="D25" s="1">
        <v>2</v>
      </c>
      <c r="E25" s="1">
        <v>24</v>
      </c>
      <c r="F25" s="1">
        <v>6.0000000000000001E-3</v>
      </c>
      <c r="G25" s="1">
        <v>0.01</v>
      </c>
      <c r="H25" s="1">
        <v>5.0000000000000001E-4</v>
      </c>
      <c r="I25" s="1">
        <v>0.01</v>
      </c>
      <c r="J25" s="1">
        <v>2.548128811468696</v>
      </c>
      <c r="K25" s="1">
        <v>0.69857439636502561</v>
      </c>
      <c r="L25" s="1">
        <v>200</v>
      </c>
      <c r="M25" s="1">
        <v>1330</v>
      </c>
      <c r="N25" s="1">
        <v>4.0714999999999996E-3</v>
      </c>
      <c r="O25" s="1">
        <v>13</v>
      </c>
      <c r="P25" s="1">
        <f t="shared" si="0"/>
        <v>84937.627048956521</v>
      </c>
      <c r="Q25" s="1">
        <f t="shared" si="1"/>
        <v>23285.813212167523</v>
      </c>
      <c r="R25" s="1">
        <f t="shared" si="2"/>
        <v>3.389011319253366</v>
      </c>
      <c r="S25" s="1">
        <f t="shared" si="3"/>
        <v>0.92910394716548417</v>
      </c>
      <c r="T25" s="1">
        <f t="shared" si="4"/>
        <v>64.028780155742382</v>
      </c>
      <c r="U25" s="1">
        <f t="shared" si="5"/>
        <v>17.55361277105365</v>
      </c>
      <c r="V25" s="1">
        <f t="shared" si="6"/>
        <v>6.4028780155742385E-2</v>
      </c>
      <c r="W25" s="1">
        <f t="shared" si="7"/>
        <v>1.7553612771053651E-2</v>
      </c>
    </row>
    <row r="26" spans="1:23" x14ac:dyDescent="0.2">
      <c r="A26" s="2">
        <v>44118</v>
      </c>
      <c r="B26" s="1" t="s">
        <v>80</v>
      </c>
      <c r="C26" s="1">
        <v>1</v>
      </c>
      <c r="D26" s="1">
        <v>2</v>
      </c>
      <c r="E26" s="1">
        <v>25</v>
      </c>
      <c r="F26" s="1">
        <v>1.2999999999999999E-2</v>
      </c>
      <c r="G26" s="1">
        <v>0.01</v>
      </c>
      <c r="H26" s="1">
        <v>5.0000000000000001E-4</v>
      </c>
      <c r="I26" s="1">
        <v>0.01</v>
      </c>
      <c r="J26" s="1">
        <v>12.008354362528639</v>
      </c>
      <c r="K26" s="1">
        <v>0.1281065990789047</v>
      </c>
      <c r="L26" s="1">
        <v>205</v>
      </c>
      <c r="M26" s="1">
        <v>1255</v>
      </c>
      <c r="N26" s="1">
        <v>4.0714999999999996E-3</v>
      </c>
      <c r="O26" s="1">
        <v>13</v>
      </c>
      <c r="P26" s="1">
        <f t="shared" si="0"/>
        <v>184743.91326967138</v>
      </c>
      <c r="Q26" s="1">
        <f t="shared" si="1"/>
        <v>1970.8707550600725</v>
      </c>
      <c r="R26" s="1">
        <f t="shared" si="2"/>
        <v>14.702911926803358</v>
      </c>
      <c r="S26" s="1">
        <f t="shared" si="3"/>
        <v>0.15685247009173209</v>
      </c>
      <c r="T26" s="1">
        <f t="shared" si="4"/>
        <v>277.78293629834701</v>
      </c>
      <c r="U26" s="1">
        <f t="shared" si="5"/>
        <v>2.963422478801653</v>
      </c>
      <c r="V26" s="1">
        <f t="shared" si="6"/>
        <v>0.27778293629834699</v>
      </c>
      <c r="W26" s="1">
        <f t="shared" si="7"/>
        <v>2.9634224788016531E-3</v>
      </c>
    </row>
    <row r="27" spans="1:23" x14ac:dyDescent="0.2">
      <c r="A27" s="2">
        <v>44118</v>
      </c>
      <c r="B27" s="1" t="s">
        <v>81</v>
      </c>
      <c r="C27" s="1">
        <v>1</v>
      </c>
      <c r="D27" s="1">
        <v>2</v>
      </c>
      <c r="E27" s="1">
        <v>26</v>
      </c>
      <c r="F27" s="1">
        <v>1.0999999999999999E-2</v>
      </c>
      <c r="G27" s="1">
        <v>0.01</v>
      </c>
      <c r="H27" s="1">
        <v>5.0000000000000001E-4</v>
      </c>
      <c r="I27" s="1">
        <v>0.01</v>
      </c>
      <c r="J27" s="1">
        <v>12.084944731817288</v>
      </c>
      <c r="K27" s="1">
        <v>0.12412071331469229</v>
      </c>
      <c r="L27" s="1">
        <v>200</v>
      </c>
      <c r="M27" s="1">
        <v>1315</v>
      </c>
      <c r="N27" s="1">
        <v>4.0714999999999996E-3</v>
      </c>
      <c r="O27" s="1">
        <v>13</v>
      </c>
      <c r="P27" s="1">
        <f t="shared" si="0"/>
        <v>219726.26785122341</v>
      </c>
      <c r="Q27" s="1">
        <f t="shared" si="1"/>
        <v>2256.7402420853145</v>
      </c>
      <c r="R27" s="1">
        <f t="shared" si="2"/>
        <v>15.891702322339736</v>
      </c>
      <c r="S27" s="1">
        <f t="shared" si="3"/>
        <v>0.16321873800882039</v>
      </c>
      <c r="T27" s="1">
        <f t="shared" si="4"/>
        <v>300.24281964386091</v>
      </c>
      <c r="U27" s="1">
        <f t="shared" si="5"/>
        <v>3.0837007341618645</v>
      </c>
      <c r="V27" s="1">
        <f t="shared" si="6"/>
        <v>0.3002428196438609</v>
      </c>
      <c r="W27" s="1">
        <f t="shared" si="7"/>
        <v>3.0837007341618645E-3</v>
      </c>
    </row>
    <row r="28" spans="1:23" x14ac:dyDescent="0.2">
      <c r="A28" s="2">
        <v>44130</v>
      </c>
      <c r="B28" s="1" t="s">
        <v>82</v>
      </c>
      <c r="C28" s="1">
        <v>1</v>
      </c>
      <c r="D28" s="1">
        <v>2</v>
      </c>
      <c r="E28" s="1">
        <v>27</v>
      </c>
      <c r="F28" s="1">
        <v>5.0000000000000001E-3</v>
      </c>
      <c r="G28" s="1">
        <v>0.01</v>
      </c>
      <c r="H28" s="1">
        <v>5.0000000000000001E-4</v>
      </c>
      <c r="I28" s="1">
        <v>0.01</v>
      </c>
      <c r="J28" s="1">
        <v>3.7882403522995274</v>
      </c>
      <c r="K28" s="1">
        <v>0.95533530637283126</v>
      </c>
      <c r="L28" s="1">
        <v>200</v>
      </c>
      <c r="M28" s="1">
        <v>1405</v>
      </c>
      <c r="N28" s="1">
        <v>4.0714999999999996E-3</v>
      </c>
      <c r="O28" s="1">
        <v>12</v>
      </c>
      <c r="P28" s="1">
        <f t="shared" si="0"/>
        <v>151529.61409198109</v>
      </c>
      <c r="Q28" s="1">
        <f t="shared" si="1"/>
        <v>38213.412254913244</v>
      </c>
      <c r="R28" s="1">
        <f t="shared" si="2"/>
        <v>5.3224776949808357</v>
      </c>
      <c r="S28" s="1">
        <f t="shared" si="3"/>
        <v>1.3422461054538282</v>
      </c>
      <c r="T28" s="1">
        <f t="shared" si="4"/>
        <v>108.93769075649506</v>
      </c>
      <c r="U28" s="1">
        <f t="shared" si="5"/>
        <v>27.472391531659671</v>
      </c>
      <c r="V28" s="1">
        <f t="shared" si="6"/>
        <v>0.10893769075649506</v>
      </c>
      <c r="W28" s="1">
        <f t="shared" si="7"/>
        <v>2.747239153165967E-2</v>
      </c>
    </row>
    <row r="29" spans="1:23" x14ac:dyDescent="0.2">
      <c r="A29" s="2">
        <v>44130</v>
      </c>
      <c r="B29" s="1" t="s">
        <v>83</v>
      </c>
      <c r="C29" s="1">
        <v>1</v>
      </c>
      <c r="D29" s="1">
        <v>2</v>
      </c>
      <c r="E29" s="1">
        <v>28</v>
      </c>
      <c r="F29" s="1">
        <v>1.4E-2</v>
      </c>
      <c r="G29" s="1">
        <v>0.01</v>
      </c>
      <c r="H29" s="1">
        <v>5.0000000000000001E-4</v>
      </c>
      <c r="I29" s="1">
        <v>0.01</v>
      </c>
      <c r="J29" s="1">
        <v>14.818052697294856</v>
      </c>
      <c r="K29" s="1">
        <v>0.26768489689165931</v>
      </c>
      <c r="L29" s="1">
        <v>200</v>
      </c>
      <c r="M29" s="1">
        <v>1420</v>
      </c>
      <c r="N29" s="1">
        <v>4.0714999999999996E-3</v>
      </c>
      <c r="O29" s="1">
        <v>12</v>
      </c>
      <c r="P29" s="1">
        <f t="shared" si="0"/>
        <v>211686.46710421224</v>
      </c>
      <c r="Q29" s="1">
        <f t="shared" si="1"/>
        <v>3824.0699555951333</v>
      </c>
      <c r="R29" s="1">
        <f t="shared" si="2"/>
        <v>21.041634830158696</v>
      </c>
      <c r="S29" s="1">
        <f t="shared" si="3"/>
        <v>0.3801125535861562</v>
      </c>
      <c r="T29" s="1">
        <f t="shared" si="4"/>
        <v>430.66918069013667</v>
      </c>
      <c r="U29" s="1">
        <f t="shared" si="5"/>
        <v>7.7799450158859598</v>
      </c>
      <c r="V29" s="1">
        <f t="shared" si="6"/>
        <v>0.43066918069013665</v>
      </c>
      <c r="W29" s="1">
        <f t="shared" si="7"/>
        <v>7.77994501588596E-3</v>
      </c>
    </row>
    <row r="30" spans="1:23" x14ac:dyDescent="0.2">
      <c r="A30" s="2">
        <v>44130</v>
      </c>
      <c r="B30" s="1" t="s">
        <v>84</v>
      </c>
      <c r="C30" s="1">
        <v>1</v>
      </c>
      <c r="D30" s="1">
        <v>2</v>
      </c>
      <c r="E30" s="1">
        <v>29</v>
      </c>
      <c r="F30" s="1">
        <v>1.4999999999999999E-2</v>
      </c>
      <c r="G30" s="1">
        <v>0.01</v>
      </c>
      <c r="H30" s="1">
        <v>5.0000000000000001E-4</v>
      </c>
      <c r="I30" s="1">
        <v>0.01</v>
      </c>
      <c r="J30" s="1">
        <v>13.869571398447407</v>
      </c>
      <c r="K30" s="1">
        <v>0.23556037651945436</v>
      </c>
      <c r="L30" s="1">
        <v>195</v>
      </c>
      <c r="M30" s="1">
        <v>1410</v>
      </c>
      <c r="N30" s="1">
        <v>4.0714999999999996E-3</v>
      </c>
      <c r="O30" s="1">
        <v>12</v>
      </c>
      <c r="P30" s="1">
        <f t="shared" si="0"/>
        <v>184927.61864596544</v>
      </c>
      <c r="Q30" s="1">
        <f t="shared" si="1"/>
        <v>3140.8050202593913</v>
      </c>
      <c r="R30" s="1">
        <f t="shared" si="2"/>
        <v>20.057534022370099</v>
      </c>
      <c r="S30" s="1">
        <f t="shared" si="3"/>
        <v>0.34065654450505711</v>
      </c>
      <c r="T30" s="1">
        <f t="shared" si="4"/>
        <v>410.52711986512139</v>
      </c>
      <c r="U30" s="1">
        <f t="shared" si="5"/>
        <v>6.9723800504535003</v>
      </c>
      <c r="V30" s="1">
        <f t="shared" si="6"/>
        <v>0.41052711986512141</v>
      </c>
      <c r="W30" s="1">
        <f t="shared" si="7"/>
        <v>6.9723800504535001E-3</v>
      </c>
    </row>
    <row r="31" spans="1:23" x14ac:dyDescent="0.2">
      <c r="A31" s="2"/>
      <c r="B31" s="1" t="s">
        <v>3</v>
      </c>
      <c r="C31" s="1"/>
      <c r="D31" s="1"/>
      <c r="E31" s="1">
        <v>30</v>
      </c>
      <c r="F31" s="1">
        <v>0.01</v>
      </c>
      <c r="G31" s="1">
        <v>0.01</v>
      </c>
      <c r="H31" s="1">
        <v>5.0000000000000001E-4</v>
      </c>
      <c r="I31" s="1">
        <v>0.01</v>
      </c>
      <c r="J31" s="1">
        <v>0.78667452507151914</v>
      </c>
      <c r="K31" s="1">
        <v>1.6826022876014132E-2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">
      <c r="A32" s="2"/>
      <c r="B32" s="1" t="s">
        <v>4</v>
      </c>
      <c r="C32" s="1"/>
      <c r="D32" s="1"/>
      <c r="E32" s="1">
        <v>31</v>
      </c>
      <c r="F32" s="1">
        <v>0</v>
      </c>
      <c r="G32" s="1">
        <v>0.01</v>
      </c>
      <c r="H32" s="1">
        <v>5.0000000000000001E-4</v>
      </c>
      <c r="I32" s="1">
        <v>0.01</v>
      </c>
      <c r="J32" s="1">
        <v>2.9848745844231861E-2</v>
      </c>
      <c r="K32" s="1">
        <v>3.027738508560274E-5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DF9E-B954-4BC5-8F0E-0CA7A14AAB6E}">
  <sheetPr>
    <pageSetUpPr fitToPage="1"/>
  </sheetPr>
  <dimension ref="A1:W39"/>
  <sheetViews>
    <sheetView zoomScale="140" zoomScaleNormal="140" workbookViewId="0">
      <selection activeCell="O2" sqref="O2:O37"/>
    </sheetView>
  </sheetViews>
  <sheetFormatPr baseColWidth="10" defaultColWidth="8.83203125" defaultRowHeight="15" x14ac:dyDescent="0.2"/>
  <cols>
    <col min="1" max="1" width="14" bestFit="1" customWidth="1"/>
    <col min="2" max="2" width="24.83203125" bestFit="1" customWidth="1"/>
    <col min="3" max="4" width="6.5" bestFit="1" customWidth="1"/>
    <col min="5" max="5" width="15.6640625" customWidth="1"/>
    <col min="6" max="6" width="16.33203125" customWidth="1"/>
    <col min="7" max="7" width="10.5" customWidth="1"/>
    <col min="8" max="8" width="27" customWidth="1"/>
    <col min="9" max="9" width="13.5" customWidth="1"/>
    <col min="10" max="10" width="12.6640625" customWidth="1"/>
    <col min="11" max="11" width="13.5" customWidth="1"/>
    <col min="12" max="12" width="17.83203125" customWidth="1"/>
    <col min="13" max="13" width="15.1640625" customWidth="1"/>
    <col min="14" max="14" width="16.5" bestFit="1" customWidth="1"/>
    <col min="15" max="15" width="10.5" bestFit="1" customWidth="1"/>
    <col min="16" max="16" width="18.33203125" bestFit="1" customWidth="1"/>
    <col min="17" max="17" width="19" bestFit="1" customWidth="1"/>
    <col min="18" max="18" width="23" bestFit="1" customWidth="1"/>
    <col min="19" max="19" width="23.6640625" bestFit="1" customWidth="1"/>
    <col min="20" max="20" width="20.5" bestFit="1" customWidth="1"/>
    <col min="21" max="21" width="21.1640625" bestFit="1" customWidth="1"/>
    <col min="22" max="22" width="18.6640625" bestFit="1" customWidth="1"/>
    <col min="23" max="23" width="19.5" bestFit="1" customWidth="1"/>
  </cols>
  <sheetData>
    <row r="1" spans="1:23" x14ac:dyDescent="0.2">
      <c r="A1" s="1" t="s">
        <v>85</v>
      </c>
      <c r="B1" s="1" t="s">
        <v>0</v>
      </c>
      <c r="C1" s="1" t="s">
        <v>87</v>
      </c>
      <c r="D1" s="1" t="s">
        <v>88</v>
      </c>
      <c r="E1" s="1" t="s">
        <v>25</v>
      </c>
      <c r="F1" s="1" t="s">
        <v>1</v>
      </c>
      <c r="G1" s="1" t="s">
        <v>2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2">
      <c r="A2" s="2">
        <v>44018</v>
      </c>
      <c r="B2" s="1" t="s">
        <v>26</v>
      </c>
      <c r="C2" s="1">
        <v>1</v>
      </c>
      <c r="D2" s="1">
        <v>2</v>
      </c>
      <c r="E2" s="1">
        <v>32</v>
      </c>
      <c r="F2" s="1">
        <v>1.6E-2</v>
      </c>
      <c r="G2" s="1">
        <v>0.01</v>
      </c>
      <c r="H2" s="1">
        <v>5.0000000000000001E-4</v>
      </c>
      <c r="I2" s="1">
        <v>0.01</v>
      </c>
      <c r="J2" s="1">
        <v>6.1314931686399543</v>
      </c>
      <c r="K2" s="1">
        <v>0.31400800889386948</v>
      </c>
      <c r="L2" s="1">
        <v>200</v>
      </c>
      <c r="M2" s="1">
        <v>1320</v>
      </c>
      <c r="N2" s="1">
        <v>4.0714999999999996E-3</v>
      </c>
      <c r="O2" s="1">
        <v>14</v>
      </c>
      <c r="P2" s="1">
        <f>J2*(G2/(F2/1000))*(I2/H2)</f>
        <v>76643.664607999424</v>
      </c>
      <c r="Q2" s="1">
        <f>K2*(G2/(F2/1000))*(I2/H2)</f>
        <v>3925.1001111733685</v>
      </c>
      <c r="R2" s="1">
        <f>J2*G2*(I2/H2)*(M2/L2)</f>
        <v>8.0935709826047386</v>
      </c>
      <c r="S2" s="1">
        <f>K2*G2*(I2/H2)*(M2/L2)</f>
        <v>0.41449057173990767</v>
      </c>
      <c r="T2" s="1">
        <f>R2/(N2*O2)</f>
        <v>141.989982326709</v>
      </c>
      <c r="U2" s="1">
        <f>S2/(N2*O2)</f>
        <v>7.2716368439133996</v>
      </c>
      <c r="V2" s="1">
        <f>T2/1000</f>
        <v>0.14198998232670901</v>
      </c>
      <c r="W2" s="1">
        <f>U2/1000</f>
        <v>7.2716368439133998E-3</v>
      </c>
    </row>
    <row r="3" spans="1:23" x14ac:dyDescent="0.2">
      <c r="A3" s="2">
        <v>44018</v>
      </c>
      <c r="B3" s="1" t="s">
        <v>27</v>
      </c>
      <c r="C3" s="1">
        <v>1</v>
      </c>
      <c r="D3" s="1">
        <v>2</v>
      </c>
      <c r="E3" s="1">
        <v>33</v>
      </c>
      <c r="F3" s="1">
        <v>1.7000000000000001E-2</v>
      </c>
      <c r="G3" s="1">
        <v>0.01</v>
      </c>
      <c r="H3" s="1">
        <v>5.0000000000000001E-4</v>
      </c>
      <c r="I3" s="1">
        <v>0.01</v>
      </c>
      <c r="J3" s="1">
        <v>6.6088028183960095</v>
      </c>
      <c r="K3" s="1">
        <v>0.33583209896099092</v>
      </c>
      <c r="L3" s="1">
        <v>200</v>
      </c>
      <c r="M3" s="1">
        <v>1370</v>
      </c>
      <c r="N3" s="1">
        <v>4.0714999999999996E-3</v>
      </c>
      <c r="O3" s="1">
        <v>14</v>
      </c>
      <c r="P3" s="1">
        <f t="shared" ref="P3:P37" si="0">J3*(G3/(F3/1000))*(I3/H3)</f>
        <v>77750.621392894231</v>
      </c>
      <c r="Q3" s="1">
        <f t="shared" ref="Q3:Q37" si="1">K3*(G3/(F3/1000))*(I3/H3)</f>
        <v>3950.9658701293051</v>
      </c>
      <c r="R3" s="1">
        <f t="shared" ref="R3:R37" si="2">J3*G3*(I3/H3)*(M3/L3)</f>
        <v>9.054059861202532</v>
      </c>
      <c r="S3" s="1">
        <f t="shared" ref="S3:S37" si="3">K3*G3*(I3/H3)*(M3/L3)</f>
        <v>0.46008997557655756</v>
      </c>
      <c r="T3" s="1">
        <f t="shared" ref="T3:T37" si="4">R3/(N3*O3)</f>
        <v>158.84036878655695</v>
      </c>
      <c r="U3" s="1">
        <f t="shared" ref="U3:U37" si="5">S3/(N3*O3)</f>
        <v>8.0716123502492518</v>
      </c>
      <c r="V3" s="1">
        <f t="shared" ref="V3:V37" si="6">T3/1000</f>
        <v>0.15884036878655694</v>
      </c>
      <c r="W3" s="1">
        <f t="shared" ref="W3:W37" si="7">U3/1000</f>
        <v>8.0716123502492521E-3</v>
      </c>
    </row>
    <row r="4" spans="1:23" x14ac:dyDescent="0.2">
      <c r="A4" s="2">
        <v>44018</v>
      </c>
      <c r="B4" s="1" t="s">
        <v>28</v>
      </c>
      <c r="C4" s="1">
        <v>1</v>
      </c>
      <c r="D4" s="1">
        <v>2</v>
      </c>
      <c r="E4" s="1">
        <v>34</v>
      </c>
      <c r="F4" s="1">
        <v>4.8000000000000001E-2</v>
      </c>
      <c r="G4" s="1">
        <v>0.01</v>
      </c>
      <c r="H4" s="1">
        <v>5.0000000000000001E-4</v>
      </c>
      <c r="I4" s="1">
        <v>0.01</v>
      </c>
      <c r="J4" s="1">
        <v>51.299241002640677</v>
      </c>
      <c r="K4" s="1">
        <v>0.37714232982850349</v>
      </c>
      <c r="L4" s="1">
        <v>200</v>
      </c>
      <c r="M4" s="1">
        <v>1330</v>
      </c>
      <c r="N4" s="1">
        <v>4.0714999999999996E-3</v>
      </c>
      <c r="O4" s="1">
        <v>14</v>
      </c>
      <c r="P4" s="1">
        <f t="shared" si="0"/>
        <v>213746.83751100284</v>
      </c>
      <c r="Q4" s="1">
        <f t="shared" si="1"/>
        <v>1571.4263742854314</v>
      </c>
      <c r="R4" s="1">
        <f t="shared" si="2"/>
        <v>68.227990533512113</v>
      </c>
      <c r="S4" s="1">
        <f t="shared" si="3"/>
        <v>0.50159929867190967</v>
      </c>
      <c r="T4" s="1">
        <f t="shared" si="4"/>
        <v>1196.9612907407259</v>
      </c>
      <c r="U4" s="1">
        <f t="shared" si="5"/>
        <v>8.799833312957837</v>
      </c>
      <c r="V4" s="1">
        <f t="shared" si="6"/>
        <v>1.1969612907407259</v>
      </c>
      <c r="W4" s="1">
        <f t="shared" si="7"/>
        <v>8.7998333129578367E-3</v>
      </c>
    </row>
    <row r="5" spans="1:23" x14ac:dyDescent="0.2">
      <c r="A5" s="2">
        <v>44018</v>
      </c>
      <c r="B5" s="1" t="s">
        <v>29</v>
      </c>
      <c r="C5" s="1">
        <v>1</v>
      </c>
      <c r="D5" s="1">
        <v>2</v>
      </c>
      <c r="E5" s="1">
        <v>35</v>
      </c>
      <c r="F5" s="1">
        <v>2.5000000000000001E-2</v>
      </c>
      <c r="G5" s="1">
        <v>0.01</v>
      </c>
      <c r="H5" s="1">
        <v>5.0000000000000001E-4</v>
      </c>
      <c r="I5" s="1">
        <v>0.01</v>
      </c>
      <c r="J5" s="1">
        <v>25.997398330130959</v>
      </c>
      <c r="K5" s="1">
        <v>0.18330820199117429</v>
      </c>
      <c r="L5" s="1">
        <v>100</v>
      </c>
      <c r="M5" s="1">
        <v>1550</v>
      </c>
      <c r="N5" s="1">
        <v>4.0714999999999996E-3</v>
      </c>
      <c r="O5" s="1">
        <v>14</v>
      </c>
      <c r="P5" s="1">
        <f t="shared" si="0"/>
        <v>207979.18664104768</v>
      </c>
      <c r="Q5" s="1">
        <f t="shared" si="1"/>
        <v>1466.4656159293943</v>
      </c>
      <c r="R5" s="1">
        <f t="shared" si="2"/>
        <v>80.591934823405978</v>
      </c>
      <c r="S5" s="1">
        <f t="shared" si="3"/>
        <v>0.56825542617264024</v>
      </c>
      <c r="T5" s="1">
        <f t="shared" si="4"/>
        <v>1413.8687886774967</v>
      </c>
      <c r="U5" s="1">
        <f t="shared" si="5"/>
        <v>9.9692185430543372</v>
      </c>
      <c r="V5" s="1">
        <f t="shared" si="6"/>
        <v>1.4138687886774968</v>
      </c>
      <c r="W5" s="1">
        <f t="shared" si="7"/>
        <v>9.9692185430543378E-3</v>
      </c>
    </row>
    <row r="6" spans="1:23" x14ac:dyDescent="0.2">
      <c r="A6" s="2">
        <v>44032</v>
      </c>
      <c r="B6" s="4" t="s">
        <v>30</v>
      </c>
      <c r="C6" s="4">
        <v>1</v>
      </c>
      <c r="D6" s="4">
        <v>2</v>
      </c>
      <c r="E6" s="1">
        <v>36</v>
      </c>
      <c r="F6" s="1">
        <v>8.0000000000000002E-3</v>
      </c>
      <c r="G6" s="1">
        <v>0.01</v>
      </c>
      <c r="H6" s="1">
        <v>5.0000000000000001E-4</v>
      </c>
      <c r="I6" s="1">
        <v>0.01</v>
      </c>
      <c r="J6" s="1">
        <v>4.7871439360324866</v>
      </c>
      <c r="K6" s="1">
        <v>0.76160954733782416</v>
      </c>
      <c r="L6" s="1">
        <v>200</v>
      </c>
      <c r="M6" s="1">
        <v>1335</v>
      </c>
      <c r="N6" s="1">
        <v>4.0714999999999996E-3</v>
      </c>
      <c r="O6" s="1">
        <v>14</v>
      </c>
      <c r="P6" s="1">
        <f t="shared" si="0"/>
        <v>119678.59840081217</v>
      </c>
      <c r="Q6" s="1">
        <f t="shared" si="1"/>
        <v>19040.238683445605</v>
      </c>
      <c r="R6" s="1">
        <f t="shared" si="2"/>
        <v>6.3908371546033695</v>
      </c>
      <c r="S6" s="1">
        <f t="shared" si="3"/>
        <v>1.0167487456959952</v>
      </c>
      <c r="T6" s="1">
        <f t="shared" si="4"/>
        <v>112.11798309860126</v>
      </c>
      <c r="U6" s="1">
        <f t="shared" si="5"/>
        <v>17.837384356344543</v>
      </c>
      <c r="V6" s="1">
        <f t="shared" si="6"/>
        <v>0.11211798309860126</v>
      </c>
      <c r="W6" s="1">
        <f t="shared" si="7"/>
        <v>1.7837384356344542E-2</v>
      </c>
    </row>
    <row r="7" spans="1:23" x14ac:dyDescent="0.2">
      <c r="A7" s="2">
        <v>44032</v>
      </c>
      <c r="B7" s="4" t="s">
        <v>31</v>
      </c>
      <c r="C7" s="4">
        <v>1</v>
      </c>
      <c r="D7" s="4">
        <v>2</v>
      </c>
      <c r="E7" s="1">
        <v>37</v>
      </c>
      <c r="F7" s="1">
        <v>8.0000000000000002E-3</v>
      </c>
      <c r="G7" s="1">
        <v>0.01</v>
      </c>
      <c r="H7" s="1">
        <v>5.0000000000000001E-4</v>
      </c>
      <c r="I7" s="1">
        <v>0.01</v>
      </c>
      <c r="J7" s="1">
        <v>4.1386409897024921</v>
      </c>
      <c r="K7" s="1">
        <v>0.61840277300105184</v>
      </c>
      <c r="L7" s="1">
        <v>200</v>
      </c>
      <c r="M7" s="1">
        <v>1340</v>
      </c>
      <c r="N7" s="1">
        <v>4.0714999999999996E-3</v>
      </c>
      <c r="O7" s="1">
        <v>14</v>
      </c>
      <c r="P7" s="1">
        <f t="shared" si="0"/>
        <v>103466.02474256229</v>
      </c>
      <c r="Q7" s="1">
        <f t="shared" si="1"/>
        <v>15460.069325026296</v>
      </c>
      <c r="R7" s="1">
        <f t="shared" si="2"/>
        <v>5.5457789262013391</v>
      </c>
      <c r="S7" s="1">
        <f t="shared" si="3"/>
        <v>0.82865971582140951</v>
      </c>
      <c r="T7" s="1">
        <f t="shared" si="4"/>
        <v>97.292660237563197</v>
      </c>
      <c r="U7" s="1">
        <f t="shared" si="5"/>
        <v>14.537634705029904</v>
      </c>
      <c r="V7" s="1">
        <f t="shared" si="6"/>
        <v>9.7292660237563194E-2</v>
      </c>
      <c r="W7" s="1">
        <f t="shared" si="7"/>
        <v>1.4537634705029903E-2</v>
      </c>
    </row>
    <row r="8" spans="1:23" x14ac:dyDescent="0.2">
      <c r="A8" s="2">
        <v>44032</v>
      </c>
      <c r="B8" s="4" t="s">
        <v>32</v>
      </c>
      <c r="C8" s="4">
        <v>1</v>
      </c>
      <c r="D8" s="4">
        <v>2</v>
      </c>
      <c r="E8" s="1">
        <v>38</v>
      </c>
      <c r="F8" s="1">
        <v>2.4E-2</v>
      </c>
      <c r="G8" s="1">
        <v>0.01</v>
      </c>
      <c r="H8" s="1">
        <v>5.0000000000000001E-4</v>
      </c>
      <c r="I8" s="1">
        <v>0.01</v>
      </c>
      <c r="J8" s="1">
        <v>33.562957881079541</v>
      </c>
      <c r="K8" s="1">
        <v>0.35168881301325949</v>
      </c>
      <c r="L8" s="1">
        <v>100</v>
      </c>
      <c r="M8" s="1">
        <v>1535</v>
      </c>
      <c r="N8" s="1">
        <v>4.0714999999999996E-3</v>
      </c>
      <c r="O8" s="1">
        <v>14</v>
      </c>
      <c r="P8" s="1">
        <f t="shared" si="0"/>
        <v>279691.31567566283</v>
      </c>
      <c r="Q8" s="1">
        <f t="shared" si="1"/>
        <v>2930.7401084438293</v>
      </c>
      <c r="R8" s="1">
        <f t="shared" si="2"/>
        <v>103.03828069491419</v>
      </c>
      <c r="S8" s="1">
        <f t="shared" si="3"/>
        <v>1.0796846559507067</v>
      </c>
      <c r="T8" s="1">
        <f t="shared" si="4"/>
        <v>1807.6574217103946</v>
      </c>
      <c r="U8" s="1">
        <f t="shared" si="5"/>
        <v>18.941503762227097</v>
      </c>
      <c r="V8" s="1">
        <f t="shared" si="6"/>
        <v>1.8076574217103947</v>
      </c>
      <c r="W8" s="1">
        <f t="shared" si="7"/>
        <v>1.8941503762227096E-2</v>
      </c>
    </row>
    <row r="9" spans="1:23" x14ac:dyDescent="0.2">
      <c r="A9" s="2">
        <v>44032</v>
      </c>
      <c r="B9" s="4" t="s">
        <v>33</v>
      </c>
      <c r="C9" s="4">
        <v>1</v>
      </c>
      <c r="D9" s="4">
        <v>2</v>
      </c>
      <c r="E9" s="1">
        <v>39</v>
      </c>
      <c r="F9" s="1">
        <v>2.1999999999999999E-2</v>
      </c>
      <c r="G9" s="1">
        <v>0.01</v>
      </c>
      <c r="H9" s="1">
        <v>5.0000000000000001E-4</v>
      </c>
      <c r="I9" s="1">
        <v>0.01</v>
      </c>
      <c r="J9" s="1">
        <v>32.502903005268251</v>
      </c>
      <c r="K9" s="1">
        <v>0.33808747528314853</v>
      </c>
      <c r="L9" s="1">
        <v>100</v>
      </c>
      <c r="M9" s="1">
        <v>1565</v>
      </c>
      <c r="N9" s="1">
        <v>4.0714999999999996E-3</v>
      </c>
      <c r="O9" s="1">
        <v>14</v>
      </c>
      <c r="P9" s="1">
        <f t="shared" si="0"/>
        <v>295480.9364115296</v>
      </c>
      <c r="Q9" s="1">
        <f t="shared" si="1"/>
        <v>3073.5225025740779</v>
      </c>
      <c r="R9" s="1">
        <f t="shared" si="2"/>
        <v>101.73408640648964</v>
      </c>
      <c r="S9" s="1">
        <f t="shared" si="3"/>
        <v>1.0582137976362549</v>
      </c>
      <c r="T9" s="1">
        <f t="shared" si="4"/>
        <v>1784.7772215661066</v>
      </c>
      <c r="U9" s="1">
        <f t="shared" si="5"/>
        <v>18.564828645747529</v>
      </c>
      <c r="V9" s="1">
        <f t="shared" si="6"/>
        <v>1.7847772215661066</v>
      </c>
      <c r="W9" s="1">
        <f t="shared" si="7"/>
        <v>1.856482864574753E-2</v>
      </c>
    </row>
    <row r="10" spans="1:23" x14ac:dyDescent="0.2">
      <c r="A10" s="2">
        <v>44050</v>
      </c>
      <c r="B10" s="4" t="s">
        <v>61</v>
      </c>
      <c r="C10" s="4">
        <v>1</v>
      </c>
      <c r="D10" s="4">
        <v>2</v>
      </c>
      <c r="E10" s="1">
        <v>40</v>
      </c>
      <c r="F10" s="1">
        <v>1.0999999999999999E-2</v>
      </c>
      <c r="G10" s="1">
        <v>0.01</v>
      </c>
      <c r="H10" s="1">
        <v>5.0000000000000001E-4</v>
      </c>
      <c r="I10" s="1">
        <v>0.01</v>
      </c>
      <c r="J10" s="1">
        <v>6.1913729514503917</v>
      </c>
      <c r="K10" s="1">
        <v>0.44421275708902952</v>
      </c>
      <c r="L10" s="1">
        <v>300</v>
      </c>
      <c r="M10" s="1">
        <v>1200</v>
      </c>
      <c r="N10" s="1">
        <v>4.0714999999999996E-3</v>
      </c>
      <c r="O10" s="1">
        <v>18</v>
      </c>
      <c r="P10" s="1">
        <f t="shared" si="0"/>
        <v>112570.41729909803</v>
      </c>
      <c r="Q10" s="1">
        <f t="shared" si="1"/>
        <v>8076.5955834369006</v>
      </c>
      <c r="R10" s="1">
        <f t="shared" si="2"/>
        <v>4.9530983611603139</v>
      </c>
      <c r="S10" s="1">
        <f t="shared" si="3"/>
        <v>0.35537020567122368</v>
      </c>
      <c r="T10" s="1">
        <f t="shared" si="4"/>
        <v>67.584951780811252</v>
      </c>
      <c r="U10" s="1">
        <f t="shared" si="5"/>
        <v>4.8490210497253772</v>
      </c>
      <c r="V10" s="1">
        <f t="shared" si="6"/>
        <v>6.7584951780811253E-2</v>
      </c>
      <c r="W10" s="1">
        <f t="shared" si="7"/>
        <v>4.8490210497253768E-3</v>
      </c>
    </row>
    <row r="11" spans="1:23" x14ac:dyDescent="0.2">
      <c r="A11" s="2">
        <v>44050</v>
      </c>
      <c r="B11" s="4" t="s">
        <v>34</v>
      </c>
      <c r="C11" s="4">
        <v>1</v>
      </c>
      <c r="D11" s="4">
        <v>2</v>
      </c>
      <c r="E11" s="1">
        <v>41</v>
      </c>
      <c r="F11" s="1">
        <v>8.9999999999999993E-3</v>
      </c>
      <c r="G11" s="1">
        <v>0.01</v>
      </c>
      <c r="H11" s="1">
        <v>5.0000000000000001E-4</v>
      </c>
      <c r="I11" s="1">
        <v>0.01</v>
      </c>
      <c r="J11" s="1">
        <v>6.3713404149724271</v>
      </c>
      <c r="K11" s="1">
        <v>0.45192481823210323</v>
      </c>
      <c r="L11" s="1">
        <v>300</v>
      </c>
      <c r="M11" s="1">
        <v>1255</v>
      </c>
      <c r="N11" s="1">
        <v>4.0714999999999996E-3</v>
      </c>
      <c r="O11" s="1">
        <v>18</v>
      </c>
      <c r="P11" s="1">
        <f t="shared" si="0"/>
        <v>141585.34255494285</v>
      </c>
      <c r="Q11" s="1">
        <f t="shared" si="1"/>
        <v>10042.773738491185</v>
      </c>
      <c r="R11" s="1">
        <f t="shared" si="2"/>
        <v>5.3306881471935981</v>
      </c>
      <c r="S11" s="1">
        <f t="shared" si="3"/>
        <v>0.37811043125419308</v>
      </c>
      <c r="T11" s="1">
        <f t="shared" si="4"/>
        <v>72.737158666524735</v>
      </c>
      <c r="U11" s="1">
        <f t="shared" si="5"/>
        <v>5.1593110818316088</v>
      </c>
      <c r="V11" s="1">
        <f t="shared" si="6"/>
        <v>7.2737158666524734E-2</v>
      </c>
      <c r="W11" s="1">
        <f t="shared" si="7"/>
        <v>5.159311081831609E-3</v>
      </c>
    </row>
    <row r="12" spans="1:23" x14ac:dyDescent="0.2">
      <c r="A12" s="2">
        <v>44050</v>
      </c>
      <c r="B12" s="4" t="s">
        <v>35</v>
      </c>
      <c r="C12" s="4">
        <v>1</v>
      </c>
      <c r="D12" s="4">
        <v>2</v>
      </c>
      <c r="E12" s="1">
        <v>42</v>
      </c>
      <c r="F12" s="1">
        <v>1.7000000000000001E-2</v>
      </c>
      <c r="G12" s="1">
        <v>0.01</v>
      </c>
      <c r="H12" s="1">
        <v>5.0000000000000001E-4</v>
      </c>
      <c r="I12" s="1">
        <v>0.01</v>
      </c>
      <c r="J12" s="1">
        <v>23.548175670478635</v>
      </c>
      <c r="K12" s="1">
        <v>0.42188714887419343</v>
      </c>
      <c r="L12" s="1">
        <v>100</v>
      </c>
      <c r="M12" s="1">
        <v>1543</v>
      </c>
      <c r="N12" s="1">
        <v>4.0714999999999996E-3</v>
      </c>
      <c r="O12" s="1">
        <v>18</v>
      </c>
      <c r="P12" s="1">
        <f t="shared" si="0"/>
        <v>277037.36082916043</v>
      </c>
      <c r="Q12" s="1">
        <f t="shared" si="1"/>
        <v>4963.378222049334</v>
      </c>
      <c r="R12" s="1">
        <f t="shared" si="2"/>
        <v>72.669670119097063</v>
      </c>
      <c r="S12" s="1">
        <f t="shared" si="3"/>
        <v>1.3019437414257609</v>
      </c>
      <c r="T12" s="1">
        <f t="shared" si="4"/>
        <v>991.57654316723392</v>
      </c>
      <c r="U12" s="1">
        <f t="shared" si="5"/>
        <v>17.765002543776674</v>
      </c>
      <c r="V12" s="1">
        <f t="shared" si="6"/>
        <v>0.99157654316723387</v>
      </c>
      <c r="W12" s="1">
        <f t="shared" si="7"/>
        <v>1.7765002543776675E-2</v>
      </c>
    </row>
    <row r="13" spans="1:23" x14ac:dyDescent="0.2">
      <c r="A13" s="2">
        <v>44050</v>
      </c>
      <c r="B13" s="4" t="s">
        <v>36</v>
      </c>
      <c r="C13" s="4">
        <v>1</v>
      </c>
      <c r="D13" s="4">
        <v>2</v>
      </c>
      <c r="E13" s="1">
        <v>43</v>
      </c>
      <c r="F13" s="1">
        <v>0.02</v>
      </c>
      <c r="G13" s="1">
        <v>0.01</v>
      </c>
      <c r="H13" s="1">
        <v>5.0000000000000001E-4</v>
      </c>
      <c r="I13" s="1">
        <v>0.01</v>
      </c>
      <c r="J13" s="1">
        <v>9.2374034826482863</v>
      </c>
      <c r="K13" s="1">
        <v>0.65791556633389658</v>
      </c>
      <c r="L13" s="1">
        <v>100</v>
      </c>
      <c r="M13" s="1">
        <v>1603</v>
      </c>
      <c r="N13" s="1">
        <v>4.0714999999999996E-3</v>
      </c>
      <c r="O13" s="1">
        <v>18</v>
      </c>
      <c r="P13" s="1">
        <f t="shared" si="0"/>
        <v>92374.03482648285</v>
      </c>
      <c r="Q13" s="1">
        <f t="shared" si="1"/>
        <v>6579.1556633389655</v>
      </c>
      <c r="R13" s="1">
        <f t="shared" si="2"/>
        <v>29.615115565370409</v>
      </c>
      <c r="S13" s="1">
        <f t="shared" si="3"/>
        <v>2.1092773056664726</v>
      </c>
      <c r="T13" s="1">
        <f t="shared" si="4"/>
        <v>404.09780132043079</v>
      </c>
      <c r="U13" s="1">
        <f t="shared" si="5"/>
        <v>28.781056744940752</v>
      </c>
      <c r="V13" s="1">
        <f t="shared" si="6"/>
        <v>0.40409780132043077</v>
      </c>
      <c r="W13" s="1">
        <f t="shared" si="7"/>
        <v>2.8781056744940751E-2</v>
      </c>
    </row>
    <row r="14" spans="1:23" x14ac:dyDescent="0.2">
      <c r="A14" s="2">
        <v>44067</v>
      </c>
      <c r="B14" s="4" t="s">
        <v>37</v>
      </c>
      <c r="C14" s="4">
        <v>1</v>
      </c>
      <c r="D14" s="4">
        <v>2</v>
      </c>
      <c r="E14" s="1">
        <v>44</v>
      </c>
      <c r="F14" s="1">
        <v>0.01</v>
      </c>
      <c r="G14" s="1">
        <v>0.01</v>
      </c>
      <c r="H14" s="1">
        <v>5.0000000000000001E-4</v>
      </c>
      <c r="I14" s="1">
        <v>0.01</v>
      </c>
      <c r="J14" s="1">
        <v>8.5704188039455929</v>
      </c>
      <c r="K14" s="1">
        <v>0.58662955632531388</v>
      </c>
      <c r="L14" s="1">
        <v>200</v>
      </c>
      <c r="M14" s="1">
        <v>1158</v>
      </c>
      <c r="N14" s="1">
        <v>4.0714999999999996E-3</v>
      </c>
      <c r="O14" s="1">
        <v>17</v>
      </c>
      <c r="P14" s="1">
        <f t="shared" si="0"/>
        <v>171408.37607891182</v>
      </c>
      <c r="Q14" s="1">
        <f t="shared" si="1"/>
        <v>11732.591126506277</v>
      </c>
      <c r="R14" s="1">
        <f t="shared" si="2"/>
        <v>9.9245449749689953</v>
      </c>
      <c r="S14" s="1">
        <f t="shared" si="3"/>
        <v>0.67931702622471346</v>
      </c>
      <c r="T14" s="1">
        <f t="shared" si="4"/>
        <v>143.38616314220073</v>
      </c>
      <c r="U14" s="1">
        <f t="shared" si="5"/>
        <v>9.8145216927525407</v>
      </c>
      <c r="V14" s="1">
        <f t="shared" si="6"/>
        <v>0.14338616314220073</v>
      </c>
      <c r="W14" s="1">
        <f t="shared" si="7"/>
        <v>9.8145216927525408E-3</v>
      </c>
    </row>
    <row r="15" spans="1:23" x14ac:dyDescent="0.2">
      <c r="A15" s="2">
        <v>44067</v>
      </c>
      <c r="B15" s="4" t="s">
        <v>38</v>
      </c>
      <c r="C15" s="4">
        <v>1</v>
      </c>
      <c r="D15" s="4">
        <v>2</v>
      </c>
      <c r="E15" s="1">
        <v>45</v>
      </c>
      <c r="F15" s="1">
        <v>0.01</v>
      </c>
      <c r="G15" s="1">
        <v>0.01</v>
      </c>
      <c r="H15" s="1">
        <v>5.0000000000000001E-4</v>
      </c>
      <c r="I15" s="1">
        <v>0.01</v>
      </c>
      <c r="J15" s="1">
        <v>34.861357182472787</v>
      </c>
      <c r="K15" s="1">
        <v>0.63147567773096092</v>
      </c>
      <c r="L15" s="1">
        <v>200</v>
      </c>
      <c r="M15" s="1">
        <v>1258</v>
      </c>
      <c r="N15" s="1">
        <v>4.0714999999999996E-3</v>
      </c>
      <c r="O15" s="1">
        <v>17</v>
      </c>
      <c r="P15" s="1">
        <f t="shared" si="0"/>
        <v>697227.14364945563</v>
      </c>
      <c r="Q15" s="1">
        <f t="shared" si="1"/>
        <v>12629.513554619216</v>
      </c>
      <c r="R15" s="1">
        <f t="shared" si="2"/>
        <v>43.855587335550766</v>
      </c>
      <c r="S15" s="1">
        <f t="shared" si="3"/>
        <v>0.79439640258554878</v>
      </c>
      <c r="T15" s="1">
        <f t="shared" si="4"/>
        <v>633.60934090703336</v>
      </c>
      <c r="U15" s="1">
        <f t="shared" si="5"/>
        <v>11.477146052337249</v>
      </c>
      <c r="V15" s="1">
        <f t="shared" si="6"/>
        <v>0.63360934090703336</v>
      </c>
      <c r="W15" s="1">
        <f t="shared" si="7"/>
        <v>1.1477146052337248E-2</v>
      </c>
    </row>
    <row r="16" spans="1:23" x14ac:dyDescent="0.2">
      <c r="A16" s="2">
        <v>44067</v>
      </c>
      <c r="B16" s="4" t="s">
        <v>39</v>
      </c>
      <c r="C16" s="4">
        <v>1</v>
      </c>
      <c r="D16" s="4">
        <v>2</v>
      </c>
      <c r="E16" s="1">
        <v>46</v>
      </c>
      <c r="F16" s="1">
        <v>2.1999999999999999E-2</v>
      </c>
      <c r="G16" s="1">
        <v>0.01</v>
      </c>
      <c r="H16" s="1">
        <v>5.0000000000000001E-4</v>
      </c>
      <c r="I16" s="1">
        <v>0.01</v>
      </c>
      <c r="J16" s="1">
        <v>7.5400750114490505</v>
      </c>
      <c r="K16" s="1">
        <v>0.46309203401845717</v>
      </c>
      <c r="L16" s="1">
        <v>100</v>
      </c>
      <c r="M16" s="1">
        <v>1265</v>
      </c>
      <c r="N16" s="1">
        <v>4.0714999999999996E-3</v>
      </c>
      <c r="O16" s="1">
        <v>17</v>
      </c>
      <c r="P16" s="1">
        <f t="shared" si="0"/>
        <v>68546.136467718636</v>
      </c>
      <c r="Q16" s="1">
        <f t="shared" si="1"/>
        <v>4209.927581985974</v>
      </c>
      <c r="R16" s="1">
        <f t="shared" si="2"/>
        <v>19.076389778966096</v>
      </c>
      <c r="S16" s="1">
        <f t="shared" si="3"/>
        <v>1.1716228460666966</v>
      </c>
      <c r="T16" s="1">
        <f t="shared" si="4"/>
        <v>275.60863937941787</v>
      </c>
      <c r="U16" s="1">
        <f t="shared" si="5"/>
        <v>16.927174492226403</v>
      </c>
      <c r="V16" s="1">
        <f t="shared" si="6"/>
        <v>0.27560863937941787</v>
      </c>
      <c r="W16" s="1">
        <f t="shared" si="7"/>
        <v>1.6927174492226402E-2</v>
      </c>
    </row>
    <row r="17" spans="1:23" x14ac:dyDescent="0.2">
      <c r="A17" s="2">
        <v>44085</v>
      </c>
      <c r="B17" s="4" t="s">
        <v>40</v>
      </c>
      <c r="C17" s="4">
        <v>1</v>
      </c>
      <c r="D17" s="4">
        <v>2</v>
      </c>
      <c r="E17" s="1">
        <v>47</v>
      </c>
      <c r="F17" s="1">
        <v>1.0999999999999999E-2</v>
      </c>
      <c r="G17" s="1">
        <v>0.01</v>
      </c>
      <c r="H17" s="1">
        <v>5.0000000000000001E-4</v>
      </c>
      <c r="I17" s="1">
        <v>0.01</v>
      </c>
      <c r="J17" s="1">
        <v>5.9624339030457127</v>
      </c>
      <c r="K17" s="1">
        <v>0.21130664932645038</v>
      </c>
      <c r="L17" s="1">
        <v>200</v>
      </c>
      <c r="M17" s="1">
        <v>1365</v>
      </c>
      <c r="N17" s="1">
        <v>4.0714999999999996E-3</v>
      </c>
      <c r="O17" s="1">
        <v>17</v>
      </c>
      <c r="P17" s="1">
        <f t="shared" si="0"/>
        <v>108407.88914628568</v>
      </c>
      <c r="Q17" s="1">
        <f t="shared" si="1"/>
        <v>3841.9390786627346</v>
      </c>
      <c r="R17" s="1">
        <f t="shared" si="2"/>
        <v>8.1387222776573989</v>
      </c>
      <c r="S17" s="1">
        <f t="shared" si="3"/>
        <v>0.28843357633060479</v>
      </c>
      <c r="T17" s="1">
        <f t="shared" si="4"/>
        <v>117.58525586981816</v>
      </c>
      <c r="U17" s="1">
        <f t="shared" si="5"/>
        <v>4.1671818643310354</v>
      </c>
      <c r="V17" s="1">
        <f t="shared" si="6"/>
        <v>0.11758525586981816</v>
      </c>
      <c r="W17" s="1">
        <f t="shared" si="7"/>
        <v>4.1671818643310354E-3</v>
      </c>
    </row>
    <row r="18" spans="1:23" x14ac:dyDescent="0.2">
      <c r="A18" s="2">
        <v>44085</v>
      </c>
      <c r="B18" s="4" t="s">
        <v>41</v>
      </c>
      <c r="C18" s="4">
        <v>1</v>
      </c>
      <c r="D18" s="4">
        <v>2</v>
      </c>
      <c r="E18" s="1">
        <v>48</v>
      </c>
      <c r="F18" s="1">
        <v>7.0000000000000001E-3</v>
      </c>
      <c r="G18" s="1">
        <v>0.01</v>
      </c>
      <c r="H18" s="1">
        <v>5.0000000000000001E-4</v>
      </c>
      <c r="I18" s="1">
        <v>0.01</v>
      </c>
      <c r="J18" s="1">
        <v>32.855753341066773</v>
      </c>
      <c r="K18" s="1">
        <v>0.44312036536052951</v>
      </c>
      <c r="L18" s="1">
        <v>200</v>
      </c>
      <c r="M18" s="1">
        <v>1380</v>
      </c>
      <c r="N18" s="1">
        <v>4.0714999999999996E-3</v>
      </c>
      <c r="O18" s="1">
        <v>18</v>
      </c>
      <c r="P18" s="1">
        <f t="shared" si="0"/>
        <v>938735.80974476505</v>
      </c>
      <c r="Q18" s="1">
        <f t="shared" si="1"/>
        <v>12660.5818674437</v>
      </c>
      <c r="R18" s="1">
        <f t="shared" si="2"/>
        <v>45.340939610672145</v>
      </c>
      <c r="S18" s="1">
        <f t="shared" si="3"/>
        <v>0.61150610419753082</v>
      </c>
      <c r="T18" s="1">
        <f t="shared" si="4"/>
        <v>618.67643116340071</v>
      </c>
      <c r="U18" s="1">
        <f t="shared" si="5"/>
        <v>8.3439914882248001</v>
      </c>
      <c r="V18" s="1">
        <f t="shared" si="6"/>
        <v>0.61867643116340065</v>
      </c>
      <c r="W18" s="1">
        <f t="shared" si="7"/>
        <v>8.3439914882247994E-3</v>
      </c>
    </row>
    <row r="19" spans="1:23" x14ac:dyDescent="0.2">
      <c r="A19" s="2">
        <v>44085</v>
      </c>
      <c r="B19" s="4" t="s">
        <v>42</v>
      </c>
      <c r="C19" s="4">
        <v>1</v>
      </c>
      <c r="D19" s="4">
        <v>2</v>
      </c>
      <c r="E19" s="1">
        <v>49</v>
      </c>
      <c r="F19" s="1">
        <v>2.3E-2</v>
      </c>
      <c r="G19" s="1">
        <v>0.01</v>
      </c>
      <c r="H19" s="1">
        <v>5.0000000000000001E-4</v>
      </c>
      <c r="I19" s="1">
        <v>0.01</v>
      </c>
      <c r="J19" s="1">
        <v>2.6569847281927479</v>
      </c>
      <c r="K19" s="1">
        <v>0.45550804058024746</v>
      </c>
      <c r="L19" s="1">
        <v>100</v>
      </c>
      <c r="M19" s="1">
        <v>1638</v>
      </c>
      <c r="N19" s="1">
        <v>4.0714999999999996E-3</v>
      </c>
      <c r="O19" s="1">
        <v>18</v>
      </c>
      <c r="P19" s="1">
        <f t="shared" si="0"/>
        <v>23104.215027763024</v>
      </c>
      <c r="Q19" s="1">
        <f t="shared" si="1"/>
        <v>3960.9394833064998</v>
      </c>
      <c r="R19" s="1">
        <f t="shared" si="2"/>
        <v>8.7042819695594407</v>
      </c>
      <c r="S19" s="1">
        <f t="shared" si="3"/>
        <v>1.4922443409408905</v>
      </c>
      <c r="T19" s="1">
        <f t="shared" si="4"/>
        <v>118.7697950463171</v>
      </c>
      <c r="U19" s="1">
        <f t="shared" si="5"/>
        <v>20.361651328897221</v>
      </c>
      <c r="V19" s="1">
        <f t="shared" si="6"/>
        <v>0.1187697950463171</v>
      </c>
      <c r="W19" s="1">
        <f t="shared" si="7"/>
        <v>2.036165132889722E-2</v>
      </c>
    </row>
    <row r="20" spans="1:23" x14ac:dyDescent="0.2">
      <c r="A20" s="2">
        <v>44014</v>
      </c>
      <c r="B20" s="3" t="s">
        <v>43</v>
      </c>
      <c r="C20" s="3">
        <v>1</v>
      </c>
      <c r="D20" s="3">
        <v>2</v>
      </c>
      <c r="E20" s="1">
        <v>50</v>
      </c>
      <c r="F20" s="1">
        <v>3.0000000000000001E-3</v>
      </c>
      <c r="G20" s="1">
        <v>0.01</v>
      </c>
      <c r="H20" s="1">
        <v>5.0000000000000001E-4</v>
      </c>
      <c r="I20" s="1">
        <v>0.01</v>
      </c>
      <c r="J20" s="1">
        <v>3.447125204455785</v>
      </c>
      <c r="K20" s="1">
        <v>0.70492380928960841</v>
      </c>
      <c r="L20" s="1">
        <v>400</v>
      </c>
      <c r="M20" s="1">
        <v>960</v>
      </c>
      <c r="N20" s="1">
        <v>4.0714999999999996E-3</v>
      </c>
      <c r="O20" s="1">
        <v>14</v>
      </c>
      <c r="P20" s="1">
        <f t="shared" si="0"/>
        <v>229808.346963719</v>
      </c>
      <c r="Q20" s="1">
        <f t="shared" si="1"/>
        <v>46994.920619307231</v>
      </c>
      <c r="R20" s="1">
        <f t="shared" si="2"/>
        <v>1.6546200981387769</v>
      </c>
      <c r="S20" s="1">
        <f t="shared" si="3"/>
        <v>0.33836342845901207</v>
      </c>
      <c r="T20" s="1">
        <f t="shared" si="4"/>
        <v>29.027913512723934</v>
      </c>
      <c r="U20" s="1">
        <f t="shared" si="5"/>
        <v>5.9360963572395589</v>
      </c>
      <c r="V20" s="1">
        <f t="shared" si="6"/>
        <v>2.9027913512723935E-2</v>
      </c>
      <c r="W20" s="1">
        <f t="shared" si="7"/>
        <v>5.9360963572395592E-3</v>
      </c>
    </row>
    <row r="21" spans="1:23" x14ac:dyDescent="0.2">
      <c r="A21" s="2">
        <v>44014</v>
      </c>
      <c r="B21" s="3" t="s">
        <v>44</v>
      </c>
      <c r="C21" s="3">
        <v>1</v>
      </c>
      <c r="D21" s="3">
        <v>2</v>
      </c>
      <c r="E21" s="1">
        <v>51</v>
      </c>
      <c r="F21" s="1">
        <v>7.0000000000000001E-3</v>
      </c>
      <c r="G21" s="1">
        <v>0.01</v>
      </c>
      <c r="H21" s="1">
        <v>5.0000000000000001E-4</v>
      </c>
      <c r="I21" s="1">
        <v>0.01</v>
      </c>
      <c r="J21" s="1">
        <v>7.3005771430414708</v>
      </c>
      <c r="K21" s="1">
        <v>0.21183637979760878</v>
      </c>
      <c r="L21" s="1">
        <v>400</v>
      </c>
      <c r="M21" s="1">
        <v>965</v>
      </c>
      <c r="N21" s="1">
        <v>4.0714999999999996E-3</v>
      </c>
      <c r="O21" s="1">
        <v>14</v>
      </c>
      <c r="P21" s="1">
        <f t="shared" si="0"/>
        <v>208587.91837261347</v>
      </c>
      <c r="Q21" s="1">
        <f t="shared" si="1"/>
        <v>6052.4679942173943</v>
      </c>
      <c r="R21" s="1">
        <f t="shared" si="2"/>
        <v>3.5225284715175098</v>
      </c>
      <c r="S21" s="1">
        <f t="shared" si="3"/>
        <v>0.10221105325234624</v>
      </c>
      <c r="T21" s="1">
        <f t="shared" si="4"/>
        <v>61.797660944852019</v>
      </c>
      <c r="U21" s="1">
        <f t="shared" si="5"/>
        <v>1.7931449141654752</v>
      </c>
      <c r="V21" s="1">
        <f t="shared" si="6"/>
        <v>6.179766094485202E-2</v>
      </c>
      <c r="W21" s="1">
        <f t="shared" si="7"/>
        <v>1.7931449141654751E-3</v>
      </c>
    </row>
    <row r="22" spans="1:23" x14ac:dyDescent="0.2">
      <c r="A22" s="2">
        <v>44014</v>
      </c>
      <c r="B22" s="3" t="s">
        <v>45</v>
      </c>
      <c r="C22" s="3">
        <v>1</v>
      </c>
      <c r="D22" s="3">
        <v>2</v>
      </c>
      <c r="E22" s="1">
        <v>52</v>
      </c>
      <c r="F22" s="1">
        <v>1.4999999999999999E-2</v>
      </c>
      <c r="G22" s="1">
        <v>0.01</v>
      </c>
      <c r="H22" s="1">
        <v>5.0000000000000001E-4</v>
      </c>
      <c r="I22" s="1">
        <v>0.01</v>
      </c>
      <c r="J22" s="1">
        <v>7.8298465223335665</v>
      </c>
      <c r="K22" s="1">
        <v>0.19089771881760773</v>
      </c>
      <c r="L22" s="1">
        <v>400</v>
      </c>
      <c r="M22" s="1">
        <v>955</v>
      </c>
      <c r="N22" s="1">
        <v>4.0714999999999996E-3</v>
      </c>
      <c r="O22" s="1">
        <v>14</v>
      </c>
      <c r="P22" s="1">
        <f t="shared" si="0"/>
        <v>104397.95363111423</v>
      </c>
      <c r="Q22" s="1">
        <f t="shared" si="1"/>
        <v>2545.3029175681031</v>
      </c>
      <c r="R22" s="1">
        <f t="shared" si="2"/>
        <v>3.7387517144142786</v>
      </c>
      <c r="S22" s="1">
        <f t="shared" si="3"/>
        <v>9.1153660735407704E-2</v>
      </c>
      <c r="T22" s="1">
        <f t="shared" si="4"/>
        <v>65.590984621572929</v>
      </c>
      <c r="U22" s="1">
        <f t="shared" si="5"/>
        <v>1.5991589750251349</v>
      </c>
      <c r="V22" s="1">
        <f t="shared" si="6"/>
        <v>6.5590984621572923E-2</v>
      </c>
      <c r="W22" s="1">
        <f t="shared" si="7"/>
        <v>1.5991589750251349E-3</v>
      </c>
    </row>
    <row r="23" spans="1:23" x14ac:dyDescent="0.2">
      <c r="A23" s="2">
        <v>44014</v>
      </c>
      <c r="B23" s="3" t="s">
        <v>46</v>
      </c>
      <c r="C23" s="3">
        <v>1</v>
      </c>
      <c r="D23" s="3">
        <v>2</v>
      </c>
      <c r="E23" s="1">
        <v>53</v>
      </c>
      <c r="F23" s="1">
        <v>1.7999999999999999E-2</v>
      </c>
      <c r="G23" s="1">
        <v>0.01</v>
      </c>
      <c r="H23" s="1">
        <v>5.0000000000000001E-4</v>
      </c>
      <c r="I23" s="1">
        <v>0.01</v>
      </c>
      <c r="J23" s="1">
        <v>4.2877133940784899</v>
      </c>
      <c r="K23" s="1">
        <v>0.66318026193657453</v>
      </c>
      <c r="L23" s="1">
        <v>400</v>
      </c>
      <c r="M23" s="1">
        <v>925</v>
      </c>
      <c r="N23" s="1">
        <v>4.0714999999999996E-3</v>
      </c>
      <c r="O23" s="1">
        <v>14</v>
      </c>
      <c r="P23" s="1">
        <f t="shared" si="0"/>
        <v>47641.259934205453</v>
      </c>
      <c r="Q23" s="1">
        <f t="shared" si="1"/>
        <v>7368.6695770730512</v>
      </c>
      <c r="R23" s="1">
        <f t="shared" si="2"/>
        <v>1.9830674447613017</v>
      </c>
      <c r="S23" s="1">
        <f t="shared" si="3"/>
        <v>0.30672087114566571</v>
      </c>
      <c r="T23" s="1">
        <f t="shared" si="4"/>
        <v>34.790046573942597</v>
      </c>
      <c r="U23" s="1">
        <f t="shared" si="5"/>
        <v>5.380973511792174</v>
      </c>
      <c r="V23" s="1">
        <f t="shared" si="6"/>
        <v>3.47900465739426E-2</v>
      </c>
      <c r="W23" s="1">
        <f t="shared" si="7"/>
        <v>5.3809735117921736E-3</v>
      </c>
    </row>
    <row r="24" spans="1:23" x14ac:dyDescent="0.2">
      <c r="A24" s="2">
        <v>44029</v>
      </c>
      <c r="B24" s="4" t="s">
        <v>47</v>
      </c>
      <c r="C24" s="4">
        <v>1</v>
      </c>
      <c r="D24" s="4">
        <v>4</v>
      </c>
      <c r="E24" s="1">
        <v>54</v>
      </c>
      <c r="F24" s="1">
        <v>3.0000000000000001E-3</v>
      </c>
      <c r="G24" s="1">
        <v>0.01</v>
      </c>
      <c r="H24" s="1">
        <v>5.0000000000000001E-4</v>
      </c>
      <c r="I24" s="1">
        <v>0.01</v>
      </c>
      <c r="J24" s="1">
        <v>4.6105440105903579</v>
      </c>
      <c r="K24" s="1">
        <v>0.57225568782149661</v>
      </c>
      <c r="L24" s="1">
        <v>400</v>
      </c>
      <c r="M24" s="1">
        <v>1010</v>
      </c>
      <c r="N24" s="1">
        <v>4.0714999999999996E-3</v>
      </c>
      <c r="O24" s="1">
        <v>15</v>
      </c>
      <c r="P24" s="1">
        <f t="shared" si="0"/>
        <v>307369.60070602386</v>
      </c>
      <c r="Q24" s="1">
        <f t="shared" si="1"/>
        <v>38150.379188099774</v>
      </c>
      <c r="R24" s="1">
        <f t="shared" si="2"/>
        <v>2.3283247253481307</v>
      </c>
      <c r="S24" s="1">
        <f t="shared" si="3"/>
        <v>0.2889891223498558</v>
      </c>
      <c r="T24" s="1">
        <f t="shared" si="4"/>
        <v>38.123946544649897</v>
      </c>
      <c r="U24" s="1">
        <f t="shared" si="5"/>
        <v>4.7319026132851256</v>
      </c>
      <c r="V24" s="1">
        <f t="shared" si="6"/>
        <v>3.8123946544649893E-2</v>
      </c>
      <c r="W24" s="1">
        <f t="shared" si="7"/>
        <v>4.7319026132851254E-3</v>
      </c>
    </row>
    <row r="25" spans="1:23" x14ac:dyDescent="0.2">
      <c r="A25" s="2">
        <v>44029</v>
      </c>
      <c r="B25" s="4" t="s">
        <v>48</v>
      </c>
      <c r="C25" s="4">
        <v>1</v>
      </c>
      <c r="D25" s="4">
        <v>2</v>
      </c>
      <c r="E25" s="1">
        <v>55</v>
      </c>
      <c r="F25" s="1">
        <v>0.01</v>
      </c>
      <c r="G25" s="1">
        <v>0.01</v>
      </c>
      <c r="H25" s="1">
        <v>5.0000000000000001E-4</v>
      </c>
      <c r="I25" s="1">
        <v>0.01</v>
      </c>
      <c r="J25" s="1">
        <v>12.920736391571811</v>
      </c>
      <c r="K25" s="1">
        <v>0.2511278389201797</v>
      </c>
      <c r="L25" s="1">
        <v>400</v>
      </c>
      <c r="M25" s="1">
        <v>1050</v>
      </c>
      <c r="N25" s="1">
        <v>4.0714999999999996E-3</v>
      </c>
      <c r="O25" s="1">
        <v>15</v>
      </c>
      <c r="P25" s="1">
        <f t="shared" si="0"/>
        <v>258414.7278314362</v>
      </c>
      <c r="Q25" s="1">
        <f t="shared" si="1"/>
        <v>5022.5567784035939</v>
      </c>
      <c r="R25" s="1">
        <f t="shared" si="2"/>
        <v>6.7833866055751999</v>
      </c>
      <c r="S25" s="1">
        <f t="shared" si="3"/>
        <v>0.13184211543309435</v>
      </c>
      <c r="T25" s="1">
        <f t="shared" si="4"/>
        <v>111.07104843546932</v>
      </c>
      <c r="U25" s="1">
        <f t="shared" si="5"/>
        <v>2.158780391061351</v>
      </c>
      <c r="V25" s="1">
        <f t="shared" si="6"/>
        <v>0.11107104843546932</v>
      </c>
      <c r="W25" s="1">
        <f t="shared" si="7"/>
        <v>2.1587803910613512E-3</v>
      </c>
    </row>
    <row r="26" spans="1:23" x14ac:dyDescent="0.2">
      <c r="A26" s="2">
        <v>44029</v>
      </c>
      <c r="B26" s="4" t="s">
        <v>49</v>
      </c>
      <c r="C26" s="4">
        <v>1</v>
      </c>
      <c r="D26" s="4">
        <v>2</v>
      </c>
      <c r="E26" s="1">
        <v>56</v>
      </c>
      <c r="F26" s="1">
        <v>1.7000000000000001E-2</v>
      </c>
      <c r="G26" s="1">
        <v>0.01</v>
      </c>
      <c r="H26" s="1">
        <v>5.0000000000000001E-4</v>
      </c>
      <c r="I26" s="1">
        <v>0.01</v>
      </c>
      <c r="J26" s="1">
        <v>5.5796533748070321</v>
      </c>
      <c r="K26" s="1">
        <v>9.9962252053637124E-2</v>
      </c>
      <c r="L26" s="1">
        <v>400</v>
      </c>
      <c r="M26" s="1">
        <v>1030</v>
      </c>
      <c r="N26" s="1">
        <v>4.0714999999999996E-3</v>
      </c>
      <c r="O26" s="1">
        <v>15</v>
      </c>
      <c r="P26" s="1">
        <f t="shared" si="0"/>
        <v>65642.98088008273</v>
      </c>
      <c r="Q26" s="1">
        <f t="shared" si="1"/>
        <v>1176.0264947486721</v>
      </c>
      <c r="R26" s="1">
        <f t="shared" si="2"/>
        <v>2.8735214880256219</v>
      </c>
      <c r="S26" s="1">
        <f t="shared" si="3"/>
        <v>5.1480559807623123E-2</v>
      </c>
      <c r="T26" s="1">
        <f t="shared" si="4"/>
        <v>47.050988383079492</v>
      </c>
      <c r="U26" s="1">
        <f t="shared" si="5"/>
        <v>0.84294174640997388</v>
      </c>
      <c r="V26" s="1">
        <f t="shared" si="6"/>
        <v>4.7050988383079494E-2</v>
      </c>
      <c r="W26" s="1">
        <f t="shared" si="7"/>
        <v>8.4294174640997391E-4</v>
      </c>
    </row>
    <row r="27" spans="1:23" x14ac:dyDescent="0.2">
      <c r="A27" s="2">
        <v>44029</v>
      </c>
      <c r="B27" s="4" t="s">
        <v>50</v>
      </c>
      <c r="C27" s="4">
        <v>1</v>
      </c>
      <c r="D27" s="4">
        <v>2</v>
      </c>
      <c r="E27" s="1">
        <v>57</v>
      </c>
      <c r="F27" s="1">
        <v>8.0000000000000002E-3</v>
      </c>
      <c r="G27" s="1">
        <v>0.01</v>
      </c>
      <c r="H27" s="1">
        <v>5.0000000000000001E-4</v>
      </c>
      <c r="I27" s="1">
        <v>0.01</v>
      </c>
      <c r="J27" s="1">
        <v>3.7402584870838815</v>
      </c>
      <c r="K27" s="1">
        <v>0.30649038404436835</v>
      </c>
      <c r="L27" s="1">
        <v>200</v>
      </c>
      <c r="M27" s="1">
        <v>1400</v>
      </c>
      <c r="N27" s="1">
        <v>4.0714999999999996E-3</v>
      </c>
      <c r="O27" s="1">
        <v>15</v>
      </c>
      <c r="P27" s="1">
        <f t="shared" si="0"/>
        <v>93506.462177097041</v>
      </c>
      <c r="Q27" s="1">
        <f t="shared" si="1"/>
        <v>7662.2596011092082</v>
      </c>
      <c r="R27" s="1">
        <f t="shared" si="2"/>
        <v>5.2363618819174338</v>
      </c>
      <c r="S27" s="1">
        <f t="shared" si="3"/>
        <v>0.42908653766211574</v>
      </c>
      <c r="T27" s="1">
        <f t="shared" si="4"/>
        <v>85.740093854311425</v>
      </c>
      <c r="U27" s="1">
        <f t="shared" si="5"/>
        <v>7.0258551338510093</v>
      </c>
      <c r="V27" s="1">
        <f t="shared" si="6"/>
        <v>8.574009385431143E-2</v>
      </c>
      <c r="W27" s="1">
        <f t="shared" si="7"/>
        <v>7.0258551338510094E-3</v>
      </c>
    </row>
    <row r="28" spans="1:23" x14ac:dyDescent="0.2">
      <c r="A28" s="2">
        <v>44042</v>
      </c>
      <c r="B28" s="4" t="s">
        <v>51</v>
      </c>
      <c r="C28" s="4">
        <v>1</v>
      </c>
      <c r="D28" s="4">
        <v>2</v>
      </c>
      <c r="E28" s="1">
        <v>58</v>
      </c>
      <c r="F28" s="1">
        <v>6.0000000000000001E-3</v>
      </c>
      <c r="G28" s="1">
        <v>0.01</v>
      </c>
      <c r="H28" s="1">
        <v>5.0000000000000001E-4</v>
      </c>
      <c r="I28" s="1">
        <v>0.01</v>
      </c>
      <c r="J28" s="1">
        <v>3.6266140360871457</v>
      </c>
      <c r="K28" s="1">
        <v>0.48409817988632148</v>
      </c>
      <c r="L28" s="1">
        <v>400</v>
      </c>
      <c r="M28" s="1">
        <v>950</v>
      </c>
      <c r="N28" s="1">
        <v>4.0714999999999996E-3</v>
      </c>
      <c r="O28" s="1">
        <v>13</v>
      </c>
      <c r="P28" s="1">
        <f t="shared" si="0"/>
        <v>120887.13453623818</v>
      </c>
      <c r="Q28" s="1">
        <f t="shared" si="1"/>
        <v>16136.605996210717</v>
      </c>
      <c r="R28" s="1">
        <f t="shared" si="2"/>
        <v>1.7226416671413942</v>
      </c>
      <c r="S28" s="1">
        <f t="shared" si="3"/>
        <v>0.22994663544600269</v>
      </c>
      <c r="T28" s="1">
        <f t="shared" si="4"/>
        <v>32.545965239448591</v>
      </c>
      <c r="U28" s="1">
        <f t="shared" si="5"/>
        <v>4.3443946276840455</v>
      </c>
      <c r="V28" s="1">
        <f t="shared" si="6"/>
        <v>3.2545965239448589E-2</v>
      </c>
      <c r="W28" s="1">
        <f t="shared" si="7"/>
        <v>4.3443946276840459E-3</v>
      </c>
    </row>
    <row r="29" spans="1:23" x14ac:dyDescent="0.2">
      <c r="A29" s="2">
        <v>44042</v>
      </c>
      <c r="B29" s="4" t="s">
        <v>52</v>
      </c>
      <c r="C29" s="4">
        <v>1</v>
      </c>
      <c r="D29" s="4">
        <v>4</v>
      </c>
      <c r="E29" s="1">
        <v>59</v>
      </c>
      <c r="F29" s="1">
        <v>6.0000000000000001E-3</v>
      </c>
      <c r="G29" s="1">
        <v>0.01</v>
      </c>
      <c r="H29" s="1">
        <v>5.0000000000000001E-4</v>
      </c>
      <c r="I29" s="1">
        <v>0.01</v>
      </c>
      <c r="J29" s="1">
        <v>8.9494342215599954</v>
      </c>
      <c r="K29" s="1">
        <v>0.18729659608160579</v>
      </c>
      <c r="L29" s="1">
        <v>400</v>
      </c>
      <c r="M29" s="1">
        <v>962</v>
      </c>
      <c r="N29" s="1">
        <v>4.0714999999999996E-3</v>
      </c>
      <c r="O29" s="1">
        <v>13</v>
      </c>
      <c r="P29" s="1">
        <f t="shared" si="0"/>
        <v>298314.47405199986</v>
      </c>
      <c r="Q29" s="1">
        <f t="shared" si="1"/>
        <v>6243.2198693868595</v>
      </c>
      <c r="R29" s="1">
        <f t="shared" si="2"/>
        <v>4.3046778605703571</v>
      </c>
      <c r="S29" s="1">
        <f t="shared" si="3"/>
        <v>9.0089662715252386E-2</v>
      </c>
      <c r="T29" s="1">
        <f t="shared" si="4"/>
        <v>81.328519267522978</v>
      </c>
      <c r="U29" s="1">
        <f t="shared" si="5"/>
        <v>1.7020690298463501</v>
      </c>
      <c r="V29" s="1">
        <f t="shared" si="6"/>
        <v>8.1328519267522978E-2</v>
      </c>
      <c r="W29" s="1">
        <f t="shared" si="7"/>
        <v>1.7020690298463501E-3</v>
      </c>
    </row>
    <row r="30" spans="1:23" x14ac:dyDescent="0.2">
      <c r="A30" s="2">
        <v>44042</v>
      </c>
      <c r="B30" s="4" t="s">
        <v>53</v>
      </c>
      <c r="C30" s="4">
        <v>1</v>
      </c>
      <c r="D30" s="4">
        <v>2</v>
      </c>
      <c r="E30" s="1">
        <v>60</v>
      </c>
      <c r="F30" s="1">
        <v>7.0000000000000001E-3</v>
      </c>
      <c r="G30" s="1">
        <v>0.01</v>
      </c>
      <c r="H30" s="1">
        <v>5.0000000000000001E-4</v>
      </c>
      <c r="I30" s="1">
        <v>0.01</v>
      </c>
      <c r="J30" s="1">
        <v>9.2914909524632758</v>
      </c>
      <c r="K30" s="1">
        <v>0.23703324136902193</v>
      </c>
      <c r="L30" s="1">
        <v>200</v>
      </c>
      <c r="M30" s="1">
        <v>1366</v>
      </c>
      <c r="N30" s="1">
        <v>4.0714999999999996E-3</v>
      </c>
      <c r="O30" s="1">
        <v>13</v>
      </c>
      <c r="P30" s="1">
        <f t="shared" si="0"/>
        <v>265471.17007037933</v>
      </c>
      <c r="Q30" s="1">
        <f t="shared" si="1"/>
        <v>6772.3783248291984</v>
      </c>
      <c r="R30" s="1">
        <f t="shared" si="2"/>
        <v>12.692176641064835</v>
      </c>
      <c r="S30" s="1">
        <f t="shared" si="3"/>
        <v>0.32378740771008402</v>
      </c>
      <c r="T30" s="1">
        <f t="shared" si="4"/>
        <v>239.79400223060554</v>
      </c>
      <c r="U30" s="1">
        <f t="shared" si="5"/>
        <v>6.1173335797633461</v>
      </c>
      <c r="V30" s="1">
        <f t="shared" si="6"/>
        <v>0.23979400223060554</v>
      </c>
      <c r="W30" s="1">
        <f t="shared" si="7"/>
        <v>6.1173335797633458E-3</v>
      </c>
    </row>
    <row r="31" spans="1:23" x14ac:dyDescent="0.2">
      <c r="A31" s="2">
        <v>44042</v>
      </c>
      <c r="B31" s="4" t="s">
        <v>54</v>
      </c>
      <c r="C31" s="4">
        <v>1</v>
      </c>
      <c r="D31" s="4">
        <v>2</v>
      </c>
      <c r="E31" s="1">
        <v>61</v>
      </c>
      <c r="F31" s="1">
        <v>8.0000000000000002E-3</v>
      </c>
      <c r="G31" s="1">
        <v>0.01</v>
      </c>
      <c r="H31" s="1">
        <v>5.0000000000000001E-4</v>
      </c>
      <c r="I31" s="1">
        <v>0.01</v>
      </c>
      <c r="J31" s="1">
        <v>4.045123938068989</v>
      </c>
      <c r="K31" s="1">
        <v>0.34313448249372019</v>
      </c>
      <c r="L31" s="1">
        <v>200</v>
      </c>
      <c r="M31" s="1">
        <v>1359</v>
      </c>
      <c r="N31" s="1">
        <v>4.0714999999999996E-3</v>
      </c>
      <c r="O31" s="1">
        <v>13</v>
      </c>
      <c r="P31" s="1">
        <f t="shared" si="0"/>
        <v>101128.09845172473</v>
      </c>
      <c r="Q31" s="1">
        <f t="shared" si="1"/>
        <v>8578.3620623430052</v>
      </c>
      <c r="R31" s="1">
        <f t="shared" si="2"/>
        <v>5.4973234318357562</v>
      </c>
      <c r="S31" s="1">
        <f t="shared" si="3"/>
        <v>0.46631976170896572</v>
      </c>
      <c r="T31" s="1">
        <f t="shared" si="4"/>
        <v>103.86123866342506</v>
      </c>
      <c r="U31" s="1">
        <f t="shared" si="5"/>
        <v>8.8102053053394744</v>
      </c>
      <c r="V31" s="1">
        <f t="shared" si="6"/>
        <v>0.10386123866342506</v>
      </c>
      <c r="W31" s="1">
        <f t="shared" si="7"/>
        <v>8.810205305339474E-3</v>
      </c>
    </row>
    <row r="32" spans="1:23" x14ac:dyDescent="0.2">
      <c r="A32" s="2">
        <v>44069</v>
      </c>
      <c r="B32" s="4" t="s">
        <v>55</v>
      </c>
      <c r="C32" s="4">
        <v>1</v>
      </c>
      <c r="D32" s="4">
        <v>2</v>
      </c>
      <c r="E32" s="1">
        <v>62</v>
      </c>
      <c r="F32" s="1">
        <v>7.0000000000000001E-3</v>
      </c>
      <c r="G32" s="1">
        <v>0.01</v>
      </c>
      <c r="H32" s="1">
        <v>5.0000000000000001E-4</v>
      </c>
      <c r="I32" s="1">
        <v>0.01</v>
      </c>
      <c r="J32" s="1">
        <v>3.1667193121202986</v>
      </c>
      <c r="K32" s="1">
        <v>0.30341973149973805</v>
      </c>
      <c r="L32" s="1">
        <v>400</v>
      </c>
      <c r="M32" s="1">
        <v>1050</v>
      </c>
      <c r="N32" s="1">
        <v>4.0714999999999996E-3</v>
      </c>
      <c r="O32" s="1">
        <v>26</v>
      </c>
      <c r="P32" s="1">
        <f t="shared" si="0"/>
        <v>90477.694632008526</v>
      </c>
      <c r="Q32" s="1">
        <f t="shared" si="1"/>
        <v>8669.1351857068021</v>
      </c>
      <c r="R32" s="1">
        <f t="shared" si="2"/>
        <v>1.6625276388631567</v>
      </c>
      <c r="S32" s="1">
        <f t="shared" si="3"/>
        <v>0.1592953590373625</v>
      </c>
      <c r="T32" s="1">
        <f t="shared" si="4"/>
        <v>15.70511377268968</v>
      </c>
      <c r="U32" s="1">
        <f t="shared" si="5"/>
        <v>1.5047880580523385</v>
      </c>
      <c r="V32" s="1">
        <f t="shared" si="6"/>
        <v>1.5705113772689679E-2</v>
      </c>
      <c r="W32" s="1">
        <f t="shared" si="7"/>
        <v>1.5047880580523385E-3</v>
      </c>
    </row>
    <row r="33" spans="1:23" x14ac:dyDescent="0.2">
      <c r="A33" s="2">
        <v>44069</v>
      </c>
      <c r="B33" s="4" t="s">
        <v>56</v>
      </c>
      <c r="C33" s="4">
        <v>1</v>
      </c>
      <c r="D33" s="4">
        <v>2</v>
      </c>
      <c r="E33" s="1">
        <v>63</v>
      </c>
      <c r="F33" s="1">
        <v>7.0000000000000001E-3</v>
      </c>
      <c r="G33" s="1">
        <v>0.01</v>
      </c>
      <c r="H33" s="1">
        <v>5.0000000000000001E-4</v>
      </c>
      <c r="I33" s="1">
        <v>0.01</v>
      </c>
      <c r="J33" s="1">
        <v>10.24778104541193</v>
      </c>
      <c r="K33" s="1">
        <v>0.33325551767113404</v>
      </c>
      <c r="L33" s="1">
        <v>400</v>
      </c>
      <c r="M33" s="1">
        <v>880</v>
      </c>
      <c r="N33" s="1">
        <v>4.0714999999999996E-3</v>
      </c>
      <c r="O33" s="1">
        <v>26</v>
      </c>
      <c r="P33" s="1">
        <f t="shared" si="0"/>
        <v>292793.74415462656</v>
      </c>
      <c r="Q33" s="1">
        <f t="shared" si="1"/>
        <v>9521.5862191752585</v>
      </c>
      <c r="R33" s="1">
        <f t="shared" si="2"/>
        <v>4.5090236599812492</v>
      </c>
      <c r="S33" s="1">
        <f t="shared" si="3"/>
        <v>0.14663242777529897</v>
      </c>
      <c r="T33" s="1">
        <f t="shared" si="4"/>
        <v>42.594617935000798</v>
      </c>
      <c r="U33" s="1">
        <f t="shared" si="5"/>
        <v>1.3851673242265559</v>
      </c>
      <c r="V33" s="1">
        <f t="shared" si="6"/>
        <v>4.25946179350008E-2</v>
      </c>
      <c r="W33" s="1">
        <f t="shared" si="7"/>
        <v>1.3851673242265558E-3</v>
      </c>
    </row>
    <row r="34" spans="1:23" x14ac:dyDescent="0.2">
      <c r="A34" s="2">
        <v>44069</v>
      </c>
      <c r="B34" s="4" t="s">
        <v>57</v>
      </c>
      <c r="C34" s="4">
        <v>1</v>
      </c>
      <c r="D34" s="4">
        <v>2</v>
      </c>
      <c r="E34" s="1">
        <v>64</v>
      </c>
      <c r="F34" s="1">
        <v>1.2999999999999999E-2</v>
      </c>
      <c r="G34" s="1">
        <v>0.01</v>
      </c>
      <c r="H34" s="1">
        <v>5.0000000000000001E-4</v>
      </c>
      <c r="I34" s="1">
        <v>0.01</v>
      </c>
      <c r="J34" s="1">
        <v>11.927083520079648</v>
      </c>
      <c r="K34" s="1">
        <v>0.40681328966817604</v>
      </c>
      <c r="L34" s="1">
        <v>200</v>
      </c>
      <c r="M34" s="1">
        <v>1330</v>
      </c>
      <c r="N34" s="1">
        <v>4.0714999999999996E-3</v>
      </c>
      <c r="O34" s="1">
        <v>26</v>
      </c>
      <c r="P34" s="1">
        <f t="shared" si="0"/>
        <v>183493.59261661</v>
      </c>
      <c r="Q34" s="1">
        <f t="shared" si="1"/>
        <v>6258.6659948950164</v>
      </c>
      <c r="R34" s="1">
        <f t="shared" si="2"/>
        <v>15.863021081705934</v>
      </c>
      <c r="S34" s="1">
        <f t="shared" si="3"/>
        <v>0.5410616752586741</v>
      </c>
      <c r="T34" s="1">
        <f t="shared" si="4"/>
        <v>149.85047168125465</v>
      </c>
      <c r="U34" s="1">
        <f t="shared" si="5"/>
        <v>5.1111542264585355</v>
      </c>
      <c r="V34" s="1">
        <f t="shared" si="6"/>
        <v>0.14985047168125465</v>
      </c>
      <c r="W34" s="1">
        <f t="shared" si="7"/>
        <v>5.1111542264585356E-3</v>
      </c>
    </row>
    <row r="35" spans="1:23" x14ac:dyDescent="0.2">
      <c r="A35" s="2">
        <v>44069</v>
      </c>
      <c r="B35" s="4" t="s">
        <v>58</v>
      </c>
      <c r="C35" s="4">
        <v>1</v>
      </c>
      <c r="D35" s="4">
        <v>2</v>
      </c>
      <c r="E35" s="1">
        <v>65</v>
      </c>
      <c r="F35" s="1">
        <v>1.2999999999999999E-2</v>
      </c>
      <c r="G35" s="1">
        <v>0.01</v>
      </c>
      <c r="H35" s="1">
        <v>5.0000000000000001E-4</v>
      </c>
      <c r="I35" s="1">
        <v>0.01</v>
      </c>
      <c r="J35" s="1">
        <v>14.904206478317155</v>
      </c>
      <c r="K35" s="1">
        <v>0.20453041999444102</v>
      </c>
      <c r="L35" s="1">
        <v>200</v>
      </c>
      <c r="M35" s="1">
        <v>1340</v>
      </c>
      <c r="N35" s="1">
        <v>4.0714999999999996E-3</v>
      </c>
      <c r="O35" s="1">
        <v>26</v>
      </c>
      <c r="P35" s="1">
        <f t="shared" si="0"/>
        <v>229295.48428180243</v>
      </c>
      <c r="Q35" s="1">
        <f t="shared" si="1"/>
        <v>3146.6218460683235</v>
      </c>
      <c r="R35" s="1">
        <f t="shared" si="2"/>
        <v>19.971636680944989</v>
      </c>
      <c r="S35" s="1">
        <f t="shared" si="3"/>
        <v>0.27407076279255099</v>
      </c>
      <c r="T35" s="1">
        <f t="shared" si="4"/>
        <v>188.66262368759379</v>
      </c>
      <c r="U35" s="1">
        <f t="shared" si="5"/>
        <v>2.5890171151489341</v>
      </c>
      <c r="V35" s="1">
        <f t="shared" si="6"/>
        <v>0.18866262368759379</v>
      </c>
      <c r="W35" s="1">
        <f t="shared" si="7"/>
        <v>2.5890171151489341E-3</v>
      </c>
    </row>
    <row r="36" spans="1:23" x14ac:dyDescent="0.2">
      <c r="A36" s="2">
        <v>44090</v>
      </c>
      <c r="B36" s="4" t="s">
        <v>59</v>
      </c>
      <c r="C36" s="4">
        <v>1</v>
      </c>
      <c r="D36" s="4">
        <v>2</v>
      </c>
      <c r="E36" s="1">
        <v>66</v>
      </c>
      <c r="F36" s="1">
        <v>1.7999999999999999E-2</v>
      </c>
      <c r="G36" s="1">
        <v>0.01</v>
      </c>
      <c r="H36" s="1">
        <v>5.0000000000000001E-4</v>
      </c>
      <c r="I36" s="1">
        <v>0.01</v>
      </c>
      <c r="J36" s="1">
        <v>13.028088631715045</v>
      </c>
      <c r="K36" s="1">
        <v>0.17116176362080118</v>
      </c>
      <c r="L36" s="1">
        <v>200</v>
      </c>
      <c r="M36" s="1">
        <v>1410</v>
      </c>
      <c r="N36" s="1">
        <v>4.0714999999999996E-3</v>
      </c>
      <c r="O36" s="1">
        <v>21</v>
      </c>
      <c r="P36" s="1">
        <f t="shared" si="0"/>
        <v>144756.54035238942</v>
      </c>
      <c r="Q36" s="1">
        <f t="shared" si="1"/>
        <v>1901.797373564458</v>
      </c>
      <c r="R36" s="1">
        <f t="shared" si="2"/>
        <v>18.369604970718214</v>
      </c>
      <c r="S36" s="1">
        <f t="shared" si="3"/>
        <v>0.24133808670532969</v>
      </c>
      <c r="T36" s="1">
        <f t="shared" si="4"/>
        <v>214.84541172632311</v>
      </c>
      <c r="U36" s="1">
        <f t="shared" si="5"/>
        <v>2.8226181611472279</v>
      </c>
      <c r="V36" s="1">
        <f t="shared" si="6"/>
        <v>0.2148454117263231</v>
      </c>
      <c r="W36" s="1">
        <f t="shared" si="7"/>
        <v>2.8226181611472278E-3</v>
      </c>
    </row>
    <row r="37" spans="1:23" x14ac:dyDescent="0.2">
      <c r="A37" s="2">
        <v>44090</v>
      </c>
      <c r="B37" s="4" t="s">
        <v>60</v>
      </c>
      <c r="C37" s="4">
        <v>1</v>
      </c>
      <c r="D37" s="4">
        <v>2</v>
      </c>
      <c r="E37" s="1">
        <v>67</v>
      </c>
      <c r="F37" s="1">
        <v>1.4E-2</v>
      </c>
      <c r="G37" s="1">
        <v>0.01</v>
      </c>
      <c r="H37" s="1">
        <v>5.0000000000000001E-4</v>
      </c>
      <c r="I37" s="1">
        <v>0.01</v>
      </c>
      <c r="J37" s="1">
        <v>0.86343438814795792</v>
      </c>
      <c r="K37" s="1">
        <v>1.8131234052539278E-2</v>
      </c>
      <c r="L37" s="1">
        <v>200</v>
      </c>
      <c r="M37" s="1">
        <v>1405</v>
      </c>
      <c r="N37" s="1">
        <v>4.0714999999999996E-3</v>
      </c>
      <c r="O37" s="1">
        <v>21</v>
      </c>
      <c r="P37" s="1">
        <f t="shared" si="0"/>
        <v>12334.776973542257</v>
      </c>
      <c r="Q37" s="1">
        <f t="shared" si="1"/>
        <v>259.01762932198972</v>
      </c>
      <c r="R37" s="1">
        <f t="shared" si="2"/>
        <v>1.2131253153478809</v>
      </c>
      <c r="S37" s="1">
        <f t="shared" si="3"/>
        <v>2.5474383843817689E-2</v>
      </c>
      <c r="T37" s="1">
        <f t="shared" si="4"/>
        <v>14.188351261064204</v>
      </c>
      <c r="U37" s="1">
        <f t="shared" si="5"/>
        <v>0.2979407828379349</v>
      </c>
      <c r="V37" s="1">
        <f t="shared" si="6"/>
        <v>1.4188351261064203E-2</v>
      </c>
      <c r="W37" s="1">
        <f t="shared" si="7"/>
        <v>2.9794078283793489E-4</v>
      </c>
    </row>
    <row r="38" spans="1:23" x14ac:dyDescent="0.2">
      <c r="A38" s="2"/>
      <c r="B38" s="1" t="s">
        <v>3</v>
      </c>
      <c r="C38" s="1"/>
      <c r="D38" s="1"/>
      <c r="E38" s="1">
        <v>68</v>
      </c>
      <c r="F38" s="1">
        <v>0.01</v>
      </c>
      <c r="G38" s="1">
        <v>0.01</v>
      </c>
      <c r="H38" s="1">
        <v>5.0000000000000001E-4</v>
      </c>
      <c r="I38" s="1">
        <v>0.01</v>
      </c>
      <c r="J38" s="1">
        <v>2.7094921650689042E-2</v>
      </c>
      <c r="K38" s="1">
        <v>2.9322810233467146E-5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">
      <c r="A39" s="2"/>
      <c r="B39" s="1" t="s">
        <v>4</v>
      </c>
      <c r="C39" s="1"/>
      <c r="D39" s="1"/>
      <c r="E39" s="1">
        <v>69</v>
      </c>
      <c r="F39" s="1">
        <v>0</v>
      </c>
      <c r="G39" s="1">
        <v>0.01</v>
      </c>
      <c r="H39" s="1">
        <v>5.0000000000000001E-4</v>
      </c>
      <c r="I39" s="1">
        <v>0.01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</sheetData>
  <pageMargins left="0.7" right="0.7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2-15</vt:lpstr>
      <vt:lpstr>2-22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Cecelia Wood</dc:creator>
  <cp:lastModifiedBy>Wood, Cecelia</cp:lastModifiedBy>
  <cp:lastPrinted>2022-02-21T15:24:28Z</cp:lastPrinted>
  <dcterms:created xsi:type="dcterms:W3CDTF">2022-02-14T16:58:16Z</dcterms:created>
  <dcterms:modified xsi:type="dcterms:W3CDTF">2023-06-27T17:43:40Z</dcterms:modified>
</cp:coreProperties>
</file>