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GC 2022\"/>
    </mc:Choice>
  </mc:AlternateContent>
  <xr:revisionPtr revIDLastSave="0" documentId="13_ncr:1_{C754E7D8-192C-4407-9407-0CEFF8BB0F9A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33" i="1" l="1"/>
  <c r="AU33" i="1"/>
  <c r="AW33" i="1"/>
  <c r="AX33" i="1"/>
  <c r="AT34" i="1"/>
  <c r="AU34" i="1"/>
  <c r="AW34" i="1"/>
  <c r="AX34" i="1"/>
  <c r="AT35" i="1"/>
  <c r="AU35" i="1"/>
  <c r="AW35" i="1"/>
  <c r="AX35" i="1"/>
  <c r="AT36" i="1"/>
  <c r="AU36" i="1"/>
  <c r="AW36" i="1"/>
  <c r="AX36" i="1"/>
  <c r="AT37" i="1"/>
  <c r="AU37" i="1"/>
  <c r="AW37" i="1"/>
  <c r="AX37" i="1"/>
  <c r="AT38" i="1"/>
  <c r="AU38" i="1"/>
  <c r="AW38" i="1"/>
  <c r="AX38" i="1"/>
  <c r="AT39" i="1"/>
  <c r="AU39" i="1"/>
  <c r="AW39" i="1"/>
  <c r="AX39" i="1"/>
  <c r="AT40" i="1"/>
  <c r="AU40" i="1"/>
  <c r="AW40" i="1"/>
  <c r="AX40" i="1"/>
  <c r="AT41" i="1"/>
  <c r="AU41" i="1"/>
  <c r="AW41" i="1"/>
  <c r="AX41" i="1"/>
  <c r="AT42" i="1"/>
  <c r="AU42" i="1"/>
  <c r="AW42" i="1"/>
  <c r="AX42" i="1"/>
  <c r="AT43" i="1"/>
  <c r="AU43" i="1"/>
  <c r="AW43" i="1"/>
  <c r="AX43" i="1"/>
  <c r="AT44" i="1"/>
  <c r="AU44" i="1"/>
  <c r="AW44" i="1"/>
  <c r="AX44" i="1"/>
  <c r="AT45" i="1"/>
  <c r="AU45" i="1"/>
  <c r="AW45" i="1"/>
  <c r="AX45" i="1"/>
  <c r="AT46" i="1"/>
  <c r="AU46" i="1"/>
  <c r="AW46" i="1"/>
  <c r="AX46" i="1"/>
  <c r="AT47" i="1"/>
  <c r="AU47" i="1"/>
  <c r="AW47" i="1"/>
  <c r="AX47" i="1"/>
  <c r="AT48" i="1"/>
  <c r="AU48" i="1"/>
  <c r="AW48" i="1"/>
  <c r="AX48" i="1"/>
  <c r="AT49" i="1"/>
  <c r="AU49" i="1"/>
  <c r="AW49" i="1"/>
  <c r="AX49" i="1"/>
  <c r="AT50" i="1"/>
  <c r="AU50" i="1"/>
  <c r="AW50" i="1"/>
  <c r="AX50" i="1"/>
  <c r="AT51" i="1"/>
  <c r="AU51" i="1"/>
  <c r="AW51" i="1"/>
  <c r="AX51" i="1"/>
  <c r="AT52" i="1"/>
  <c r="AU52" i="1"/>
  <c r="AW52" i="1"/>
  <c r="AX52" i="1"/>
  <c r="AT53" i="1"/>
  <c r="AU53" i="1"/>
  <c r="AW53" i="1"/>
  <c r="AX53" i="1"/>
  <c r="AT54" i="1"/>
  <c r="AU54" i="1"/>
  <c r="AW54" i="1"/>
  <c r="AX54" i="1"/>
  <c r="AT55" i="1"/>
  <c r="AU55" i="1"/>
  <c r="AW55" i="1"/>
  <c r="AX55" i="1"/>
  <c r="AT56" i="1"/>
  <c r="AU56" i="1"/>
  <c r="AW56" i="1"/>
  <c r="AX56" i="1"/>
  <c r="AT57" i="1"/>
  <c r="AU57" i="1"/>
  <c r="AW57" i="1"/>
  <c r="AX57" i="1"/>
  <c r="AT58" i="1"/>
  <c r="AU58" i="1"/>
  <c r="AW58" i="1"/>
  <c r="AX58" i="1"/>
  <c r="AT59" i="1"/>
  <c r="AU59" i="1"/>
  <c r="AW59" i="1"/>
  <c r="AX59" i="1"/>
  <c r="AT60" i="1"/>
  <c r="AU60" i="1"/>
  <c r="AW60" i="1"/>
  <c r="AX60" i="1"/>
  <c r="AT61" i="1"/>
  <c r="AU61" i="1"/>
  <c r="AW61" i="1"/>
  <c r="AX61" i="1"/>
  <c r="AT62" i="1"/>
  <c r="AU62" i="1"/>
  <c r="AW62" i="1"/>
  <c r="AX62" i="1"/>
  <c r="AT63" i="1"/>
  <c r="AU63" i="1"/>
  <c r="AW63" i="1"/>
  <c r="AX63" i="1"/>
  <c r="AT64" i="1"/>
  <c r="AU64" i="1"/>
  <c r="AW64" i="1"/>
  <c r="AX64" i="1"/>
  <c r="AT65" i="1"/>
  <c r="AU65" i="1"/>
  <c r="AW65" i="1"/>
  <c r="AX65" i="1"/>
  <c r="AT66" i="1"/>
  <c r="AU66" i="1"/>
  <c r="AW66" i="1"/>
  <c r="AX66" i="1"/>
  <c r="AZ9" i="1"/>
  <c r="BA9" i="1"/>
  <c r="AZ10" i="1"/>
  <c r="BA10" i="1"/>
  <c r="AZ11" i="1"/>
  <c r="BA11" i="1"/>
  <c r="AZ12" i="1"/>
  <c r="BA12" i="1"/>
  <c r="AZ13" i="1"/>
  <c r="BA13" i="1"/>
  <c r="AZ14" i="1"/>
  <c r="BA14" i="1"/>
  <c r="AZ15" i="1"/>
  <c r="BA15" i="1"/>
  <c r="AZ16" i="1"/>
  <c r="BA16" i="1"/>
  <c r="AZ17" i="1"/>
  <c r="BA17" i="1"/>
  <c r="AZ18" i="1"/>
  <c r="BA18" i="1"/>
  <c r="AZ19" i="1"/>
  <c r="BA19" i="1"/>
  <c r="AZ20" i="1"/>
  <c r="BA20" i="1"/>
  <c r="AZ21" i="1"/>
  <c r="BA21" i="1"/>
  <c r="AZ22" i="1"/>
  <c r="BA22" i="1"/>
  <c r="AZ23" i="1"/>
  <c r="BA23" i="1"/>
  <c r="AZ24" i="1"/>
  <c r="BA24" i="1"/>
  <c r="AZ25" i="1"/>
  <c r="BA25" i="1"/>
  <c r="AZ26" i="1"/>
  <c r="BA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AZ66" i="1"/>
  <c r="BA66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  <c r="AT24" i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  <c r="AT29" i="1"/>
  <c r="AU29" i="1"/>
  <c r="AW29" i="1"/>
  <c r="AX29" i="1"/>
  <c r="AT30" i="1"/>
  <c r="AU30" i="1"/>
  <c r="AW30" i="1"/>
  <c r="AX30" i="1"/>
  <c r="AT31" i="1"/>
  <c r="AU31" i="1"/>
  <c r="AW31" i="1"/>
  <c r="AX31" i="1"/>
  <c r="AT32" i="1"/>
  <c r="AU32" i="1"/>
  <c r="AW32" i="1"/>
  <c r="AX32" i="1"/>
</calcChain>
</file>

<file path=xl/sharedStrings.xml><?xml version="1.0" encoding="utf-8"?>
<sst xmlns="http://schemas.openxmlformats.org/spreadsheetml/2006/main" count="1266" uniqueCount="89">
  <si>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</si>
  <si>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</si>
  <si>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</si>
  <si>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</si>
  <si>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</si>
  <si>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</si>
  <si>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</si>
  <si>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</si>
  <si>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</si>
  <si>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</si>
  <si>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</si>
  <si>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</si>
  <si>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</si>
  <si>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</si>
  <si>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</si>
  <si>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</si>
  <si>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</si>
  <si>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</si>
  <si>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</si>
  <si>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</si>
  <si>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</si>
  <si>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</si>
  <si>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</si>
  <si>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</si>
  <si>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</si>
  <si>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air + 100</t>
  </si>
  <si>
    <t>2022 ranged CAL Measured headspace CH4  in ppm from GC in ppm</t>
  </si>
  <si>
    <t>2022 CAL Measured headspace CO2 in ppm from GC in ppm</t>
  </si>
  <si>
    <t>CO2 peak is shouldered on water plateau</t>
  </si>
  <si>
    <t>BRN10may22_001.gcd</t>
  </si>
  <si>
    <t>BRN10may22_002.gcd</t>
  </si>
  <si>
    <t>BRN10may22_003.gcd</t>
  </si>
  <si>
    <t>208 faulty sample- more than 3 ml bubble no helium added</t>
  </si>
  <si>
    <t>BRN10may22_004.gcd</t>
  </si>
  <si>
    <t>BRN10may22_005.gcd</t>
  </si>
  <si>
    <t>BRN10may22_006.gcd</t>
  </si>
  <si>
    <t>BRN10may22_007.gcd</t>
  </si>
  <si>
    <t>BRN10may22_008.gcd</t>
  </si>
  <si>
    <t>BRN10may22_009.gcd</t>
  </si>
  <si>
    <t>BRN10may22_010.gcd</t>
  </si>
  <si>
    <t>BRN10may22_011.gcd</t>
  </si>
  <si>
    <t>BRN10may22_012.gcd</t>
  </si>
  <si>
    <t>BRN10may22_013.gcd</t>
  </si>
  <si>
    <t>BRN10may22_014.gcd</t>
  </si>
  <si>
    <t>BRN10may22_015.gcd</t>
  </si>
  <si>
    <t>BRN10may22_016.gcd</t>
  </si>
  <si>
    <t>BRN10may22_017.gcd</t>
  </si>
  <si>
    <t>BRN10may22_018.gcd</t>
  </si>
  <si>
    <t>BRN10may22_019.gcd</t>
  </si>
  <si>
    <t>BRN10may22_020.gcd</t>
  </si>
  <si>
    <t>BRN10may22_021.gcd</t>
  </si>
  <si>
    <t>BRN10may22_022.gcd</t>
  </si>
  <si>
    <t>BRN10may22_023.gcd</t>
  </si>
  <si>
    <t>BRN10may22_024.gcd</t>
  </si>
  <si>
    <t>BRN10may22_025.gcd</t>
  </si>
  <si>
    <t>BRN10may22_026.gcd</t>
  </si>
  <si>
    <t>BRN10may22_027.gcd</t>
  </si>
  <si>
    <t>BRN10may22_028.gcd</t>
  </si>
  <si>
    <t>BRN10may22_029.gcd</t>
  </si>
  <si>
    <t>BRN10may22_030.gcd</t>
  </si>
  <si>
    <t>BRN10may22_031.gcd</t>
  </si>
  <si>
    <t>BRN10may22_032.gcd</t>
  </si>
  <si>
    <t>BRN10may22_033.gcd</t>
  </si>
  <si>
    <t>BRN10may22_034.gcd</t>
  </si>
  <si>
    <t>BRN10may22_035.gcd</t>
  </si>
  <si>
    <t>BRN10may22_036.gcd</t>
  </si>
  <si>
    <t>BRN10may22_037.gcd</t>
  </si>
  <si>
    <t>BRN10may22_038.gcd</t>
  </si>
  <si>
    <t>BRN10may22_039.gcd</t>
  </si>
  <si>
    <t>BRN10may22_040.gcd</t>
  </si>
  <si>
    <t>BRN10may22_041.gcd</t>
  </si>
  <si>
    <t>BRN10may22_042.gcd</t>
  </si>
  <si>
    <t>BRN10may22_043.gcd</t>
  </si>
  <si>
    <t>BRN10may22_044.gcd</t>
  </si>
  <si>
    <t>BRN10may22_045.gcd</t>
  </si>
  <si>
    <t>BRN10may22_046.gcd</t>
  </si>
  <si>
    <t>BRN10may22_047.gcd</t>
  </si>
  <si>
    <t>BRN10may22_048.gcd</t>
  </si>
  <si>
    <t>BRN10may22_049.gcd</t>
  </si>
  <si>
    <t>BRN10may22_050.gcd</t>
  </si>
  <si>
    <t>BRN10may22_051.gcd</t>
  </si>
  <si>
    <t>BRN10may22_052.gcd</t>
  </si>
  <si>
    <t>BRN10may22_053.gcd</t>
  </si>
  <si>
    <t>BRN10may22_054.gcd</t>
  </si>
  <si>
    <t>BRN10may22_055.gcd</t>
  </si>
  <si>
    <t>BRN10may22_056.gcd</t>
  </si>
  <si>
    <t>BRN10may22_057.gcd</t>
  </si>
  <si>
    <t>BRN10may22_058.gcd</t>
  </si>
  <si>
    <t>014 wonky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</si>
</sst>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A67"/>
  <sheetViews>
    <sheetView tabSelected="1" topLeftCell="AR40" workbookViewId="0">
      <selection activeCell="BC73" sqref="BC73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</cols>
  <sheetData>
    <row r="7" spans="1:53" x14ac:dyDescent="0.35">
      <c r="A7" t="s">
        <v>15</v>
      </c>
      <c r="O7" t="s">
        <v>16</v>
      </c>
      <c r="AC7" t="s">
        <v>17</v>
      </c>
    </row>
    <row r="8" spans="1:53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s="4"/>
      <c r="AT8" s="5" t="s">
        <v>21</v>
      </c>
      <c r="AU8" s="5" t="s">
        <v>20</v>
      </c>
      <c r="AW8" s="5" t="s">
        <v>22</v>
      </c>
      <c r="AX8" s="5" t="s">
        <v>23</v>
      </c>
      <c r="AZ8" s="5" t="s">
        <v>26</v>
      </c>
      <c r="BA8" s="5" t="s">
        <v>27</v>
      </c>
    </row>
    <row r="9" spans="1:53" x14ac:dyDescent="0.35">
      <c r="A9">
        <v>49</v>
      </c>
      <c r="B9" t="s">
        <v>29</v>
      </c>
      <c r="C9" s="2">
        <v>44691.452847222223</v>
      </c>
      <c r="D9" t="s">
        <v>24</v>
      </c>
      <c r="E9" t="s">
        <v>13</v>
      </c>
      <c r="F9">
        <v>0</v>
      </c>
      <c r="G9">
        <v>6.0739999999999998</v>
      </c>
      <c r="H9" s="3">
        <v>2671</v>
      </c>
      <c r="I9">
        <v>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29</v>
      </c>
      <c r="Q9" s="2">
        <v>44691.452847222223</v>
      </c>
      <c r="R9" t="s">
        <v>24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29</v>
      </c>
      <c r="AE9" s="2">
        <v>44691.452847222223</v>
      </c>
      <c r="AF9" t="s">
        <v>24</v>
      </c>
      <c r="AG9" t="s">
        <v>13</v>
      </c>
      <c r="AH9">
        <v>0</v>
      </c>
      <c r="AI9">
        <v>12.273</v>
      </c>
      <c r="AJ9" s="3">
        <v>2411</v>
      </c>
      <c r="AK9">
        <v>0.435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T9" s="6">
        <f t="shared" ref="AT9:AT32" si="0">IF(H9&lt;15000,((0.00000002125*H9^2)+(0.002705*H9)+(-4.371)),(IF(H9&lt;700000,((-0.0000000008162*H9^2)+(0.003141*H9)+(0.4702)), ((0.000000003285*V9^2)+(0.1899*V9)+(559.5)))))</f>
        <v>3.0056576212500001</v>
      </c>
      <c r="AU9" s="7">
        <f t="shared" ref="AU9:AU32" si="1">((-0.00000006277*AJ9^2)+(0.1854*AJ9)+(34.83))</f>
        <v>481.46452294882999</v>
      </c>
      <c r="AW9" s="8">
        <f t="shared" ref="AW9:AW32" si="2">IF(H9&lt;10000,((-0.00000005795*H9^2)+(0.003823*H9)+(-6.715)),(IF(H9&lt;700000,((-0.0000000001209*H9^2)+(0.002635*H9)+(-0.4111)), ((-0.00000002007*V9^2)+(0.2564*V9)+(286.1)))))</f>
        <v>3.0828037340499996</v>
      </c>
      <c r="AX9" s="9">
        <f t="shared" ref="AX9:AX32" si="3">(-0.00000001626*AJ9^2)+(0.1912*AJ9)+(-3.858)</f>
        <v>457.03068190454002</v>
      </c>
      <c r="AZ9" s="10">
        <f t="shared" ref="AZ9:AZ61" si="4">IF(H9&lt;10000,((0.0000001453*H9^2)+(0.0008349*H9)+(-1.805)),(IF(H9&lt;700000,((-0.00000000008054*H9^2)+(0.002348*H9)+(-2.47)), ((-0.00000001938*V9^2)+(0.2471*V9)+(226.8)))))</f>
        <v>1.4616231173000001</v>
      </c>
      <c r="BA9" s="11">
        <f t="shared" ref="BA9:BA61" si="5">(-0.00000002552*AJ9^2)+(0.2067*AJ9)+(-103.7)</f>
        <v>394.50535425608001</v>
      </c>
    </row>
    <row r="10" spans="1:53" x14ac:dyDescent="0.35">
      <c r="A10">
        <v>50</v>
      </c>
      <c r="B10" t="s">
        <v>30</v>
      </c>
      <c r="C10" s="2">
        <v>44691.474074074074</v>
      </c>
      <c r="D10" t="s">
        <v>25</v>
      </c>
      <c r="E10" t="s">
        <v>13</v>
      </c>
      <c r="F10">
        <v>0</v>
      </c>
      <c r="G10">
        <v>6.0140000000000002</v>
      </c>
      <c r="H10" s="3">
        <v>375580</v>
      </c>
      <c r="I10">
        <v>0.754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30</v>
      </c>
      <c r="Q10" s="2">
        <v>44691.474074074074</v>
      </c>
      <c r="R10" t="s">
        <v>25</v>
      </c>
      <c r="S10" t="s">
        <v>13</v>
      </c>
      <c r="T10">
        <v>0</v>
      </c>
      <c r="U10">
        <v>5.9669999999999996</v>
      </c>
      <c r="V10" s="3">
        <v>3269</v>
      </c>
      <c r="W10">
        <v>0.95199999999999996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30</v>
      </c>
      <c r="AE10" s="2">
        <v>44691.474074074074</v>
      </c>
      <c r="AF10" t="s">
        <v>25</v>
      </c>
      <c r="AG10" t="s">
        <v>13</v>
      </c>
      <c r="AH10">
        <v>0</v>
      </c>
      <c r="AI10">
        <v>12.214</v>
      </c>
      <c r="AJ10" s="3">
        <v>5134</v>
      </c>
      <c r="AK10">
        <v>1.014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si="0"/>
        <v>1065.0335334303199</v>
      </c>
      <c r="AU10" s="7">
        <f t="shared" si="1"/>
        <v>985.01911110188007</v>
      </c>
      <c r="AW10" s="8">
        <f t="shared" si="2"/>
        <v>972.18800532924001</v>
      </c>
      <c r="AX10" s="9">
        <f t="shared" si="3"/>
        <v>977.33421963544004</v>
      </c>
      <c r="AZ10" s="10">
        <f t="shared" si="4"/>
        <v>868.03084050634391</v>
      </c>
      <c r="BA10" s="11">
        <f t="shared" si="5"/>
        <v>956.8251449628799</v>
      </c>
    </row>
    <row r="11" spans="1:53" x14ac:dyDescent="0.35">
      <c r="A11">
        <v>51</v>
      </c>
      <c r="B11" t="s">
        <v>31</v>
      </c>
      <c r="C11" s="2">
        <v>44691.495289351849</v>
      </c>
      <c r="D11" t="s">
        <v>32</v>
      </c>
      <c r="E11" t="s">
        <v>13</v>
      </c>
      <c r="F11">
        <v>0</v>
      </c>
      <c r="G11">
        <v>6.0190000000000001</v>
      </c>
      <c r="H11" s="3">
        <v>31008</v>
      </c>
      <c r="I11">
        <v>5.8000000000000003E-2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31</v>
      </c>
      <c r="Q11" s="2">
        <v>44691.495289351849</v>
      </c>
      <c r="R11" t="s">
        <v>32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31</v>
      </c>
      <c r="AE11" s="2">
        <v>44691.495289351849</v>
      </c>
      <c r="AF11" t="s">
        <v>32</v>
      </c>
      <c r="AG11" t="s">
        <v>13</v>
      </c>
      <c r="AH11">
        <v>0</v>
      </c>
      <c r="AI11">
        <v>12.182</v>
      </c>
      <c r="AJ11" s="3">
        <v>8399</v>
      </c>
      <c r="AK11">
        <v>1.708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si="0"/>
        <v>97.081554912563206</v>
      </c>
      <c r="AU11" s="7">
        <f t="shared" si="1"/>
        <v>1587.5766032732299</v>
      </c>
      <c r="AW11" s="8">
        <f t="shared" si="2"/>
        <v>81.178735125862389</v>
      </c>
      <c r="AX11" s="9">
        <f t="shared" si="3"/>
        <v>1600.8837675517402</v>
      </c>
      <c r="AZ11" s="10">
        <f t="shared" si="4"/>
        <v>70.25934510700543</v>
      </c>
      <c r="BA11" s="11">
        <f t="shared" si="5"/>
        <v>1630.5730375104799</v>
      </c>
    </row>
    <row r="12" spans="1:53" x14ac:dyDescent="0.35">
      <c r="A12">
        <v>52</v>
      </c>
      <c r="B12" t="s">
        <v>33</v>
      </c>
      <c r="C12" s="2">
        <v>44691.516493055555</v>
      </c>
      <c r="D12">
        <v>91</v>
      </c>
      <c r="E12" t="s">
        <v>13</v>
      </c>
      <c r="F12">
        <v>0</v>
      </c>
      <c r="G12">
        <v>6.01</v>
      </c>
      <c r="H12" s="3">
        <v>1847484</v>
      </c>
      <c r="I12">
        <v>3.7360000000000002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33</v>
      </c>
      <c r="Q12" s="2">
        <v>44691.516493055555</v>
      </c>
      <c r="R12">
        <v>91</v>
      </c>
      <c r="S12" t="s">
        <v>13</v>
      </c>
      <c r="T12">
        <v>0</v>
      </c>
      <c r="U12">
        <v>5.9640000000000004</v>
      </c>
      <c r="V12" s="3">
        <v>14584</v>
      </c>
      <c r="W12">
        <v>3.726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33</v>
      </c>
      <c r="AE12" s="2">
        <v>44691.516493055555</v>
      </c>
      <c r="AF12">
        <v>91</v>
      </c>
      <c r="AG12" t="s">
        <v>13</v>
      </c>
      <c r="AH12">
        <v>0</v>
      </c>
      <c r="AI12">
        <v>12.137</v>
      </c>
      <c r="AJ12" s="3">
        <v>57853</v>
      </c>
      <c r="AK12">
        <v>12.071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0"/>
        <v>3329.70029668896</v>
      </c>
      <c r="AU12" s="7">
        <f t="shared" si="1"/>
        <v>10550.68691764307</v>
      </c>
      <c r="AW12" s="8">
        <f t="shared" si="2"/>
        <v>4021.1688503660803</v>
      </c>
      <c r="AX12" s="9">
        <f t="shared" si="3"/>
        <v>11003.21387415766</v>
      </c>
      <c r="AZ12" s="10">
        <f t="shared" si="4"/>
        <v>3826.3844085747196</v>
      </c>
      <c r="BA12" s="11">
        <f t="shared" si="5"/>
        <v>11769.100435578319</v>
      </c>
    </row>
    <row r="13" spans="1:53" x14ac:dyDescent="0.35">
      <c r="A13">
        <v>53</v>
      </c>
      <c r="B13" t="s">
        <v>34</v>
      </c>
      <c r="C13" s="2">
        <v>44691.537708333337</v>
      </c>
      <c r="D13">
        <v>137</v>
      </c>
      <c r="E13" t="s">
        <v>13</v>
      </c>
      <c r="F13">
        <v>0</v>
      </c>
      <c r="G13">
        <v>6.0270000000000001</v>
      </c>
      <c r="H13" s="3">
        <v>22722</v>
      </c>
      <c r="I13">
        <v>4.1000000000000002E-2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34</v>
      </c>
      <c r="Q13" s="2">
        <v>44691.537708333337</v>
      </c>
      <c r="R13">
        <v>137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34</v>
      </c>
      <c r="AE13" s="2">
        <v>44691.537708333337</v>
      </c>
      <c r="AF13">
        <v>137</v>
      </c>
      <c r="AG13" t="s">
        <v>13</v>
      </c>
      <c r="AH13">
        <v>0</v>
      </c>
      <c r="AI13">
        <v>12.198</v>
      </c>
      <c r="AJ13" s="3">
        <v>4013</v>
      </c>
      <c r="AK13">
        <v>0.77600000000000002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0"/>
        <v>71.418606686399215</v>
      </c>
      <c r="AU13" s="7">
        <f t="shared" si="1"/>
        <v>777.82934131187005</v>
      </c>
      <c r="AW13" s="8">
        <f t="shared" si="2"/>
        <v>59.39895062556441</v>
      </c>
      <c r="AX13" s="9">
        <f t="shared" si="3"/>
        <v>763.16574621206007</v>
      </c>
      <c r="AZ13" s="10">
        <f t="shared" si="4"/>
        <v>50.839674061066638</v>
      </c>
      <c r="BA13" s="11">
        <f t="shared" si="5"/>
        <v>725.3761216071199</v>
      </c>
    </row>
    <row r="14" spans="1:53" x14ac:dyDescent="0.35">
      <c r="A14">
        <v>54</v>
      </c>
      <c r="B14" t="s">
        <v>35</v>
      </c>
      <c r="C14" s="2">
        <v>44691.558888888889</v>
      </c>
      <c r="D14">
        <v>195</v>
      </c>
      <c r="E14" t="s">
        <v>13</v>
      </c>
      <c r="F14">
        <v>0</v>
      </c>
      <c r="G14">
        <v>6.024</v>
      </c>
      <c r="H14" s="3">
        <v>36385</v>
      </c>
      <c r="I14">
        <v>6.9000000000000006E-2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35</v>
      </c>
      <c r="Q14" s="2">
        <v>44691.558888888889</v>
      </c>
      <c r="R14">
        <v>195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35</v>
      </c>
      <c r="AE14" s="2">
        <v>44691.558888888889</v>
      </c>
      <c r="AF14">
        <v>195</v>
      </c>
      <c r="AG14" t="s">
        <v>13</v>
      </c>
      <c r="AH14">
        <v>0</v>
      </c>
      <c r="AI14">
        <v>12.193</v>
      </c>
      <c r="AJ14" s="3">
        <v>4514</v>
      </c>
      <c r="AK14">
        <v>0.88200000000000001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0"/>
        <v>113.67494375475501</v>
      </c>
      <c r="AU14" s="7">
        <f t="shared" si="1"/>
        <v>870.44658617708012</v>
      </c>
      <c r="AW14" s="8">
        <f t="shared" si="2"/>
        <v>95.303319331597493</v>
      </c>
      <c r="AX14" s="9">
        <f t="shared" si="3"/>
        <v>858.88748305304011</v>
      </c>
      <c r="AZ14" s="10">
        <f t="shared" si="4"/>
        <v>82.855355653158497</v>
      </c>
      <c r="BA14" s="11">
        <f t="shared" si="5"/>
        <v>828.82379947807999</v>
      </c>
    </row>
    <row r="15" spans="1:53" x14ac:dyDescent="0.35">
      <c r="A15">
        <v>55</v>
      </c>
      <c r="B15" t="s">
        <v>36</v>
      </c>
      <c r="C15" s="2">
        <v>44691.580127314817</v>
      </c>
      <c r="D15">
        <v>48</v>
      </c>
      <c r="E15" t="s">
        <v>13</v>
      </c>
      <c r="F15">
        <v>0</v>
      </c>
      <c r="G15">
        <v>6.0510000000000002</v>
      </c>
      <c r="H15" s="3">
        <v>2689</v>
      </c>
      <c r="I15">
        <v>1E-3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36</v>
      </c>
      <c r="Q15" s="2">
        <v>44691.580127314817</v>
      </c>
      <c r="R15">
        <v>48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36</v>
      </c>
      <c r="AE15" s="2">
        <v>44691.580127314817</v>
      </c>
      <c r="AF15">
        <v>48</v>
      </c>
      <c r="AG15" t="s">
        <v>13</v>
      </c>
      <c r="AH15">
        <v>0</v>
      </c>
      <c r="AI15">
        <v>12.14</v>
      </c>
      <c r="AJ15" s="3">
        <v>58599</v>
      </c>
      <c r="AK15">
        <v>12.225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si="0"/>
        <v>3.0563978212499991</v>
      </c>
      <c r="AU15" s="7">
        <f t="shared" si="1"/>
        <v>10683.542287381229</v>
      </c>
      <c r="AW15" s="8">
        <f t="shared" si="2"/>
        <v>3.146026718049999</v>
      </c>
      <c r="AX15" s="9">
        <f t="shared" si="3"/>
        <v>11144.436516055741</v>
      </c>
      <c r="AZ15" s="10">
        <f t="shared" si="4"/>
        <v>1.4906698612999996</v>
      </c>
      <c r="BA15" s="11">
        <f t="shared" si="5"/>
        <v>11921.08163171848</v>
      </c>
    </row>
    <row r="16" spans="1:53" x14ac:dyDescent="0.35">
      <c r="A16">
        <v>56</v>
      </c>
      <c r="B16" t="s">
        <v>37</v>
      </c>
      <c r="C16" s="2">
        <v>44691.601342592592</v>
      </c>
      <c r="D16">
        <v>26</v>
      </c>
      <c r="E16" t="s">
        <v>13</v>
      </c>
      <c r="F16">
        <v>0</v>
      </c>
      <c r="G16">
        <v>6.0259999999999998</v>
      </c>
      <c r="H16" s="3">
        <v>33677</v>
      </c>
      <c r="I16">
        <v>6.3E-2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37</v>
      </c>
      <c r="Q16" s="2">
        <v>44691.601342592592</v>
      </c>
      <c r="R16">
        <v>26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37</v>
      </c>
      <c r="AE16" s="2">
        <v>44691.601342592592</v>
      </c>
      <c r="AF16">
        <v>26</v>
      </c>
      <c r="AG16" t="s">
        <v>13</v>
      </c>
      <c r="AH16">
        <v>0</v>
      </c>
      <c r="AI16">
        <v>12.202</v>
      </c>
      <c r="AJ16" s="3">
        <v>3862</v>
      </c>
      <c r="AK16">
        <v>0.74399999999999999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6">
        <f t="shared" si="0"/>
        <v>105.32397166347022</v>
      </c>
      <c r="AU16" s="7">
        <f t="shared" si="1"/>
        <v>749.90858268812008</v>
      </c>
      <c r="AW16" s="8">
        <f t="shared" si="2"/>
        <v>88.1906774342239</v>
      </c>
      <c r="AX16" s="9">
        <f t="shared" si="3"/>
        <v>734.31388138456009</v>
      </c>
      <c r="AZ16" s="10">
        <f t="shared" si="4"/>
        <v>76.512252337902339</v>
      </c>
      <c r="BA16" s="11">
        <f t="shared" si="5"/>
        <v>694.19476807711999</v>
      </c>
    </row>
    <row r="17" spans="1:53" x14ac:dyDescent="0.35">
      <c r="A17">
        <v>57</v>
      </c>
      <c r="B17" t="s">
        <v>38</v>
      </c>
      <c r="C17" s="2">
        <v>44691.622557870367</v>
      </c>
      <c r="D17">
        <v>157</v>
      </c>
      <c r="E17" t="s">
        <v>13</v>
      </c>
      <c r="F17">
        <v>0</v>
      </c>
      <c r="G17">
        <v>6.048</v>
      </c>
      <c r="H17" s="3">
        <v>2953</v>
      </c>
      <c r="I17">
        <v>1E-3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38</v>
      </c>
      <c r="Q17" s="2">
        <v>44691.622557870367</v>
      </c>
      <c r="R17">
        <v>157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38</v>
      </c>
      <c r="AE17" s="2">
        <v>44691.622557870367</v>
      </c>
      <c r="AF17">
        <v>157</v>
      </c>
      <c r="AG17" t="s">
        <v>13</v>
      </c>
      <c r="AH17">
        <v>0</v>
      </c>
      <c r="AI17">
        <v>12.128</v>
      </c>
      <c r="AJ17" s="3">
        <v>60181</v>
      </c>
      <c r="AK17">
        <v>12.552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si="0"/>
        <v>3.8021694412499993</v>
      </c>
      <c r="AU17" s="7">
        <f t="shared" si="1"/>
        <v>10965.04997919203</v>
      </c>
      <c r="AW17" s="8">
        <f t="shared" si="2"/>
        <v>4.0689828884500017</v>
      </c>
      <c r="AX17" s="9">
        <f t="shared" si="3"/>
        <v>11443.85950010614</v>
      </c>
      <c r="AZ17" s="10">
        <f t="shared" si="4"/>
        <v>1.9275060677000002</v>
      </c>
      <c r="BA17" s="11">
        <f t="shared" si="5"/>
        <v>12243.285569539279</v>
      </c>
    </row>
    <row r="18" spans="1:53" x14ac:dyDescent="0.35">
      <c r="A18">
        <v>58</v>
      </c>
      <c r="B18" t="s">
        <v>39</v>
      </c>
      <c r="C18" s="2">
        <v>44691.643761574072</v>
      </c>
      <c r="D18">
        <v>21</v>
      </c>
      <c r="E18" t="s">
        <v>13</v>
      </c>
      <c r="F18">
        <v>0</v>
      </c>
      <c r="G18">
        <v>6.0250000000000004</v>
      </c>
      <c r="H18" s="3">
        <v>6657</v>
      </c>
      <c r="I18">
        <v>8.9999999999999993E-3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39</v>
      </c>
      <c r="Q18" s="2">
        <v>44691.643761574072</v>
      </c>
      <c r="R18">
        <v>21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39</v>
      </c>
      <c r="AE18" s="2">
        <v>44691.643761574072</v>
      </c>
      <c r="AF18">
        <v>21</v>
      </c>
      <c r="AG18" t="s">
        <v>13</v>
      </c>
      <c r="AH18">
        <v>0</v>
      </c>
      <c r="AI18">
        <v>12.166</v>
      </c>
      <c r="AJ18" s="3">
        <v>25515</v>
      </c>
      <c r="AK18">
        <v>5.3239999999999998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si="0"/>
        <v>14.57789254125</v>
      </c>
      <c r="AU18" s="7">
        <f t="shared" si="1"/>
        <v>4724.4467743267505</v>
      </c>
      <c r="AW18" s="8">
        <f t="shared" si="2"/>
        <v>16.166619140449999</v>
      </c>
      <c r="AX18" s="9">
        <f t="shared" si="3"/>
        <v>4864.0244924415001</v>
      </c>
      <c r="AZ18" s="10">
        <f t="shared" si="4"/>
        <v>10.191993099699999</v>
      </c>
      <c r="BA18" s="11">
        <f t="shared" si="5"/>
        <v>5153.6365914580001</v>
      </c>
    </row>
    <row r="19" spans="1:53" x14ac:dyDescent="0.35">
      <c r="A19">
        <v>59</v>
      </c>
      <c r="B19" t="s">
        <v>40</v>
      </c>
      <c r="C19" s="2">
        <v>44691.664988425924</v>
      </c>
      <c r="D19">
        <v>33</v>
      </c>
      <c r="E19" t="s">
        <v>13</v>
      </c>
      <c r="F19">
        <v>0</v>
      </c>
      <c r="G19">
        <v>6.0209999999999999</v>
      </c>
      <c r="H19" s="3">
        <v>9135</v>
      </c>
      <c r="I19">
        <v>1.4E-2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40</v>
      </c>
      <c r="Q19" s="2">
        <v>44691.664988425924</v>
      </c>
      <c r="R19">
        <v>33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40</v>
      </c>
      <c r="AE19" s="2">
        <v>44691.664988425924</v>
      </c>
      <c r="AF19">
        <v>33</v>
      </c>
      <c r="AG19" t="s">
        <v>13</v>
      </c>
      <c r="AH19">
        <v>0</v>
      </c>
      <c r="AI19">
        <v>12.143000000000001</v>
      </c>
      <c r="AJ19" s="3">
        <v>43781</v>
      </c>
      <c r="AK19">
        <v>9.1479999999999997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si="0"/>
        <v>22.11244978125</v>
      </c>
      <c r="AU19" s="7">
        <f t="shared" si="1"/>
        <v>8031.5113729280301</v>
      </c>
      <c r="AW19" s="8">
        <f t="shared" si="2"/>
        <v>23.372280361249999</v>
      </c>
      <c r="AX19" s="9">
        <f t="shared" si="3"/>
        <v>8335.90242287414</v>
      </c>
      <c r="AZ19" s="10">
        <f t="shared" si="4"/>
        <v>17.946838592500001</v>
      </c>
      <c r="BA19" s="11">
        <f t="shared" si="5"/>
        <v>8896.9165774752782</v>
      </c>
    </row>
    <row r="20" spans="1:53" x14ac:dyDescent="0.35">
      <c r="A20">
        <v>60</v>
      </c>
      <c r="B20" t="s">
        <v>41</v>
      </c>
      <c r="C20" s="2">
        <v>44691.686215277776</v>
      </c>
      <c r="D20">
        <v>27</v>
      </c>
      <c r="E20" t="s">
        <v>13</v>
      </c>
      <c r="F20">
        <v>0</v>
      </c>
      <c r="G20">
        <v>6.0250000000000004</v>
      </c>
      <c r="H20" s="3">
        <v>44841</v>
      </c>
      <c r="I20">
        <v>8.5999999999999993E-2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41</v>
      </c>
      <c r="Q20" s="2">
        <v>44691.686215277776</v>
      </c>
      <c r="R20">
        <v>27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41</v>
      </c>
      <c r="AE20" s="2">
        <v>44691.686215277776</v>
      </c>
      <c r="AF20">
        <v>27</v>
      </c>
      <c r="AG20" t="s">
        <v>13</v>
      </c>
      <c r="AH20">
        <v>0</v>
      </c>
      <c r="AI20">
        <v>12.195</v>
      </c>
      <c r="AJ20" s="3">
        <v>8761</v>
      </c>
      <c r="AK20">
        <v>1.7849999999999999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6">
        <f t="shared" si="0"/>
        <v>139.67463518764782</v>
      </c>
      <c r="AU20" s="7">
        <f t="shared" si="1"/>
        <v>1654.30148105483</v>
      </c>
      <c r="AW20" s="8">
        <f t="shared" si="2"/>
        <v>117.50183952252709</v>
      </c>
      <c r="AX20" s="9">
        <f t="shared" si="3"/>
        <v>1669.99716173254</v>
      </c>
      <c r="AZ20" s="10">
        <f t="shared" si="4"/>
        <v>102.65472499126825</v>
      </c>
      <c r="BA20" s="11">
        <f t="shared" si="5"/>
        <v>1705.2399093120798</v>
      </c>
    </row>
    <row r="21" spans="1:53" x14ac:dyDescent="0.35">
      <c r="A21">
        <v>61</v>
      </c>
      <c r="B21" t="s">
        <v>42</v>
      </c>
      <c r="C21" s="2">
        <v>44691.707442129627</v>
      </c>
      <c r="D21">
        <v>29</v>
      </c>
      <c r="E21" t="s">
        <v>13</v>
      </c>
      <c r="F21">
        <v>0</v>
      </c>
      <c r="G21">
        <v>6.0250000000000004</v>
      </c>
      <c r="H21" s="3">
        <v>43712</v>
      </c>
      <c r="I21">
        <v>8.3000000000000004E-2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42</v>
      </c>
      <c r="Q21" s="2">
        <v>44691.707442129627</v>
      </c>
      <c r="R21">
        <v>29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42</v>
      </c>
      <c r="AE21" s="2">
        <v>44691.707442129627</v>
      </c>
      <c r="AF21">
        <v>29</v>
      </c>
      <c r="AG21" t="s">
        <v>13</v>
      </c>
      <c r="AH21">
        <v>0</v>
      </c>
      <c r="AI21">
        <v>12.201000000000001</v>
      </c>
      <c r="AJ21" s="3">
        <v>3623</v>
      </c>
      <c r="AK21">
        <v>0.69299999999999995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0"/>
        <v>136.2100468739072</v>
      </c>
      <c r="AU21" s="7">
        <f t="shared" si="1"/>
        <v>705.7102728826701</v>
      </c>
      <c r="AW21" s="8">
        <f t="shared" si="2"/>
        <v>114.5390116616704</v>
      </c>
      <c r="AX21" s="9">
        <f t="shared" si="3"/>
        <v>688.64616914246017</v>
      </c>
      <c r="AZ21" s="10">
        <f t="shared" si="4"/>
        <v>100.01188508545023</v>
      </c>
      <c r="BA21" s="11">
        <f t="shared" si="5"/>
        <v>644.83912118792</v>
      </c>
    </row>
    <row r="22" spans="1:53" x14ac:dyDescent="0.35">
      <c r="A22">
        <v>62</v>
      </c>
      <c r="B22" t="s">
        <v>43</v>
      </c>
      <c r="C22" s="2">
        <v>44691.72865740741</v>
      </c>
      <c r="D22">
        <v>143</v>
      </c>
      <c r="E22" t="s">
        <v>13</v>
      </c>
      <c r="F22">
        <v>0</v>
      </c>
      <c r="G22">
        <v>6.0190000000000001</v>
      </c>
      <c r="H22" s="3">
        <v>27323</v>
      </c>
      <c r="I22">
        <v>0.05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43</v>
      </c>
      <c r="Q22" s="2">
        <v>44691.72865740741</v>
      </c>
      <c r="R22">
        <v>143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43</v>
      </c>
      <c r="AE22" s="2">
        <v>44691.72865740741</v>
      </c>
      <c r="AF22">
        <v>143</v>
      </c>
      <c r="AG22" t="s">
        <v>13</v>
      </c>
      <c r="AH22">
        <v>0</v>
      </c>
      <c r="AI22">
        <v>12.176</v>
      </c>
      <c r="AJ22" s="3">
        <v>5010</v>
      </c>
      <c r="AK22">
        <v>0.98799999999999999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T22" s="6">
        <f t="shared" si="0"/>
        <v>85.682411886270216</v>
      </c>
      <c r="AU22" s="7">
        <f t="shared" si="1"/>
        <v>962.10846672300011</v>
      </c>
      <c r="AW22" s="8">
        <f t="shared" si="2"/>
        <v>71.494747548823895</v>
      </c>
      <c r="AX22" s="9">
        <f t="shared" si="3"/>
        <v>953.64587237400008</v>
      </c>
      <c r="AZ22" s="10">
        <f t="shared" si="4"/>
        <v>61.624277158662338</v>
      </c>
      <c r="BA22" s="11">
        <f t="shared" si="5"/>
        <v>931.22644544800005</v>
      </c>
    </row>
    <row r="23" spans="1:53" x14ac:dyDescent="0.35">
      <c r="A23">
        <v>63</v>
      </c>
      <c r="B23" t="s">
        <v>44</v>
      </c>
      <c r="C23" s="2">
        <v>44691.749872685185</v>
      </c>
      <c r="D23">
        <v>178</v>
      </c>
      <c r="E23" t="s">
        <v>13</v>
      </c>
      <c r="F23">
        <v>0</v>
      </c>
      <c r="G23">
        <v>6.0270000000000001</v>
      </c>
      <c r="H23" s="3">
        <v>20982</v>
      </c>
      <c r="I23">
        <v>3.7999999999999999E-2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44</v>
      </c>
      <c r="Q23" s="2">
        <v>44691.749872685185</v>
      </c>
      <c r="R23">
        <v>178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44</v>
      </c>
      <c r="AE23" s="2">
        <v>44691.749872685185</v>
      </c>
      <c r="AF23">
        <v>178</v>
      </c>
      <c r="AG23" t="s">
        <v>13</v>
      </c>
      <c r="AH23">
        <v>0</v>
      </c>
      <c r="AI23">
        <v>12.178000000000001</v>
      </c>
      <c r="AJ23" s="3">
        <v>18809</v>
      </c>
      <c r="AK23">
        <v>3.911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0"/>
        <v>66.015334582751208</v>
      </c>
      <c r="AU23" s="7">
        <f t="shared" si="1"/>
        <v>3499.8119247476297</v>
      </c>
      <c r="AW23" s="8">
        <f t="shared" si="2"/>
        <v>54.823244461228406</v>
      </c>
      <c r="AX23" s="9">
        <f t="shared" si="3"/>
        <v>3586.67036189894</v>
      </c>
      <c r="AZ23" s="10">
        <f t="shared" si="4"/>
        <v>46.760278722145038</v>
      </c>
      <c r="BA23" s="11">
        <f t="shared" si="5"/>
        <v>3775.0918731648799</v>
      </c>
    </row>
    <row r="24" spans="1:53" x14ac:dyDescent="0.35">
      <c r="A24">
        <v>64</v>
      </c>
      <c r="B24" t="s">
        <v>45</v>
      </c>
      <c r="C24" s="2">
        <v>44691.771157407406</v>
      </c>
      <c r="D24">
        <v>85</v>
      </c>
      <c r="E24" t="s">
        <v>13</v>
      </c>
      <c r="F24">
        <v>0</v>
      </c>
      <c r="G24">
        <v>6.0220000000000002</v>
      </c>
      <c r="H24" s="3">
        <v>12730</v>
      </c>
      <c r="I24">
        <v>2.1000000000000001E-2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45</v>
      </c>
      <c r="Q24" s="2">
        <v>44691.771157407406</v>
      </c>
      <c r="R24">
        <v>85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45</v>
      </c>
      <c r="AE24" s="2">
        <v>44691.771157407406</v>
      </c>
      <c r="AF24">
        <v>85</v>
      </c>
      <c r="AG24" t="s">
        <v>13</v>
      </c>
      <c r="AH24">
        <v>0</v>
      </c>
      <c r="AI24">
        <v>12.131</v>
      </c>
      <c r="AJ24" s="3">
        <v>58527</v>
      </c>
      <c r="AK24">
        <v>12.211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6">
        <f t="shared" si="0"/>
        <v>33.507274124999995</v>
      </c>
      <c r="AU24" s="7">
        <f t="shared" si="1"/>
        <v>10670.72283131067</v>
      </c>
      <c r="AW24" s="8">
        <f t="shared" si="2"/>
        <v>33.112857804390003</v>
      </c>
      <c r="AX24" s="9">
        <f t="shared" si="3"/>
        <v>11130.807237806459</v>
      </c>
      <c r="AZ24" s="10">
        <f t="shared" si="4"/>
        <v>27.406988259434002</v>
      </c>
      <c r="BA24" s="11">
        <f t="shared" si="5"/>
        <v>11906.414443715919</v>
      </c>
    </row>
    <row r="25" spans="1:53" x14ac:dyDescent="0.35">
      <c r="A25">
        <v>65</v>
      </c>
      <c r="B25" t="s">
        <v>46</v>
      </c>
      <c r="C25" s="2">
        <v>44691.792384259257</v>
      </c>
      <c r="D25">
        <v>69</v>
      </c>
      <c r="E25" t="s">
        <v>13</v>
      </c>
      <c r="F25">
        <v>0</v>
      </c>
      <c r="G25">
        <v>6.0640000000000001</v>
      </c>
      <c r="H25" s="3">
        <v>1979</v>
      </c>
      <c r="I25">
        <v>-1E-3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46</v>
      </c>
      <c r="Q25" s="2">
        <v>44691.792384259257</v>
      </c>
      <c r="R25">
        <v>69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46</v>
      </c>
      <c r="AE25" s="2">
        <v>44691.792384259257</v>
      </c>
      <c r="AF25">
        <v>69</v>
      </c>
      <c r="AG25" t="s">
        <v>13</v>
      </c>
      <c r="AH25">
        <v>0</v>
      </c>
      <c r="AI25">
        <v>12.195</v>
      </c>
      <c r="AJ25" s="3">
        <v>8123</v>
      </c>
      <c r="AK25">
        <v>1.649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T25" s="6">
        <f t="shared" si="0"/>
        <v>1.0654193712499991</v>
      </c>
      <c r="AU25" s="7">
        <f t="shared" si="1"/>
        <v>1536.6924389926701</v>
      </c>
      <c r="AW25" s="8">
        <f t="shared" si="2"/>
        <v>0.62375924405000038</v>
      </c>
      <c r="AX25" s="9">
        <f t="shared" si="3"/>
        <v>1548.1867143224601</v>
      </c>
      <c r="AZ25" s="10">
        <f t="shared" si="4"/>
        <v>0.41632597730000032</v>
      </c>
      <c r="BA25" s="11">
        <f t="shared" si="5"/>
        <v>1573.6402105479199</v>
      </c>
    </row>
    <row r="26" spans="1:53" x14ac:dyDescent="0.35">
      <c r="A26">
        <v>66</v>
      </c>
      <c r="B26" t="s">
        <v>47</v>
      </c>
      <c r="C26" s="2">
        <v>44691.813611111109</v>
      </c>
      <c r="D26">
        <v>198</v>
      </c>
      <c r="E26" t="s">
        <v>13</v>
      </c>
      <c r="F26">
        <v>0</v>
      </c>
      <c r="G26">
        <v>6.0259999999999998</v>
      </c>
      <c r="H26" s="3">
        <v>45513</v>
      </c>
      <c r="I26">
        <v>8.6999999999999994E-2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47</v>
      </c>
      <c r="Q26" s="2">
        <v>44691.813611111109</v>
      </c>
      <c r="R26">
        <v>198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47</v>
      </c>
      <c r="AE26" s="2">
        <v>44691.813611111109</v>
      </c>
      <c r="AF26">
        <v>198</v>
      </c>
      <c r="AG26" t="s">
        <v>13</v>
      </c>
      <c r="AH26">
        <v>0</v>
      </c>
      <c r="AI26">
        <v>12.207000000000001</v>
      </c>
      <c r="AJ26" s="3">
        <v>4905</v>
      </c>
      <c r="AK26">
        <v>0.96599999999999997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T26" s="6">
        <f t="shared" si="0"/>
        <v>141.73582924746219</v>
      </c>
      <c r="AU26" s="7">
        <f t="shared" si="1"/>
        <v>942.70681500075011</v>
      </c>
      <c r="AW26" s="8">
        <f t="shared" si="2"/>
        <v>119.26521872986791</v>
      </c>
      <c r="AX26" s="9">
        <f t="shared" si="3"/>
        <v>933.58680025350009</v>
      </c>
      <c r="AZ26" s="10">
        <f t="shared" si="4"/>
        <v>104.22769077256874</v>
      </c>
      <c r="BA26" s="11">
        <f t="shared" si="5"/>
        <v>909.54951368199988</v>
      </c>
    </row>
    <row r="27" spans="1:53" x14ac:dyDescent="0.35">
      <c r="A27">
        <v>67</v>
      </c>
      <c r="B27" t="s">
        <v>48</v>
      </c>
      <c r="C27" s="2">
        <v>44691.834849537037</v>
      </c>
      <c r="D27">
        <v>71</v>
      </c>
      <c r="E27" t="s">
        <v>13</v>
      </c>
      <c r="F27">
        <v>0</v>
      </c>
      <c r="G27">
        <v>6.0149999999999997</v>
      </c>
      <c r="H27" s="3">
        <v>312076</v>
      </c>
      <c r="I27">
        <v>0.626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48</v>
      </c>
      <c r="Q27" s="2">
        <v>44691.834849537037</v>
      </c>
      <c r="R27">
        <v>71</v>
      </c>
      <c r="S27" t="s">
        <v>13</v>
      </c>
      <c r="T27">
        <v>0</v>
      </c>
      <c r="U27">
        <v>5.9669999999999996</v>
      </c>
      <c r="V27" s="3">
        <v>2255</v>
      </c>
      <c r="W27">
        <v>0.70299999999999996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48</v>
      </c>
      <c r="AE27" s="2">
        <v>44691.834849537037</v>
      </c>
      <c r="AF27">
        <v>71</v>
      </c>
      <c r="AG27" t="s">
        <v>13</v>
      </c>
      <c r="AH27">
        <v>0</v>
      </c>
      <c r="AI27">
        <v>12.175000000000001</v>
      </c>
      <c r="AJ27" s="3">
        <v>24836</v>
      </c>
      <c r="AK27">
        <v>5.181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T27" s="6">
        <f t="shared" si="0"/>
        <v>901.21003101682879</v>
      </c>
      <c r="AU27" s="7">
        <f t="shared" si="1"/>
        <v>4600.7061757380798</v>
      </c>
      <c r="AW27" s="8">
        <f t="shared" si="2"/>
        <v>810.13453614008165</v>
      </c>
      <c r="AX27" s="9">
        <f t="shared" si="3"/>
        <v>4734.7555946710399</v>
      </c>
      <c r="AZ27" s="10">
        <f t="shared" si="4"/>
        <v>722.44054224584079</v>
      </c>
      <c r="BA27" s="11">
        <f t="shared" si="5"/>
        <v>5014.1597776140807</v>
      </c>
    </row>
    <row r="28" spans="1:53" x14ac:dyDescent="0.35">
      <c r="A28">
        <v>68</v>
      </c>
      <c r="B28" t="s">
        <v>49</v>
      </c>
      <c r="C28" s="2">
        <v>44691.856111111112</v>
      </c>
      <c r="D28">
        <v>213</v>
      </c>
      <c r="E28" t="s">
        <v>13</v>
      </c>
      <c r="F28">
        <v>0</v>
      </c>
      <c r="G28">
        <v>6.06</v>
      </c>
      <c r="H28" s="3">
        <v>2164</v>
      </c>
      <c r="I28">
        <v>0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49</v>
      </c>
      <c r="Q28" s="2">
        <v>44691.856111111112</v>
      </c>
      <c r="R28">
        <v>213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49</v>
      </c>
      <c r="AE28" s="2">
        <v>44691.856111111112</v>
      </c>
      <c r="AF28">
        <v>213</v>
      </c>
      <c r="AG28" t="s">
        <v>13</v>
      </c>
      <c r="AH28">
        <v>0</v>
      </c>
      <c r="AI28">
        <v>12.191000000000001</v>
      </c>
      <c r="AJ28" s="3">
        <v>7726</v>
      </c>
      <c r="AK28">
        <v>1.5649999999999999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T28" s="6">
        <f t="shared" si="0"/>
        <v>1.5821315399999998</v>
      </c>
      <c r="AU28" s="7">
        <f t="shared" si="1"/>
        <v>1463.4835911594798</v>
      </c>
      <c r="AW28" s="8">
        <f t="shared" si="2"/>
        <v>1.2865981768000001</v>
      </c>
      <c r="AX28" s="9">
        <f t="shared" si="3"/>
        <v>1472.3826231042401</v>
      </c>
      <c r="AZ28" s="10">
        <f t="shared" si="4"/>
        <v>0.68214838880000017</v>
      </c>
      <c r="BA28" s="11">
        <f t="shared" si="5"/>
        <v>1491.7408837404798</v>
      </c>
    </row>
    <row r="29" spans="1:53" x14ac:dyDescent="0.35">
      <c r="A29">
        <v>69</v>
      </c>
      <c r="B29" t="s">
        <v>50</v>
      </c>
      <c r="C29" s="2">
        <v>44691.87736111111</v>
      </c>
      <c r="D29">
        <v>177</v>
      </c>
      <c r="E29" t="s">
        <v>13</v>
      </c>
      <c r="F29">
        <v>0</v>
      </c>
      <c r="G29">
        <v>6.0389999999999997</v>
      </c>
      <c r="H29" s="3">
        <v>6259</v>
      </c>
      <c r="I29">
        <v>8.0000000000000002E-3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50</v>
      </c>
      <c r="Q29" s="2">
        <v>44691.87736111111</v>
      </c>
      <c r="R29">
        <v>177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50</v>
      </c>
      <c r="AE29" s="2">
        <v>44691.87736111111</v>
      </c>
      <c r="AF29">
        <v>177</v>
      </c>
      <c r="AG29" t="s">
        <v>13</v>
      </c>
      <c r="AH29">
        <v>0</v>
      </c>
      <c r="AI29">
        <v>12.179</v>
      </c>
      <c r="AJ29" s="3">
        <v>28079</v>
      </c>
      <c r="AK29">
        <v>5.8630000000000004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T29" s="6">
        <f t="shared" si="0"/>
        <v>13.392065471250001</v>
      </c>
      <c r="AU29" s="7">
        <f t="shared" si="1"/>
        <v>5191.18683377243</v>
      </c>
      <c r="AW29" s="8">
        <f t="shared" si="2"/>
        <v>14.942961056049999</v>
      </c>
      <c r="AX29" s="9">
        <f t="shared" si="3"/>
        <v>5352.0269242813401</v>
      </c>
      <c r="AZ29" s="10">
        <f t="shared" si="4"/>
        <v>9.1127783692999991</v>
      </c>
      <c r="BA29" s="11">
        <f t="shared" si="5"/>
        <v>5680.1085602496796</v>
      </c>
    </row>
    <row r="30" spans="1:53" x14ac:dyDescent="0.35">
      <c r="A30">
        <v>70</v>
      </c>
      <c r="B30" t="s">
        <v>51</v>
      </c>
      <c r="C30" s="2">
        <v>44691.898564814815</v>
      </c>
      <c r="D30">
        <v>159</v>
      </c>
      <c r="E30" t="s">
        <v>13</v>
      </c>
      <c r="F30">
        <v>0</v>
      </c>
      <c r="G30">
        <v>6.0259999999999998</v>
      </c>
      <c r="H30" s="3">
        <v>50620</v>
      </c>
      <c r="I30">
        <v>9.7000000000000003E-2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51</v>
      </c>
      <c r="Q30" s="2">
        <v>44691.898564814815</v>
      </c>
      <c r="R30">
        <v>159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51</v>
      </c>
      <c r="AE30" s="2">
        <v>44691.898564814815</v>
      </c>
      <c r="AF30">
        <v>159</v>
      </c>
      <c r="AG30" t="s">
        <v>13</v>
      </c>
      <c r="AH30">
        <v>0</v>
      </c>
      <c r="AI30">
        <v>12.204000000000001</v>
      </c>
      <c r="AJ30" s="3">
        <v>5208</v>
      </c>
      <c r="AK30">
        <v>1.03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T30" s="6">
        <f t="shared" si="0"/>
        <v>157.37620185272002</v>
      </c>
      <c r="AU30" s="7">
        <f t="shared" si="1"/>
        <v>998.69067271872007</v>
      </c>
      <c r="AW30" s="8">
        <f t="shared" si="2"/>
        <v>132.66280772604</v>
      </c>
      <c r="AX30" s="9">
        <f t="shared" si="3"/>
        <v>991.47057572736014</v>
      </c>
      <c r="AZ30" s="10">
        <f t="shared" si="4"/>
        <v>116.179385560424</v>
      </c>
      <c r="BA30" s="11">
        <f t="shared" si="5"/>
        <v>972.10141430272006</v>
      </c>
    </row>
    <row r="31" spans="1:53" x14ac:dyDescent="0.35">
      <c r="A31">
        <v>71</v>
      </c>
      <c r="B31" t="s">
        <v>52</v>
      </c>
      <c r="C31" s="2">
        <v>44691.919756944444</v>
      </c>
      <c r="D31">
        <v>119</v>
      </c>
      <c r="E31" t="s">
        <v>13</v>
      </c>
      <c r="F31">
        <v>0</v>
      </c>
      <c r="G31">
        <v>6.0330000000000004</v>
      </c>
      <c r="H31" s="3">
        <v>11425</v>
      </c>
      <c r="I31">
        <v>1.7999999999999999E-2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52</v>
      </c>
      <c r="Q31" s="2">
        <v>44691.919756944444</v>
      </c>
      <c r="R31">
        <v>119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52</v>
      </c>
      <c r="AE31" s="2">
        <v>44691.919756944444</v>
      </c>
      <c r="AF31">
        <v>119</v>
      </c>
      <c r="AG31" t="s">
        <v>13</v>
      </c>
      <c r="AH31">
        <v>0</v>
      </c>
      <c r="AI31">
        <v>12.141999999999999</v>
      </c>
      <c r="AJ31" s="3">
        <v>58364</v>
      </c>
      <c r="AK31">
        <v>12.177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T31" s="6">
        <f t="shared" si="0"/>
        <v>29.307400781249996</v>
      </c>
      <c r="AU31" s="7">
        <f t="shared" si="1"/>
        <v>10641.698602746081</v>
      </c>
      <c r="AW31" s="8">
        <f t="shared" si="2"/>
        <v>29.677993847437502</v>
      </c>
      <c r="AX31" s="9">
        <f t="shared" si="3"/>
        <v>11099.951443375039</v>
      </c>
      <c r="AZ31" s="10">
        <f t="shared" si="4"/>
        <v>24.3453870634625</v>
      </c>
      <c r="BA31" s="11">
        <f t="shared" si="5"/>
        <v>11873.20858222208</v>
      </c>
    </row>
    <row r="32" spans="1:53" x14ac:dyDescent="0.35">
      <c r="A32">
        <v>72</v>
      </c>
      <c r="B32" t="s">
        <v>53</v>
      </c>
      <c r="C32" s="2">
        <v>44691.941006944442</v>
      </c>
      <c r="D32">
        <v>190</v>
      </c>
      <c r="E32" t="s">
        <v>13</v>
      </c>
      <c r="F32">
        <v>0</v>
      </c>
      <c r="G32">
        <v>6.0250000000000004</v>
      </c>
      <c r="H32" s="3">
        <v>29305</v>
      </c>
      <c r="I32">
        <v>5.3999999999999999E-2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53</v>
      </c>
      <c r="Q32" s="2">
        <v>44691.941006944442</v>
      </c>
      <c r="R32">
        <v>190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53</v>
      </c>
      <c r="AE32" s="2">
        <v>44691.941006944442</v>
      </c>
      <c r="AF32">
        <v>190</v>
      </c>
      <c r="AG32" t="s">
        <v>13</v>
      </c>
      <c r="AH32">
        <v>0</v>
      </c>
      <c r="AI32">
        <v>12.189</v>
      </c>
      <c r="AJ32" s="3">
        <v>4342</v>
      </c>
      <c r="AK32">
        <v>0.84599999999999997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T32" s="6">
        <f t="shared" si="0"/>
        <v>91.816266294995003</v>
      </c>
      <c r="AU32" s="7">
        <f t="shared" si="1"/>
        <v>838.65339944972004</v>
      </c>
      <c r="AW32" s="8">
        <f t="shared" si="2"/>
        <v>76.703748132277497</v>
      </c>
      <c r="AX32" s="9">
        <f t="shared" si="3"/>
        <v>826.02585080536016</v>
      </c>
      <c r="AZ32" s="10">
        <f t="shared" si="4"/>
        <v>66.268973615166502</v>
      </c>
      <c r="BA32" s="11">
        <f t="shared" si="5"/>
        <v>793.31027235872</v>
      </c>
    </row>
    <row r="33" spans="1:53" x14ac:dyDescent="0.35">
      <c r="A33">
        <v>73</v>
      </c>
      <c r="B33" t="s">
        <v>54</v>
      </c>
      <c r="C33" s="2">
        <v>44691.962280092594</v>
      </c>
      <c r="D33">
        <v>73</v>
      </c>
      <c r="E33" t="s">
        <v>13</v>
      </c>
      <c r="F33">
        <v>0</v>
      </c>
      <c r="G33">
        <v>6.0110000000000001</v>
      </c>
      <c r="H33" s="3">
        <v>1377504</v>
      </c>
      <c r="I33">
        <v>2.782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54</v>
      </c>
      <c r="Q33" s="2">
        <v>44691.962280092594</v>
      </c>
      <c r="R33">
        <v>73</v>
      </c>
      <c r="S33" t="s">
        <v>13</v>
      </c>
      <c r="T33">
        <v>0</v>
      </c>
      <c r="U33">
        <v>5.9619999999999997</v>
      </c>
      <c r="V33" s="3">
        <v>10648</v>
      </c>
      <c r="W33">
        <v>2.762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54</v>
      </c>
      <c r="AE33" s="2">
        <v>44691.962280092594</v>
      </c>
      <c r="AF33">
        <v>73</v>
      </c>
      <c r="AG33" t="s">
        <v>13</v>
      </c>
      <c r="AH33">
        <v>0</v>
      </c>
      <c r="AI33">
        <v>12.115</v>
      </c>
      <c r="AJ33" s="3">
        <v>60208</v>
      </c>
      <c r="AK33">
        <v>12.558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T33" s="6">
        <f t="shared" ref="AT33:AT66" si="6">IF(H33&lt;15000,((0.00000002125*H33^2)+(0.002705*H33)+(-4.371)),(IF(H33&lt;700000,((-0.0000000008162*H33^2)+(0.003141*H33)+(0.4702)), ((0.000000003285*V33^2)+(0.1899*V33)+(559.5)))))</f>
        <v>2581.9276529846402</v>
      </c>
      <c r="AU33" s="7">
        <f t="shared" ref="AU33:AU66" si="7">((-0.00000006277*AJ33^2)+(0.1854*AJ33)+(34.83))</f>
        <v>10969.85174511872</v>
      </c>
      <c r="AW33" s="8">
        <f t="shared" ref="AW33:AW66" si="8">IF(H33&lt;10000,((-0.00000005795*H33^2)+(0.003823*H33)+(-6.715)),(IF(H33&lt;700000,((-0.0000000001209*H33^2)+(0.002635*H33)+(-0.4111)), ((-0.00000002007*V33^2)+(0.2564*V33)+(286.1)))))</f>
        <v>3013.9716653267201</v>
      </c>
      <c r="AX33" s="9">
        <f t="shared" ref="AX33:AX66" si="9">(-0.00000001626*AJ33^2)+(0.1912*AJ33)+(-3.858)</f>
        <v>11448.969046927359</v>
      </c>
      <c r="AZ33" s="10">
        <f t="shared" si="4"/>
        <v>2855.7234974604798</v>
      </c>
      <c r="BA33" s="11">
        <f t="shared" si="5"/>
        <v>12248.783516702719</v>
      </c>
    </row>
    <row r="34" spans="1:53" x14ac:dyDescent="0.35">
      <c r="A34">
        <v>74</v>
      </c>
      <c r="B34" t="s">
        <v>55</v>
      </c>
      <c r="C34" s="2">
        <v>44691.983472222222</v>
      </c>
      <c r="D34">
        <v>121</v>
      </c>
      <c r="E34" t="s">
        <v>13</v>
      </c>
      <c r="F34">
        <v>0</v>
      </c>
      <c r="G34">
        <v>6.0190000000000001</v>
      </c>
      <c r="H34" s="3">
        <v>23749</v>
      </c>
      <c r="I34">
        <v>4.2999999999999997E-2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55</v>
      </c>
      <c r="Q34" s="2">
        <v>44691.983472222222</v>
      </c>
      <c r="R34">
        <v>121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55</v>
      </c>
      <c r="AE34" s="2">
        <v>44691.983472222222</v>
      </c>
      <c r="AF34">
        <v>121</v>
      </c>
      <c r="AG34" t="s">
        <v>13</v>
      </c>
      <c r="AH34">
        <v>0</v>
      </c>
      <c r="AI34">
        <v>12.164999999999999</v>
      </c>
      <c r="AJ34" s="3">
        <v>21261</v>
      </c>
      <c r="AK34">
        <v>4.4279999999999999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T34" s="6">
        <f t="shared" si="6"/>
        <v>74.605459956183807</v>
      </c>
      <c r="AU34" s="7">
        <f t="shared" si="7"/>
        <v>3948.2454693048298</v>
      </c>
      <c r="AW34" s="8">
        <f t="shared" si="8"/>
        <v>62.099325586379109</v>
      </c>
      <c r="AX34" s="9">
        <f t="shared" si="9"/>
        <v>4053.8951902325398</v>
      </c>
      <c r="AZ34" s="10">
        <f t="shared" si="4"/>
        <v>53.247226231819454</v>
      </c>
      <c r="BA34" s="11">
        <f t="shared" si="5"/>
        <v>4279.4128913120803</v>
      </c>
    </row>
    <row r="35" spans="1:53" x14ac:dyDescent="0.35">
      <c r="A35">
        <v>75</v>
      </c>
      <c r="B35" t="s">
        <v>56</v>
      </c>
      <c r="C35" s="2">
        <v>44692.004664351851</v>
      </c>
      <c r="D35">
        <v>166</v>
      </c>
      <c r="E35" t="s">
        <v>13</v>
      </c>
      <c r="F35">
        <v>0</v>
      </c>
      <c r="G35">
        <v>6.016</v>
      </c>
      <c r="H35" s="3">
        <v>48489</v>
      </c>
      <c r="I35">
        <v>9.2999999999999999E-2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56</v>
      </c>
      <c r="Q35" s="2">
        <v>44692.004664351851</v>
      </c>
      <c r="R35">
        <v>166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56</v>
      </c>
      <c r="AE35" s="2">
        <v>44692.004664351851</v>
      </c>
      <c r="AF35">
        <v>166</v>
      </c>
      <c r="AG35" t="s">
        <v>13</v>
      </c>
      <c r="AH35">
        <v>0</v>
      </c>
      <c r="AI35">
        <v>12.18</v>
      </c>
      <c r="AJ35" s="3">
        <v>4679</v>
      </c>
      <c r="AK35">
        <v>0.91700000000000004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T35" s="6">
        <f t="shared" si="6"/>
        <v>150.85511333663982</v>
      </c>
      <c r="AU35" s="7">
        <f t="shared" si="7"/>
        <v>900.94237381643006</v>
      </c>
      <c r="AW35" s="8">
        <f t="shared" si="8"/>
        <v>127.0731569606711</v>
      </c>
      <c r="AX35" s="9">
        <f t="shared" si="9"/>
        <v>890.41081915334007</v>
      </c>
      <c r="AZ35" s="10">
        <f t="shared" si="4"/>
        <v>111.19280771143465</v>
      </c>
      <c r="BA35" s="11">
        <f t="shared" si="5"/>
        <v>862.89058959367992</v>
      </c>
    </row>
    <row r="36" spans="1:53" x14ac:dyDescent="0.35">
      <c r="A36">
        <v>76</v>
      </c>
      <c r="B36" t="s">
        <v>57</v>
      </c>
      <c r="C36" s="2">
        <v>44692.025891203702</v>
      </c>
      <c r="D36">
        <v>79</v>
      </c>
      <c r="E36" t="s">
        <v>13</v>
      </c>
      <c r="F36">
        <v>0</v>
      </c>
      <c r="G36">
        <v>6.0270000000000001</v>
      </c>
      <c r="H36" s="3">
        <v>45894</v>
      </c>
      <c r="I36">
        <v>8.7999999999999995E-2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57</v>
      </c>
      <c r="Q36" s="2">
        <v>44692.025891203702</v>
      </c>
      <c r="R36">
        <v>79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57</v>
      </c>
      <c r="AE36" s="2">
        <v>44692.025891203702</v>
      </c>
      <c r="AF36">
        <v>79</v>
      </c>
      <c r="AG36" t="s">
        <v>13</v>
      </c>
      <c r="AH36">
        <v>0</v>
      </c>
      <c r="AI36">
        <v>12.180999999999999</v>
      </c>
      <c r="AJ36" s="3">
        <v>6175</v>
      </c>
      <c r="AK36">
        <v>1.2350000000000001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T36" s="6">
        <f t="shared" si="6"/>
        <v>142.9041252115768</v>
      </c>
      <c r="AU36" s="7">
        <f t="shared" si="7"/>
        <v>1177.28154066875</v>
      </c>
      <c r="AW36" s="8">
        <f t="shared" si="8"/>
        <v>120.26494325836761</v>
      </c>
      <c r="AX36" s="9">
        <f t="shared" si="9"/>
        <v>1176.1819960375001</v>
      </c>
      <c r="AZ36" s="10">
        <f t="shared" si="4"/>
        <v>105.11947388113255</v>
      </c>
      <c r="BA36" s="11">
        <f t="shared" si="5"/>
        <v>1171.69940645</v>
      </c>
    </row>
    <row r="37" spans="1:53" x14ac:dyDescent="0.35">
      <c r="A37">
        <v>77</v>
      </c>
      <c r="B37" t="s">
        <v>58</v>
      </c>
      <c r="C37" s="2">
        <v>44692.047118055554</v>
      </c>
      <c r="D37">
        <v>80</v>
      </c>
      <c r="E37" t="s">
        <v>13</v>
      </c>
      <c r="F37">
        <v>0</v>
      </c>
      <c r="G37">
        <v>6.016</v>
      </c>
      <c r="H37" s="3">
        <v>48140</v>
      </c>
      <c r="I37">
        <v>9.1999999999999998E-2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58</v>
      </c>
      <c r="Q37" s="2">
        <v>44692.047118055554</v>
      </c>
      <c r="R37">
        <v>80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58</v>
      </c>
      <c r="AE37" s="2">
        <v>44692.047118055554</v>
      </c>
      <c r="AF37">
        <v>80</v>
      </c>
      <c r="AG37" t="s">
        <v>13</v>
      </c>
      <c r="AH37">
        <v>0</v>
      </c>
      <c r="AI37">
        <v>12.2</v>
      </c>
      <c r="AJ37" s="3">
        <v>53793</v>
      </c>
      <c r="AK37">
        <v>11.23</v>
      </c>
      <c r="AL37" t="s">
        <v>14</v>
      </c>
      <c r="AM37" t="s">
        <v>14</v>
      </c>
      <c r="AN37" t="s">
        <v>14</v>
      </c>
      <c r="AO37" t="s">
        <v>14</v>
      </c>
      <c r="AQ37">
        <v>2</v>
      </c>
      <c r="AR37" t="s">
        <v>28</v>
      </c>
      <c r="AT37" s="6">
        <f t="shared" si="6"/>
        <v>149.78642947448</v>
      </c>
      <c r="AU37" s="7">
        <f t="shared" si="7"/>
        <v>9826.4154764882696</v>
      </c>
      <c r="AW37" s="8">
        <f t="shared" si="8"/>
        <v>126.15761913436</v>
      </c>
      <c r="AX37" s="9">
        <f t="shared" si="9"/>
        <v>10234.312251835261</v>
      </c>
      <c r="AZ37" s="10">
        <f t="shared" si="4"/>
        <v>110.376071803816</v>
      </c>
      <c r="BA37" s="11">
        <f t="shared" si="5"/>
        <v>10941.466211613519</v>
      </c>
    </row>
    <row r="38" spans="1:53" x14ac:dyDescent="0.35">
      <c r="A38">
        <v>78</v>
      </c>
      <c r="B38" t="s">
        <v>59</v>
      </c>
      <c r="C38" s="2">
        <v>44692.068333333336</v>
      </c>
      <c r="D38">
        <v>216</v>
      </c>
      <c r="E38" t="s">
        <v>13</v>
      </c>
      <c r="F38">
        <v>0</v>
      </c>
      <c r="G38">
        <v>6.0229999999999997</v>
      </c>
      <c r="H38" s="3">
        <v>324967</v>
      </c>
      <c r="I38">
        <v>0.65200000000000002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59</v>
      </c>
      <c r="Q38" s="2">
        <v>44692.068333333336</v>
      </c>
      <c r="R38">
        <v>216</v>
      </c>
      <c r="S38" t="s">
        <v>13</v>
      </c>
      <c r="T38">
        <v>0</v>
      </c>
      <c r="U38">
        <v>5.9749999999999996</v>
      </c>
      <c r="V38" s="3">
        <v>2913</v>
      </c>
      <c r="W38">
        <v>0.86499999999999999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59</v>
      </c>
      <c r="AE38" s="2">
        <v>44692.068333333336</v>
      </c>
      <c r="AF38">
        <v>216</v>
      </c>
      <c r="AG38" t="s">
        <v>13</v>
      </c>
      <c r="AH38">
        <v>0</v>
      </c>
      <c r="AI38">
        <v>12.170999999999999</v>
      </c>
      <c r="AJ38" s="3">
        <v>26469</v>
      </c>
      <c r="AK38">
        <v>5.5250000000000004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T38" s="6">
        <f t="shared" si="6"/>
        <v>934.99792860115826</v>
      </c>
      <c r="AU38" s="7">
        <f t="shared" si="7"/>
        <v>4898.2054382880297</v>
      </c>
      <c r="AW38" s="8">
        <f t="shared" si="8"/>
        <v>843.10947567333983</v>
      </c>
      <c r="AX38" s="9">
        <f t="shared" si="9"/>
        <v>5045.6229145541402</v>
      </c>
      <c r="AZ38" s="10">
        <f t="shared" si="4"/>
        <v>752.04720599529196</v>
      </c>
      <c r="BA38" s="11">
        <f t="shared" si="5"/>
        <v>5349.5627848352797</v>
      </c>
    </row>
    <row r="39" spans="1:53" x14ac:dyDescent="0.35">
      <c r="A39">
        <v>79</v>
      </c>
      <c r="B39" t="s">
        <v>60</v>
      </c>
      <c r="C39" s="2">
        <v>44692.089594907404</v>
      </c>
      <c r="D39">
        <v>129</v>
      </c>
      <c r="E39" t="s">
        <v>13</v>
      </c>
      <c r="F39">
        <v>0</v>
      </c>
      <c r="G39">
        <v>6.0209999999999999</v>
      </c>
      <c r="H39" s="3">
        <v>38544</v>
      </c>
      <c r="I39">
        <v>7.2999999999999995E-2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60</v>
      </c>
      <c r="Q39" s="2">
        <v>44692.089594907404</v>
      </c>
      <c r="R39">
        <v>129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60</v>
      </c>
      <c r="AE39" s="2">
        <v>44692.089594907404</v>
      </c>
      <c r="AF39">
        <v>129</v>
      </c>
      <c r="AG39" t="s">
        <v>13</v>
      </c>
      <c r="AH39">
        <v>0</v>
      </c>
      <c r="AI39">
        <v>12.189</v>
      </c>
      <c r="AJ39" s="3">
        <v>5581</v>
      </c>
      <c r="AK39">
        <v>1.109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T39" s="6">
        <f t="shared" si="6"/>
        <v>120.32432468423681</v>
      </c>
      <c r="AU39" s="7">
        <f t="shared" si="7"/>
        <v>1067.5922675960298</v>
      </c>
      <c r="AW39" s="8">
        <f t="shared" si="8"/>
        <v>100.97272613173762</v>
      </c>
      <c r="AX39" s="9">
        <f t="shared" si="9"/>
        <v>1062.7227406581401</v>
      </c>
      <c r="AZ39" s="10">
        <f t="shared" si="4"/>
        <v>87.911658559554553</v>
      </c>
      <c r="BA39" s="11">
        <f t="shared" si="5"/>
        <v>1049.0978142432798</v>
      </c>
    </row>
    <row r="40" spans="1:53" x14ac:dyDescent="0.35">
      <c r="A40">
        <v>80</v>
      </c>
      <c r="B40" t="s">
        <v>61</v>
      </c>
      <c r="C40" s="2">
        <v>44692.110798611109</v>
      </c>
      <c r="D40">
        <v>22</v>
      </c>
      <c r="E40" t="s">
        <v>13</v>
      </c>
      <c r="F40">
        <v>0</v>
      </c>
      <c r="G40">
        <v>6.0270000000000001</v>
      </c>
      <c r="H40" s="3">
        <v>29298</v>
      </c>
      <c r="I40">
        <v>5.3999999999999999E-2</v>
      </c>
      <c r="J40" t="s">
        <v>14</v>
      </c>
      <c r="K40" t="s">
        <v>14</v>
      </c>
      <c r="L40" t="s">
        <v>14</v>
      </c>
      <c r="M40" t="s">
        <v>14</v>
      </c>
      <c r="O40">
        <v>80</v>
      </c>
      <c r="P40" t="s">
        <v>61</v>
      </c>
      <c r="Q40" s="2">
        <v>44692.110798611109</v>
      </c>
      <c r="R40">
        <v>22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80</v>
      </c>
      <c r="AD40" t="s">
        <v>61</v>
      </c>
      <c r="AE40" s="2">
        <v>44692.110798611109</v>
      </c>
      <c r="AF40">
        <v>22</v>
      </c>
      <c r="AG40" t="s">
        <v>13</v>
      </c>
      <c r="AH40">
        <v>0</v>
      </c>
      <c r="AI40">
        <v>12.196</v>
      </c>
      <c r="AJ40" s="3">
        <v>2897</v>
      </c>
      <c r="AK40">
        <v>0.53800000000000003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T40" s="6">
        <f t="shared" si="6"/>
        <v>91.794614117375204</v>
      </c>
      <c r="AU40" s="7">
        <f t="shared" si="7"/>
        <v>571.40699593306999</v>
      </c>
      <c r="AW40" s="8">
        <f t="shared" si="8"/>
        <v>76.685352727996403</v>
      </c>
      <c r="AX40" s="9">
        <f t="shared" si="9"/>
        <v>549.9119361776601</v>
      </c>
      <c r="AZ40" s="10">
        <f t="shared" si="4"/>
        <v>66.25257065436584</v>
      </c>
      <c r="BA40" s="11">
        <f t="shared" si="5"/>
        <v>494.89572061832001</v>
      </c>
    </row>
    <row r="41" spans="1:53" x14ac:dyDescent="0.35">
      <c r="A41">
        <v>81</v>
      </c>
      <c r="B41" t="s">
        <v>62</v>
      </c>
      <c r="C41" s="2">
        <v>44692.132025462961</v>
      </c>
      <c r="D41">
        <v>209</v>
      </c>
      <c r="E41" t="s">
        <v>13</v>
      </c>
      <c r="F41">
        <v>0</v>
      </c>
      <c r="G41">
        <v>6.0759999999999996</v>
      </c>
      <c r="H41" s="3">
        <v>1643</v>
      </c>
      <c r="I41">
        <v>-1E-3</v>
      </c>
      <c r="J41" t="s">
        <v>14</v>
      </c>
      <c r="K41" t="s">
        <v>14</v>
      </c>
      <c r="L41" t="s">
        <v>14</v>
      </c>
      <c r="M41" t="s">
        <v>14</v>
      </c>
      <c r="O41">
        <v>81</v>
      </c>
      <c r="P41" t="s">
        <v>62</v>
      </c>
      <c r="Q41" s="2">
        <v>44692.132025462961</v>
      </c>
      <c r="R41">
        <v>209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81</v>
      </c>
      <c r="AD41" t="s">
        <v>62</v>
      </c>
      <c r="AE41" s="2">
        <v>44692.132025462961</v>
      </c>
      <c r="AF41">
        <v>209</v>
      </c>
      <c r="AG41" t="s">
        <v>13</v>
      </c>
      <c r="AH41">
        <v>0</v>
      </c>
      <c r="AI41">
        <v>12.233000000000001</v>
      </c>
      <c r="AJ41" s="3">
        <v>2140</v>
      </c>
      <c r="AK41">
        <v>0.377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T41" s="6">
        <f t="shared" si="6"/>
        <v>0.13067829124999886</v>
      </c>
      <c r="AU41" s="7">
        <f t="shared" si="7"/>
        <v>431.29853850800004</v>
      </c>
      <c r="AW41" s="8">
        <f t="shared" si="8"/>
        <v>-0.59024406954999975</v>
      </c>
      <c r="AX41" s="9">
        <f t="shared" si="9"/>
        <v>405.23553570400003</v>
      </c>
      <c r="AZ41" s="10">
        <f t="shared" si="4"/>
        <v>-4.102936030000004E-2</v>
      </c>
      <c r="BA41" s="11">
        <f t="shared" si="5"/>
        <v>338.52112860799997</v>
      </c>
    </row>
    <row r="42" spans="1:53" x14ac:dyDescent="0.35">
      <c r="A42">
        <v>82</v>
      </c>
      <c r="B42" t="s">
        <v>63</v>
      </c>
      <c r="C42" s="2">
        <v>44692.153263888889</v>
      </c>
      <c r="D42">
        <v>165</v>
      </c>
      <c r="E42" t="s">
        <v>13</v>
      </c>
      <c r="F42">
        <v>0</v>
      </c>
      <c r="G42">
        <v>6.0739999999999998</v>
      </c>
      <c r="H42" s="3">
        <v>2144</v>
      </c>
      <c r="I42">
        <v>0</v>
      </c>
      <c r="J42" t="s">
        <v>14</v>
      </c>
      <c r="K42" t="s">
        <v>14</v>
      </c>
      <c r="L42" t="s">
        <v>14</v>
      </c>
      <c r="M42" t="s">
        <v>14</v>
      </c>
      <c r="O42">
        <v>82</v>
      </c>
      <c r="P42" t="s">
        <v>63</v>
      </c>
      <c r="Q42" s="2">
        <v>44692.153263888889</v>
      </c>
      <c r="R42">
        <v>165</v>
      </c>
      <c r="S42" t="s">
        <v>13</v>
      </c>
      <c r="T42">
        <v>0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82</v>
      </c>
      <c r="AD42" t="s">
        <v>63</v>
      </c>
      <c r="AE42" s="2">
        <v>44692.153263888889</v>
      </c>
      <c r="AF42">
        <v>165</v>
      </c>
      <c r="AG42" t="s">
        <v>13</v>
      </c>
      <c r="AH42">
        <v>0</v>
      </c>
      <c r="AI42">
        <v>12.228999999999999</v>
      </c>
      <c r="AJ42" s="3">
        <v>2013</v>
      </c>
      <c r="AK42">
        <v>0.35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T42" s="6">
        <f t="shared" si="6"/>
        <v>1.5262006399999999</v>
      </c>
      <c r="AU42" s="7">
        <f t="shared" si="7"/>
        <v>407.78584535187002</v>
      </c>
      <c r="AW42" s="8">
        <f t="shared" si="8"/>
        <v>1.2151311488000003</v>
      </c>
      <c r="AX42" s="9">
        <f t="shared" si="9"/>
        <v>380.96171173206</v>
      </c>
      <c r="AZ42" s="10">
        <f t="shared" si="4"/>
        <v>0.65293134080000015</v>
      </c>
      <c r="BA42" s="11">
        <f t="shared" si="5"/>
        <v>312.28368864711996</v>
      </c>
    </row>
    <row r="43" spans="1:53" x14ac:dyDescent="0.35">
      <c r="A43">
        <v>83</v>
      </c>
      <c r="B43" t="s">
        <v>64</v>
      </c>
      <c r="C43" s="2">
        <v>44692.174444444441</v>
      </c>
      <c r="D43">
        <v>31</v>
      </c>
      <c r="E43" t="s">
        <v>13</v>
      </c>
      <c r="F43">
        <v>0</v>
      </c>
      <c r="G43">
        <v>6.0839999999999996</v>
      </c>
      <c r="H43" s="3">
        <v>2123</v>
      </c>
      <c r="I43">
        <v>-1E-3</v>
      </c>
      <c r="J43" t="s">
        <v>14</v>
      </c>
      <c r="K43" t="s">
        <v>14</v>
      </c>
      <c r="L43" t="s">
        <v>14</v>
      </c>
      <c r="M43" t="s">
        <v>14</v>
      </c>
      <c r="O43">
        <v>83</v>
      </c>
      <c r="P43" t="s">
        <v>64</v>
      </c>
      <c r="Q43" s="2">
        <v>44692.174444444441</v>
      </c>
      <c r="R43">
        <v>31</v>
      </c>
      <c r="S43" t="s">
        <v>13</v>
      </c>
      <c r="T43">
        <v>0</v>
      </c>
      <c r="U43" t="s">
        <v>14</v>
      </c>
      <c r="V4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83</v>
      </c>
      <c r="AD43" t="s">
        <v>64</v>
      </c>
      <c r="AE43" s="2">
        <v>44692.174444444441</v>
      </c>
      <c r="AF43">
        <v>31</v>
      </c>
      <c r="AG43" t="s">
        <v>13</v>
      </c>
      <c r="AH43">
        <v>0</v>
      </c>
      <c r="AI43">
        <v>12.217000000000001</v>
      </c>
      <c r="AJ43" s="3">
        <v>1761</v>
      </c>
      <c r="AK43">
        <v>0.29699999999999999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T43" s="6">
        <f t="shared" si="6"/>
        <v>1.4674914912499988</v>
      </c>
      <c r="AU43" s="7">
        <f t="shared" si="7"/>
        <v>361.12474263483</v>
      </c>
      <c r="AW43" s="8">
        <f t="shared" si="8"/>
        <v>1.1400408744500004</v>
      </c>
      <c r="AX43" s="9">
        <f t="shared" si="9"/>
        <v>332.79477577254005</v>
      </c>
      <c r="AZ43" s="10">
        <f t="shared" si="4"/>
        <v>0.62237854369999979</v>
      </c>
      <c r="BA43" s="11">
        <f t="shared" si="5"/>
        <v>260.21955939207999</v>
      </c>
    </row>
    <row r="44" spans="1:53" x14ac:dyDescent="0.35">
      <c r="A44">
        <v>84</v>
      </c>
      <c r="B44" t="s">
        <v>65</v>
      </c>
      <c r="C44" s="2">
        <v>44692.195613425924</v>
      </c>
      <c r="D44">
        <v>113</v>
      </c>
      <c r="E44" t="s">
        <v>13</v>
      </c>
      <c r="F44">
        <v>0</v>
      </c>
      <c r="G44">
        <v>6.0720000000000001</v>
      </c>
      <c r="H44" s="3">
        <v>2158</v>
      </c>
      <c r="I44">
        <v>0</v>
      </c>
      <c r="J44" t="s">
        <v>14</v>
      </c>
      <c r="K44" t="s">
        <v>14</v>
      </c>
      <c r="L44" t="s">
        <v>14</v>
      </c>
      <c r="M44" t="s">
        <v>14</v>
      </c>
      <c r="O44">
        <v>84</v>
      </c>
      <c r="P44" t="s">
        <v>65</v>
      </c>
      <c r="Q44" s="2">
        <v>44692.195613425924</v>
      </c>
      <c r="R44">
        <v>113</v>
      </c>
      <c r="S44" t="s">
        <v>13</v>
      </c>
      <c r="T44">
        <v>0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84</v>
      </c>
      <c r="AD44" t="s">
        <v>65</v>
      </c>
      <c r="AE44" s="2">
        <v>44692.195613425924</v>
      </c>
      <c r="AF44">
        <v>113</v>
      </c>
      <c r="AG44" t="s">
        <v>13</v>
      </c>
      <c r="AH44">
        <v>0</v>
      </c>
      <c r="AI44">
        <v>12.193</v>
      </c>
      <c r="AJ44" s="3">
        <v>2470</v>
      </c>
      <c r="AK44">
        <v>0.44700000000000001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T44" s="6">
        <f t="shared" si="6"/>
        <v>1.5653504849999997</v>
      </c>
      <c r="AU44" s="7">
        <f t="shared" si="7"/>
        <v>492.38504650700003</v>
      </c>
      <c r="AW44" s="8">
        <f t="shared" si="8"/>
        <v>1.2651629361999994</v>
      </c>
      <c r="AX44" s="9">
        <f t="shared" si="9"/>
        <v>468.30679936600001</v>
      </c>
      <c r="AZ44" s="10">
        <f t="shared" si="4"/>
        <v>0.67337106920000012</v>
      </c>
      <c r="BA44" s="11">
        <f t="shared" si="5"/>
        <v>406.69330503200001</v>
      </c>
    </row>
    <row r="45" spans="1:53" x14ac:dyDescent="0.35">
      <c r="A45">
        <v>85</v>
      </c>
      <c r="B45" t="s">
        <v>66</v>
      </c>
      <c r="C45" s="2">
        <v>44692.216828703706</v>
      </c>
      <c r="D45">
        <v>49</v>
      </c>
      <c r="E45" t="s">
        <v>13</v>
      </c>
      <c r="F45">
        <v>0</v>
      </c>
      <c r="G45">
        <v>6.0720000000000001</v>
      </c>
      <c r="H45" s="3">
        <v>2131</v>
      </c>
      <c r="I45">
        <v>0</v>
      </c>
      <c r="J45" t="s">
        <v>14</v>
      </c>
      <c r="K45" t="s">
        <v>14</v>
      </c>
      <c r="L45" t="s">
        <v>14</v>
      </c>
      <c r="M45" t="s">
        <v>14</v>
      </c>
      <c r="O45">
        <v>85</v>
      </c>
      <c r="P45" t="s">
        <v>66</v>
      </c>
      <c r="Q45" s="2">
        <v>44692.216828703706</v>
      </c>
      <c r="R45">
        <v>49</v>
      </c>
      <c r="S45" t="s">
        <v>13</v>
      </c>
      <c r="T45">
        <v>0</v>
      </c>
      <c r="U45" t="s">
        <v>14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85</v>
      </c>
      <c r="AD45" t="s">
        <v>66</v>
      </c>
      <c r="AE45" s="2">
        <v>44692.216828703706</v>
      </c>
      <c r="AF45">
        <v>49</v>
      </c>
      <c r="AG45" t="s">
        <v>13</v>
      </c>
      <c r="AH45">
        <v>0</v>
      </c>
      <c r="AI45">
        <v>12.202999999999999</v>
      </c>
      <c r="AJ45" s="3">
        <v>2159</v>
      </c>
      <c r="AK45">
        <v>0.38100000000000001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T45" s="6">
        <f t="shared" si="6"/>
        <v>1.4898546712499998</v>
      </c>
      <c r="AU45" s="7">
        <f t="shared" si="7"/>
        <v>434.81601139163001</v>
      </c>
      <c r="AW45" s="8">
        <f t="shared" si="8"/>
        <v>1.1686527200499999</v>
      </c>
      <c r="AX45" s="9">
        <f t="shared" si="9"/>
        <v>408.86700757094002</v>
      </c>
      <c r="AZ45" s="10">
        <f t="shared" si="4"/>
        <v>0.63400259330000019</v>
      </c>
      <c r="BA45" s="11">
        <f t="shared" si="5"/>
        <v>342.44634410888</v>
      </c>
    </row>
    <row r="46" spans="1:53" x14ac:dyDescent="0.35">
      <c r="A46">
        <v>86</v>
      </c>
      <c r="B46" t="s">
        <v>67</v>
      </c>
      <c r="C46" s="2">
        <v>44692.238043981481</v>
      </c>
      <c r="D46">
        <v>211</v>
      </c>
      <c r="E46" t="s">
        <v>13</v>
      </c>
      <c r="F46">
        <v>0</v>
      </c>
      <c r="G46">
        <v>6.0640000000000001</v>
      </c>
      <c r="H46" s="3">
        <v>2161</v>
      </c>
      <c r="I46">
        <v>0</v>
      </c>
      <c r="J46" t="s">
        <v>14</v>
      </c>
      <c r="K46" t="s">
        <v>14</v>
      </c>
      <c r="L46" t="s">
        <v>14</v>
      </c>
      <c r="M46" t="s">
        <v>14</v>
      </c>
      <c r="O46">
        <v>86</v>
      </c>
      <c r="P46" t="s">
        <v>67</v>
      </c>
      <c r="Q46" s="2">
        <v>44692.238043981481</v>
      </c>
      <c r="R46">
        <v>211</v>
      </c>
      <c r="S46" t="s">
        <v>13</v>
      </c>
      <c r="T46">
        <v>0</v>
      </c>
      <c r="U46" t="s">
        <v>14</v>
      </c>
      <c r="V46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C46">
        <v>86</v>
      </c>
      <c r="AD46" t="s">
        <v>67</v>
      </c>
      <c r="AE46" s="2">
        <v>44692.238043981481</v>
      </c>
      <c r="AF46">
        <v>211</v>
      </c>
      <c r="AG46" t="s">
        <v>13</v>
      </c>
      <c r="AH46">
        <v>0</v>
      </c>
      <c r="AI46">
        <v>12.202</v>
      </c>
      <c r="AJ46" s="3">
        <v>1797</v>
      </c>
      <c r="AK46">
        <v>0.30399999999999999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T46" s="6">
        <f t="shared" si="6"/>
        <v>1.5737408212499995</v>
      </c>
      <c r="AU46" s="7">
        <f t="shared" si="7"/>
        <v>367.79110255107003</v>
      </c>
      <c r="AW46" s="8">
        <f t="shared" si="8"/>
        <v>1.2758810780499994</v>
      </c>
      <c r="AX46" s="9">
        <f t="shared" si="9"/>
        <v>339.67589306166002</v>
      </c>
      <c r="AZ46" s="10">
        <f t="shared" si="4"/>
        <v>0.67775842129999986</v>
      </c>
      <c r="BA46" s="11">
        <f t="shared" si="5"/>
        <v>267.65749058631997</v>
      </c>
    </row>
    <row r="47" spans="1:53" x14ac:dyDescent="0.35">
      <c r="A47">
        <v>87</v>
      </c>
      <c r="B47" t="s">
        <v>68</v>
      </c>
      <c r="C47" s="2">
        <v>44692.259317129632</v>
      </c>
      <c r="D47">
        <v>39</v>
      </c>
      <c r="E47" t="s">
        <v>13</v>
      </c>
      <c r="F47">
        <v>0</v>
      </c>
      <c r="G47">
        <v>6.0709999999999997</v>
      </c>
      <c r="H47" s="3">
        <v>2136</v>
      </c>
      <c r="I47">
        <v>0</v>
      </c>
      <c r="J47" t="s">
        <v>14</v>
      </c>
      <c r="K47" t="s">
        <v>14</v>
      </c>
      <c r="L47" t="s">
        <v>14</v>
      </c>
      <c r="M47" t="s">
        <v>14</v>
      </c>
      <c r="O47">
        <v>87</v>
      </c>
      <c r="P47" t="s">
        <v>68</v>
      </c>
      <c r="Q47" s="2">
        <v>44692.259317129632</v>
      </c>
      <c r="R47">
        <v>39</v>
      </c>
      <c r="S47" t="s">
        <v>13</v>
      </c>
      <c r="T47">
        <v>0</v>
      </c>
      <c r="U47" t="s">
        <v>14</v>
      </c>
      <c r="V47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87</v>
      </c>
      <c r="AD47" t="s">
        <v>68</v>
      </c>
      <c r="AE47" s="2">
        <v>44692.259317129632</v>
      </c>
      <c r="AF47">
        <v>39</v>
      </c>
      <c r="AG47" t="s">
        <v>13</v>
      </c>
      <c r="AH47">
        <v>0</v>
      </c>
      <c r="AI47">
        <v>12.23</v>
      </c>
      <c r="AJ47" s="3">
        <v>2462</v>
      </c>
      <c r="AK47">
        <v>0.44600000000000001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T47" s="6">
        <f t="shared" si="6"/>
        <v>1.5038330399999991</v>
      </c>
      <c r="AU47" s="7">
        <f t="shared" si="7"/>
        <v>490.90432316012004</v>
      </c>
      <c r="AW47" s="8">
        <f t="shared" si="8"/>
        <v>1.1865313567999998</v>
      </c>
      <c r="AX47" s="9">
        <f t="shared" si="9"/>
        <v>466.77784092055998</v>
      </c>
      <c r="AZ47" s="10">
        <f t="shared" si="4"/>
        <v>0.64127706879999979</v>
      </c>
      <c r="BA47" s="11">
        <f t="shared" si="5"/>
        <v>405.04071194912001</v>
      </c>
    </row>
    <row r="48" spans="1:53" x14ac:dyDescent="0.35">
      <c r="A48">
        <v>88</v>
      </c>
      <c r="B48" t="s">
        <v>69</v>
      </c>
      <c r="C48" s="2">
        <v>44692.280497685184</v>
      </c>
      <c r="D48">
        <v>103</v>
      </c>
      <c r="E48" t="s">
        <v>13</v>
      </c>
      <c r="F48">
        <v>0</v>
      </c>
      <c r="G48">
        <v>6.0659999999999998</v>
      </c>
      <c r="H48" s="3">
        <v>2370</v>
      </c>
      <c r="I48">
        <v>0</v>
      </c>
      <c r="J48" t="s">
        <v>14</v>
      </c>
      <c r="K48" t="s">
        <v>14</v>
      </c>
      <c r="L48" t="s">
        <v>14</v>
      </c>
      <c r="M48" t="s">
        <v>14</v>
      </c>
      <c r="O48">
        <v>88</v>
      </c>
      <c r="P48" t="s">
        <v>69</v>
      </c>
      <c r="Q48" s="2">
        <v>44692.280497685184</v>
      </c>
      <c r="R48">
        <v>103</v>
      </c>
      <c r="S48" t="s">
        <v>13</v>
      </c>
      <c r="T48">
        <v>0</v>
      </c>
      <c r="U48" t="s">
        <v>14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88</v>
      </c>
      <c r="AD48" t="s">
        <v>69</v>
      </c>
      <c r="AE48" s="2">
        <v>44692.280497685184</v>
      </c>
      <c r="AF48">
        <v>103</v>
      </c>
      <c r="AG48" t="s">
        <v>13</v>
      </c>
      <c r="AH48">
        <v>0</v>
      </c>
      <c r="AI48">
        <v>12.233000000000001</v>
      </c>
      <c r="AJ48" s="3">
        <v>2292</v>
      </c>
      <c r="AK48">
        <v>0.41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T48" s="6">
        <f t="shared" si="6"/>
        <v>2.1592091249999994</v>
      </c>
      <c r="AU48" s="7">
        <f t="shared" si="7"/>
        <v>459.43705261871997</v>
      </c>
      <c r="AW48" s="8">
        <f t="shared" si="8"/>
        <v>2.020010645000001</v>
      </c>
      <c r="AX48" s="9">
        <f t="shared" si="9"/>
        <v>434.28698192736005</v>
      </c>
      <c r="AZ48" s="10">
        <f t="shared" si="4"/>
        <v>0.98984857000000015</v>
      </c>
      <c r="BA48" s="11">
        <f t="shared" si="5"/>
        <v>369.92233670271997</v>
      </c>
    </row>
    <row r="49" spans="1:53" x14ac:dyDescent="0.35">
      <c r="A49">
        <v>89</v>
      </c>
      <c r="B49" t="s">
        <v>70</v>
      </c>
      <c r="C49" s="2">
        <v>44692.301701388889</v>
      </c>
      <c r="D49">
        <v>109</v>
      </c>
      <c r="E49" t="s">
        <v>13</v>
      </c>
      <c r="F49">
        <v>0</v>
      </c>
      <c r="G49">
        <v>6.06</v>
      </c>
      <c r="H49" s="3">
        <v>2389</v>
      </c>
      <c r="I49">
        <v>0</v>
      </c>
      <c r="J49" t="s">
        <v>14</v>
      </c>
      <c r="K49" t="s">
        <v>14</v>
      </c>
      <c r="L49" t="s">
        <v>14</v>
      </c>
      <c r="M49" t="s">
        <v>14</v>
      </c>
      <c r="O49">
        <v>89</v>
      </c>
      <c r="P49" t="s">
        <v>70</v>
      </c>
      <c r="Q49" s="2">
        <v>44692.301701388889</v>
      </c>
      <c r="R49">
        <v>109</v>
      </c>
      <c r="S49" t="s">
        <v>13</v>
      </c>
      <c r="T49">
        <v>0</v>
      </c>
      <c r="U49" t="s">
        <v>14</v>
      </c>
      <c r="V49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89</v>
      </c>
      <c r="AD49" t="s">
        <v>70</v>
      </c>
      <c r="AE49" s="2">
        <v>44692.301701388889</v>
      </c>
      <c r="AF49">
        <v>109</v>
      </c>
      <c r="AG49" t="s">
        <v>13</v>
      </c>
      <c r="AH49">
        <v>0</v>
      </c>
      <c r="AI49">
        <v>12.191000000000001</v>
      </c>
      <c r="AJ49" s="3">
        <v>2642</v>
      </c>
      <c r="AK49">
        <v>0.48399999999999999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T49" s="6">
        <f t="shared" si="6"/>
        <v>2.2125255712499996</v>
      </c>
      <c r="AU49" s="7">
        <f t="shared" si="7"/>
        <v>524.21865510572002</v>
      </c>
      <c r="AW49" s="8">
        <f t="shared" si="8"/>
        <v>2.0874077480499995</v>
      </c>
      <c r="AX49" s="9">
        <f t="shared" si="9"/>
        <v>501.17890253336003</v>
      </c>
      <c r="AZ49" s="10">
        <f t="shared" si="4"/>
        <v>1.0188498413</v>
      </c>
      <c r="BA49" s="11">
        <f t="shared" si="5"/>
        <v>442.22326621472001</v>
      </c>
    </row>
    <row r="50" spans="1:53" x14ac:dyDescent="0.35">
      <c r="A50">
        <v>90</v>
      </c>
      <c r="B50" t="s">
        <v>71</v>
      </c>
      <c r="C50" s="2">
        <v>44692.322939814818</v>
      </c>
      <c r="D50">
        <v>38</v>
      </c>
      <c r="E50" t="s">
        <v>13</v>
      </c>
      <c r="F50">
        <v>0</v>
      </c>
      <c r="G50">
        <v>6.0670000000000002</v>
      </c>
      <c r="H50" s="3">
        <v>2555</v>
      </c>
      <c r="I50">
        <v>0</v>
      </c>
      <c r="J50" t="s">
        <v>14</v>
      </c>
      <c r="K50" t="s">
        <v>14</v>
      </c>
      <c r="L50" t="s">
        <v>14</v>
      </c>
      <c r="M50" t="s">
        <v>14</v>
      </c>
      <c r="O50">
        <v>90</v>
      </c>
      <c r="P50" t="s">
        <v>71</v>
      </c>
      <c r="Q50" s="2">
        <v>44692.322939814818</v>
      </c>
      <c r="R50">
        <v>38</v>
      </c>
      <c r="S50" t="s">
        <v>13</v>
      </c>
      <c r="T50">
        <v>0</v>
      </c>
      <c r="U50" t="s">
        <v>14</v>
      </c>
      <c r="V50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C50">
        <v>90</v>
      </c>
      <c r="AD50" t="s">
        <v>71</v>
      </c>
      <c r="AE50" s="2">
        <v>44692.322939814818</v>
      </c>
      <c r="AF50">
        <v>38</v>
      </c>
      <c r="AG50" t="s">
        <v>13</v>
      </c>
      <c r="AH50">
        <v>0</v>
      </c>
      <c r="AI50">
        <v>12.205</v>
      </c>
      <c r="AJ50" s="3">
        <v>2690</v>
      </c>
      <c r="AK50">
        <v>0.49399999999999999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T50" s="6">
        <f t="shared" si="6"/>
        <v>2.6789955312499991</v>
      </c>
      <c r="AU50" s="7">
        <f t="shared" si="7"/>
        <v>533.10179000300002</v>
      </c>
      <c r="AW50" s="8">
        <f t="shared" si="8"/>
        <v>2.6744659512500011</v>
      </c>
      <c r="AX50" s="9">
        <f t="shared" si="9"/>
        <v>510.35234101399993</v>
      </c>
      <c r="AZ50" s="10">
        <f t="shared" si="4"/>
        <v>1.2766915324999999</v>
      </c>
      <c r="BA50" s="11">
        <f t="shared" si="5"/>
        <v>452.13833472800007</v>
      </c>
    </row>
    <row r="51" spans="1:53" x14ac:dyDescent="0.35">
      <c r="A51">
        <v>91</v>
      </c>
      <c r="B51" t="s">
        <v>72</v>
      </c>
      <c r="C51" s="2">
        <v>44692.344155092593</v>
      </c>
      <c r="D51">
        <v>142</v>
      </c>
      <c r="E51" t="s">
        <v>13</v>
      </c>
      <c r="F51">
        <v>0</v>
      </c>
      <c r="G51">
        <v>6.077</v>
      </c>
      <c r="H51" s="3">
        <v>2383</v>
      </c>
      <c r="I51">
        <v>0</v>
      </c>
      <c r="J51" t="s">
        <v>14</v>
      </c>
      <c r="K51" t="s">
        <v>14</v>
      </c>
      <c r="L51" t="s">
        <v>14</v>
      </c>
      <c r="M51" t="s">
        <v>14</v>
      </c>
      <c r="O51">
        <v>91</v>
      </c>
      <c r="P51" t="s">
        <v>72</v>
      </c>
      <c r="Q51" s="2">
        <v>44692.344155092593</v>
      </c>
      <c r="R51">
        <v>142</v>
      </c>
      <c r="S51" t="s">
        <v>13</v>
      </c>
      <c r="T51">
        <v>0</v>
      </c>
      <c r="U51" t="s">
        <v>14</v>
      </c>
      <c r="V51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C51">
        <v>91</v>
      </c>
      <c r="AD51" t="s">
        <v>72</v>
      </c>
      <c r="AE51" s="2">
        <v>44692.344155092593</v>
      </c>
      <c r="AF51">
        <v>142</v>
      </c>
      <c r="AG51" t="s">
        <v>13</v>
      </c>
      <c r="AH51">
        <v>0</v>
      </c>
      <c r="AI51">
        <v>12.223000000000001</v>
      </c>
      <c r="AJ51" s="3">
        <v>2203</v>
      </c>
      <c r="AK51">
        <v>0.39100000000000001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T51" s="6">
        <f t="shared" si="6"/>
        <v>2.1956871412499996</v>
      </c>
      <c r="AU51" s="7">
        <f t="shared" si="7"/>
        <v>442.96156407107003</v>
      </c>
      <c r="AW51" s="8">
        <f t="shared" si="8"/>
        <v>2.0661289724499987</v>
      </c>
      <c r="AX51" s="9">
        <f t="shared" si="9"/>
        <v>417.27668682166006</v>
      </c>
      <c r="AZ51" s="10">
        <f t="shared" si="4"/>
        <v>1.0096802116999999</v>
      </c>
      <c r="BA51" s="11">
        <f t="shared" si="5"/>
        <v>351.53624610631999</v>
      </c>
    </row>
    <row r="52" spans="1:53" x14ac:dyDescent="0.35">
      <c r="A52">
        <v>92</v>
      </c>
      <c r="B52" t="s">
        <v>73</v>
      </c>
      <c r="C52" s="2">
        <v>44692.365347222221</v>
      </c>
      <c r="D52">
        <v>50</v>
      </c>
      <c r="E52" t="s">
        <v>13</v>
      </c>
      <c r="F52">
        <v>0</v>
      </c>
      <c r="G52">
        <v>6.0759999999999996</v>
      </c>
      <c r="H52" s="3">
        <v>2320</v>
      </c>
      <c r="I52">
        <v>0</v>
      </c>
      <c r="J52" t="s">
        <v>14</v>
      </c>
      <c r="K52" t="s">
        <v>14</v>
      </c>
      <c r="L52" t="s">
        <v>14</v>
      </c>
      <c r="M52" t="s">
        <v>14</v>
      </c>
      <c r="O52">
        <v>92</v>
      </c>
      <c r="P52" t="s">
        <v>73</v>
      </c>
      <c r="Q52" s="2">
        <v>44692.365347222221</v>
      </c>
      <c r="R52">
        <v>50</v>
      </c>
      <c r="S52" t="s">
        <v>13</v>
      </c>
      <c r="T52">
        <v>0</v>
      </c>
      <c r="U52" t="s">
        <v>14</v>
      </c>
      <c r="V52" t="s">
        <v>14</v>
      </c>
      <c r="W52" t="s">
        <v>14</v>
      </c>
      <c r="X52" t="s">
        <v>14</v>
      </c>
      <c r="Y52" t="s">
        <v>14</v>
      </c>
      <c r="Z52" t="s">
        <v>14</v>
      </c>
      <c r="AA52" t="s">
        <v>14</v>
      </c>
      <c r="AC52">
        <v>92</v>
      </c>
      <c r="AD52" t="s">
        <v>73</v>
      </c>
      <c r="AE52" s="2">
        <v>44692.365347222221</v>
      </c>
      <c r="AF52">
        <v>50</v>
      </c>
      <c r="AG52" t="s">
        <v>13</v>
      </c>
      <c r="AH52">
        <v>0</v>
      </c>
      <c r="AI52">
        <v>12.206</v>
      </c>
      <c r="AJ52" s="3">
        <v>2827</v>
      </c>
      <c r="AK52">
        <v>0.52400000000000002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T52" s="6">
        <f t="shared" si="6"/>
        <v>2.0189759999999994</v>
      </c>
      <c r="AU52" s="7">
        <f t="shared" si="7"/>
        <v>558.45414661667007</v>
      </c>
      <c r="AW52" s="8">
        <f t="shared" si="8"/>
        <v>1.84244992</v>
      </c>
      <c r="AX52" s="9">
        <f t="shared" si="9"/>
        <v>536.53445123446011</v>
      </c>
      <c r="AZ52" s="10">
        <f t="shared" si="4"/>
        <v>0.91403072000000019</v>
      </c>
      <c r="BA52" s="11">
        <f t="shared" si="5"/>
        <v>480.43694597192001</v>
      </c>
    </row>
    <row r="53" spans="1:53" x14ac:dyDescent="0.35">
      <c r="A53">
        <v>93</v>
      </c>
      <c r="B53" t="s">
        <v>74</v>
      </c>
      <c r="C53" s="2">
        <v>44692.386550925927</v>
      </c>
      <c r="D53">
        <v>163</v>
      </c>
      <c r="E53" t="s">
        <v>13</v>
      </c>
      <c r="F53">
        <v>0</v>
      </c>
      <c r="G53">
        <v>6.0640000000000001</v>
      </c>
      <c r="H53" s="3">
        <v>2264</v>
      </c>
      <c r="I53">
        <v>0</v>
      </c>
      <c r="J53" t="s">
        <v>14</v>
      </c>
      <c r="K53" t="s">
        <v>14</v>
      </c>
      <c r="L53" t="s">
        <v>14</v>
      </c>
      <c r="M53" t="s">
        <v>14</v>
      </c>
      <c r="O53">
        <v>93</v>
      </c>
      <c r="P53" t="s">
        <v>74</v>
      </c>
      <c r="Q53" s="2">
        <v>44692.386550925927</v>
      </c>
      <c r="R53">
        <v>163</v>
      </c>
      <c r="S53" t="s">
        <v>13</v>
      </c>
      <c r="T53">
        <v>0</v>
      </c>
      <c r="U53" t="s">
        <v>14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C53">
        <v>93</v>
      </c>
      <c r="AD53" t="s">
        <v>74</v>
      </c>
      <c r="AE53" s="2">
        <v>44692.386550925927</v>
      </c>
      <c r="AF53">
        <v>163</v>
      </c>
      <c r="AG53" t="s">
        <v>13</v>
      </c>
      <c r="AH53">
        <v>0</v>
      </c>
      <c r="AI53">
        <v>12.23</v>
      </c>
      <c r="AJ53" s="3">
        <v>2325</v>
      </c>
      <c r="AK53">
        <v>0.41699999999999998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T53" s="6">
        <f t="shared" si="6"/>
        <v>1.8620410399999994</v>
      </c>
      <c r="AU53" s="7">
        <f t="shared" si="7"/>
        <v>465.54568891874999</v>
      </c>
      <c r="AW53" s="8">
        <f t="shared" si="8"/>
        <v>1.6432379168000004</v>
      </c>
      <c r="AX53" s="9">
        <f t="shared" si="9"/>
        <v>440.59410453750002</v>
      </c>
      <c r="AZ53" s="10">
        <f t="shared" si="4"/>
        <v>0.82997722880000002</v>
      </c>
      <c r="BA53" s="11">
        <f t="shared" si="5"/>
        <v>376.73954844999997</v>
      </c>
    </row>
    <row r="54" spans="1:53" x14ac:dyDescent="0.35">
      <c r="A54">
        <v>94</v>
      </c>
      <c r="B54" t="s">
        <v>75</v>
      </c>
      <c r="C54" s="2">
        <v>44692.407777777778</v>
      </c>
      <c r="D54">
        <v>16</v>
      </c>
      <c r="E54" t="s">
        <v>13</v>
      </c>
      <c r="F54">
        <v>0</v>
      </c>
      <c r="G54">
        <v>6.0640000000000001</v>
      </c>
      <c r="H54" s="3">
        <v>2148</v>
      </c>
      <c r="I54">
        <v>0</v>
      </c>
      <c r="J54" t="s">
        <v>14</v>
      </c>
      <c r="K54" t="s">
        <v>14</v>
      </c>
      <c r="L54" t="s">
        <v>14</v>
      </c>
      <c r="M54" t="s">
        <v>14</v>
      </c>
      <c r="O54">
        <v>94</v>
      </c>
      <c r="P54" t="s">
        <v>75</v>
      </c>
      <c r="Q54" s="2">
        <v>44692.407777777778</v>
      </c>
      <c r="R54">
        <v>16</v>
      </c>
      <c r="S54" t="s">
        <v>13</v>
      </c>
      <c r="T54">
        <v>0</v>
      </c>
      <c r="U54" t="s">
        <v>14</v>
      </c>
      <c r="V54" t="s">
        <v>14</v>
      </c>
      <c r="W54" t="s">
        <v>14</v>
      </c>
      <c r="X54" t="s">
        <v>14</v>
      </c>
      <c r="Y54" t="s">
        <v>14</v>
      </c>
      <c r="Z54" t="s">
        <v>14</v>
      </c>
      <c r="AA54" t="s">
        <v>14</v>
      </c>
      <c r="AC54">
        <v>94</v>
      </c>
      <c r="AD54" t="s">
        <v>75</v>
      </c>
      <c r="AE54" s="2">
        <v>44692.407777777778</v>
      </c>
      <c r="AF54">
        <v>16</v>
      </c>
      <c r="AG54" t="s">
        <v>13</v>
      </c>
      <c r="AH54">
        <v>0</v>
      </c>
      <c r="AI54">
        <v>12.208</v>
      </c>
      <c r="AJ54" s="3">
        <v>2323</v>
      </c>
      <c r="AK54">
        <v>0.41599999999999998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T54" s="6">
        <f t="shared" si="6"/>
        <v>1.5373854599999994</v>
      </c>
      <c r="AU54" s="7">
        <f t="shared" si="7"/>
        <v>465.17547242866999</v>
      </c>
      <c r="AW54" s="8">
        <f t="shared" si="8"/>
        <v>1.2294282632000009</v>
      </c>
      <c r="AX54" s="9">
        <f t="shared" si="9"/>
        <v>440.21185569045997</v>
      </c>
      <c r="AZ54" s="10">
        <f t="shared" si="4"/>
        <v>0.65876545120000007</v>
      </c>
      <c r="BA54" s="11">
        <f t="shared" si="5"/>
        <v>376.32638568391997</v>
      </c>
    </row>
    <row r="55" spans="1:53" x14ac:dyDescent="0.35">
      <c r="A55">
        <v>95</v>
      </c>
      <c r="B55" t="s">
        <v>76</v>
      </c>
      <c r="C55" s="2">
        <v>44692.429050925923</v>
      </c>
      <c r="D55">
        <v>180</v>
      </c>
      <c r="E55" t="s">
        <v>13</v>
      </c>
      <c r="F55">
        <v>0</v>
      </c>
      <c r="G55">
        <v>6.0709999999999997</v>
      </c>
      <c r="H55" s="3">
        <v>1977</v>
      </c>
      <c r="I55">
        <v>-1E-3</v>
      </c>
      <c r="J55" t="s">
        <v>14</v>
      </c>
      <c r="K55" t="s">
        <v>14</v>
      </c>
      <c r="L55" t="s">
        <v>14</v>
      </c>
      <c r="M55" t="s">
        <v>14</v>
      </c>
      <c r="O55">
        <v>95</v>
      </c>
      <c r="P55" t="s">
        <v>76</v>
      </c>
      <c r="Q55" s="2">
        <v>44692.429050925923</v>
      </c>
      <c r="R55">
        <v>180</v>
      </c>
      <c r="S55" t="s">
        <v>13</v>
      </c>
      <c r="T55">
        <v>0</v>
      </c>
      <c r="U55" t="s">
        <v>14</v>
      </c>
      <c r="V55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14</v>
      </c>
      <c r="AC55">
        <v>95</v>
      </c>
      <c r="AD55" t="s">
        <v>76</v>
      </c>
      <c r="AE55" s="2">
        <v>44692.429050925923</v>
      </c>
      <c r="AF55">
        <v>180</v>
      </c>
      <c r="AG55" t="s">
        <v>13</v>
      </c>
      <c r="AH55">
        <v>0</v>
      </c>
      <c r="AI55">
        <v>12.205</v>
      </c>
      <c r="AJ55" s="3">
        <v>1658</v>
      </c>
      <c r="AK55">
        <v>0.27500000000000002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T55" s="6">
        <f t="shared" si="6"/>
        <v>1.05984124125</v>
      </c>
      <c r="AU55" s="7">
        <f t="shared" si="7"/>
        <v>342.05064752972004</v>
      </c>
      <c r="AW55" s="8">
        <f t="shared" si="8"/>
        <v>0.61657174444999985</v>
      </c>
      <c r="AX55" s="9">
        <f t="shared" si="9"/>
        <v>313.10690184536003</v>
      </c>
      <c r="AZ55" s="10">
        <f t="shared" si="4"/>
        <v>0.41350656370000016</v>
      </c>
      <c r="BA55" s="11">
        <f t="shared" si="5"/>
        <v>238.93844643872001</v>
      </c>
    </row>
    <row r="56" spans="1:53" x14ac:dyDescent="0.35">
      <c r="A56">
        <v>96</v>
      </c>
      <c r="B56" t="s">
        <v>77</v>
      </c>
      <c r="C56" s="2">
        <v>44692.450243055559</v>
      </c>
      <c r="D56">
        <v>152</v>
      </c>
      <c r="E56" t="s">
        <v>13</v>
      </c>
      <c r="F56">
        <v>0</v>
      </c>
      <c r="G56">
        <v>6.0629999999999997</v>
      </c>
      <c r="H56" s="3">
        <v>1980</v>
      </c>
      <c r="I56">
        <v>-1E-3</v>
      </c>
      <c r="J56" t="s">
        <v>14</v>
      </c>
      <c r="K56" t="s">
        <v>14</v>
      </c>
      <c r="L56" t="s">
        <v>14</v>
      </c>
      <c r="M56" t="s">
        <v>14</v>
      </c>
      <c r="O56">
        <v>96</v>
      </c>
      <c r="P56" t="s">
        <v>77</v>
      </c>
      <c r="Q56" s="2">
        <v>44692.450243055559</v>
      </c>
      <c r="R56">
        <v>152</v>
      </c>
      <c r="S56" t="s">
        <v>13</v>
      </c>
      <c r="T56">
        <v>0</v>
      </c>
      <c r="U56" t="s">
        <v>14</v>
      </c>
      <c r="V56" t="s">
        <v>14</v>
      </c>
      <c r="W56" t="s">
        <v>14</v>
      </c>
      <c r="X56" t="s">
        <v>14</v>
      </c>
      <c r="Y56" t="s">
        <v>14</v>
      </c>
      <c r="Z56" t="s">
        <v>14</v>
      </c>
      <c r="AA56" t="s">
        <v>14</v>
      </c>
      <c r="AC56">
        <v>96</v>
      </c>
      <c r="AD56" t="s">
        <v>77</v>
      </c>
      <c r="AE56" s="2">
        <v>44692.450243055559</v>
      </c>
      <c r="AF56">
        <v>152</v>
      </c>
      <c r="AG56" t="s">
        <v>13</v>
      </c>
      <c r="AH56">
        <v>0</v>
      </c>
      <c r="AI56">
        <v>12.222</v>
      </c>
      <c r="AJ56" s="3">
        <v>2016</v>
      </c>
      <c r="AK56">
        <v>0.35099999999999998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T56" s="6">
        <f t="shared" si="6"/>
        <v>1.0682084999999999</v>
      </c>
      <c r="AU56" s="7">
        <f t="shared" si="7"/>
        <v>408.34128665088002</v>
      </c>
      <c r="AW56" s="8">
        <f t="shared" si="8"/>
        <v>0.62735282000000048</v>
      </c>
      <c r="AX56" s="9">
        <f t="shared" si="9"/>
        <v>381.53511519744001</v>
      </c>
      <c r="AZ56" s="10">
        <f t="shared" si="4"/>
        <v>0.41773612000000004</v>
      </c>
      <c r="BA56" s="11">
        <f t="shared" si="5"/>
        <v>312.90348018688002</v>
      </c>
    </row>
    <row r="57" spans="1:53" x14ac:dyDescent="0.35">
      <c r="A57">
        <v>97</v>
      </c>
      <c r="B57" t="s">
        <v>78</v>
      </c>
      <c r="C57" s="2">
        <v>44692.471446759257</v>
      </c>
      <c r="D57">
        <v>25</v>
      </c>
      <c r="E57" t="s">
        <v>13</v>
      </c>
      <c r="F57">
        <v>0</v>
      </c>
      <c r="G57">
        <v>6.069</v>
      </c>
      <c r="H57" s="3">
        <v>1714</v>
      </c>
      <c r="I57">
        <v>-1E-3</v>
      </c>
      <c r="J57" t="s">
        <v>14</v>
      </c>
      <c r="K57" t="s">
        <v>14</v>
      </c>
      <c r="L57" t="s">
        <v>14</v>
      </c>
      <c r="M57" t="s">
        <v>14</v>
      </c>
      <c r="O57">
        <v>97</v>
      </c>
      <c r="P57" t="s">
        <v>78</v>
      </c>
      <c r="Q57" s="2">
        <v>44692.471446759257</v>
      </c>
      <c r="R57">
        <v>25</v>
      </c>
      <c r="S57" t="s">
        <v>13</v>
      </c>
      <c r="T57">
        <v>0</v>
      </c>
      <c r="U57" t="s">
        <v>14</v>
      </c>
      <c r="V57" t="s">
        <v>14</v>
      </c>
      <c r="W57" t="s">
        <v>14</v>
      </c>
      <c r="X57" t="s">
        <v>14</v>
      </c>
      <c r="Y57" t="s">
        <v>14</v>
      </c>
      <c r="Z57" t="s">
        <v>14</v>
      </c>
      <c r="AA57" t="s">
        <v>14</v>
      </c>
      <c r="AC57">
        <v>97</v>
      </c>
      <c r="AD57" t="s">
        <v>78</v>
      </c>
      <c r="AE57" s="2">
        <v>44692.471446759257</v>
      </c>
      <c r="AF57">
        <v>25</v>
      </c>
      <c r="AG57" t="s">
        <v>13</v>
      </c>
      <c r="AH57">
        <v>0</v>
      </c>
      <c r="AI57">
        <v>12.215</v>
      </c>
      <c r="AJ57" s="3">
        <v>2039</v>
      </c>
      <c r="AK57">
        <v>0.35599999999999998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T57" s="6">
        <f t="shared" si="6"/>
        <v>0.32779816499999992</v>
      </c>
      <c r="AU57" s="7">
        <f t="shared" si="7"/>
        <v>412.59963240682998</v>
      </c>
      <c r="AW57" s="8">
        <f t="shared" si="8"/>
        <v>-0.33262327819999982</v>
      </c>
      <c r="AX57" s="9">
        <f t="shared" si="9"/>
        <v>385.93119870854002</v>
      </c>
      <c r="AZ57" s="10">
        <f t="shared" si="4"/>
        <v>5.2880358800000193E-2</v>
      </c>
      <c r="BA57" s="11">
        <f t="shared" si="5"/>
        <v>317.65520006408002</v>
      </c>
    </row>
    <row r="58" spans="1:53" x14ac:dyDescent="0.35">
      <c r="A58">
        <v>98</v>
      </c>
      <c r="B58" t="s">
        <v>79</v>
      </c>
      <c r="C58" s="2">
        <v>44692.492719907408</v>
      </c>
      <c r="D58">
        <v>30</v>
      </c>
      <c r="E58" t="s">
        <v>13</v>
      </c>
      <c r="F58">
        <v>0</v>
      </c>
      <c r="G58">
        <v>6.0590000000000002</v>
      </c>
      <c r="H58" s="3">
        <v>2231</v>
      </c>
      <c r="I58">
        <v>0</v>
      </c>
      <c r="J58" t="s">
        <v>14</v>
      </c>
      <c r="K58" t="s">
        <v>14</v>
      </c>
      <c r="L58" t="s">
        <v>14</v>
      </c>
      <c r="M58" t="s">
        <v>14</v>
      </c>
      <c r="O58">
        <v>98</v>
      </c>
      <c r="P58" t="s">
        <v>79</v>
      </c>
      <c r="Q58" s="2">
        <v>44692.492719907408</v>
      </c>
      <c r="R58">
        <v>30</v>
      </c>
      <c r="S58" t="s">
        <v>13</v>
      </c>
      <c r="T58">
        <v>0</v>
      </c>
      <c r="U58" t="s">
        <v>14</v>
      </c>
      <c r="V58" t="s">
        <v>14</v>
      </c>
      <c r="W58" t="s">
        <v>14</v>
      </c>
      <c r="X58" t="s">
        <v>14</v>
      </c>
      <c r="Y58" t="s">
        <v>14</v>
      </c>
      <c r="Z58" t="s">
        <v>14</v>
      </c>
      <c r="AA58" t="s">
        <v>14</v>
      </c>
      <c r="AC58">
        <v>98</v>
      </c>
      <c r="AD58" t="s">
        <v>79</v>
      </c>
      <c r="AE58" s="2">
        <v>44692.492719907408</v>
      </c>
      <c r="AF58">
        <v>30</v>
      </c>
      <c r="AG58" t="s">
        <v>13</v>
      </c>
      <c r="AH58">
        <v>0</v>
      </c>
      <c r="AI58">
        <v>12.208</v>
      </c>
      <c r="AJ58" s="3">
        <v>2000</v>
      </c>
      <c r="AK58">
        <v>0.34699999999999998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T58" s="6">
        <f t="shared" si="6"/>
        <v>1.76962392125</v>
      </c>
      <c r="AU58" s="7">
        <f t="shared" si="7"/>
        <v>405.37891999999999</v>
      </c>
      <c r="AW58" s="8">
        <f t="shared" si="8"/>
        <v>1.5256749300500001</v>
      </c>
      <c r="AX58" s="9">
        <f t="shared" si="9"/>
        <v>378.47696000000002</v>
      </c>
      <c r="AZ58" s="10">
        <f t="shared" si="4"/>
        <v>0.78087245329999999</v>
      </c>
      <c r="BA58" s="11">
        <f t="shared" si="5"/>
        <v>309.59791999999999</v>
      </c>
    </row>
    <row r="59" spans="1:53" x14ac:dyDescent="0.35">
      <c r="A59">
        <v>99</v>
      </c>
      <c r="B59" t="s">
        <v>80</v>
      </c>
      <c r="C59" s="2">
        <v>44692.513969907406</v>
      </c>
      <c r="D59">
        <v>215</v>
      </c>
      <c r="E59" t="s">
        <v>13</v>
      </c>
      <c r="F59">
        <v>0</v>
      </c>
      <c r="G59">
        <v>6.0810000000000004</v>
      </c>
      <c r="H59" s="3">
        <v>2313</v>
      </c>
      <c r="I59">
        <v>0</v>
      </c>
      <c r="J59" t="s">
        <v>14</v>
      </c>
      <c r="K59" t="s">
        <v>14</v>
      </c>
      <c r="L59" t="s">
        <v>14</v>
      </c>
      <c r="M59" t="s">
        <v>14</v>
      </c>
      <c r="O59">
        <v>99</v>
      </c>
      <c r="P59" t="s">
        <v>80</v>
      </c>
      <c r="Q59" s="2">
        <v>44692.513969907406</v>
      </c>
      <c r="R59">
        <v>215</v>
      </c>
      <c r="S59" t="s">
        <v>13</v>
      </c>
      <c r="T59">
        <v>0</v>
      </c>
      <c r="U59" t="s">
        <v>14</v>
      </c>
      <c r="V59" t="s">
        <v>14</v>
      </c>
      <c r="W59" t="s">
        <v>14</v>
      </c>
      <c r="X59" t="s">
        <v>14</v>
      </c>
      <c r="Y59" t="s">
        <v>14</v>
      </c>
      <c r="Z59" t="s">
        <v>14</v>
      </c>
      <c r="AA59" t="s">
        <v>14</v>
      </c>
      <c r="AC59">
        <v>99</v>
      </c>
      <c r="AD59" t="s">
        <v>80</v>
      </c>
      <c r="AE59" s="2">
        <v>44692.513969907406</v>
      </c>
      <c r="AF59">
        <v>215</v>
      </c>
      <c r="AG59" t="s">
        <v>13</v>
      </c>
      <c r="AH59">
        <v>0</v>
      </c>
      <c r="AI59">
        <v>12.224</v>
      </c>
      <c r="AJ59" s="3">
        <v>2039</v>
      </c>
      <c r="AK59">
        <v>0.35599999999999998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T59" s="6">
        <f t="shared" si="6"/>
        <v>1.9993518412499993</v>
      </c>
      <c r="AU59" s="7">
        <f t="shared" si="7"/>
        <v>412.59963240682998</v>
      </c>
      <c r="AW59" s="8">
        <f t="shared" si="8"/>
        <v>1.8175682964500002</v>
      </c>
      <c r="AX59" s="9">
        <f t="shared" si="9"/>
        <v>385.93119870854002</v>
      </c>
      <c r="AZ59" s="10">
        <f t="shared" si="4"/>
        <v>0.90347419570000009</v>
      </c>
      <c r="BA59" s="11">
        <f t="shared" si="5"/>
        <v>317.65520006408002</v>
      </c>
    </row>
    <row r="60" spans="1:53" x14ac:dyDescent="0.35">
      <c r="A60">
        <v>100</v>
      </c>
      <c r="B60" t="s">
        <v>81</v>
      </c>
      <c r="C60" s="2">
        <v>44692.535173611112</v>
      </c>
      <c r="D60">
        <v>183</v>
      </c>
      <c r="E60" t="s">
        <v>13</v>
      </c>
      <c r="F60">
        <v>0</v>
      </c>
      <c r="G60">
        <v>6.0860000000000003</v>
      </c>
      <c r="H60" s="3">
        <v>2106</v>
      </c>
      <c r="I60">
        <v>-1E-3</v>
      </c>
      <c r="J60" t="s">
        <v>14</v>
      </c>
      <c r="K60" t="s">
        <v>14</v>
      </c>
      <c r="L60" t="s">
        <v>14</v>
      </c>
      <c r="M60" t="s">
        <v>14</v>
      </c>
      <c r="O60">
        <v>100</v>
      </c>
      <c r="P60" t="s">
        <v>81</v>
      </c>
      <c r="Q60" s="2">
        <v>44692.535173611112</v>
      </c>
      <c r="R60">
        <v>183</v>
      </c>
      <c r="S60" t="s">
        <v>13</v>
      </c>
      <c r="T60">
        <v>0</v>
      </c>
      <c r="U60" t="s">
        <v>14</v>
      </c>
      <c r="V60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14</v>
      </c>
      <c r="AC60">
        <v>100</v>
      </c>
      <c r="AD60" t="s">
        <v>81</v>
      </c>
      <c r="AE60" s="2">
        <v>44692.535173611112</v>
      </c>
      <c r="AF60">
        <v>183</v>
      </c>
      <c r="AG60" t="s">
        <v>13</v>
      </c>
      <c r="AH60">
        <v>0</v>
      </c>
      <c r="AI60">
        <v>12.227</v>
      </c>
      <c r="AJ60" s="3">
        <v>2502</v>
      </c>
      <c r="AK60">
        <v>0.45400000000000001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T60" s="6">
        <f t="shared" si="6"/>
        <v>1.4199787649999989</v>
      </c>
      <c r="AU60" s="7">
        <f t="shared" si="7"/>
        <v>498.30785954892002</v>
      </c>
      <c r="AW60" s="8">
        <f t="shared" si="8"/>
        <v>1.0792160737999996</v>
      </c>
      <c r="AX60" s="9">
        <f t="shared" si="9"/>
        <v>474.42261233496004</v>
      </c>
      <c r="AZ60" s="10">
        <f t="shared" si="4"/>
        <v>0.59773919079999982</v>
      </c>
      <c r="BA60" s="11">
        <f t="shared" si="5"/>
        <v>413.30364469791999</v>
      </c>
    </row>
    <row r="61" spans="1:53" x14ac:dyDescent="0.35">
      <c r="A61">
        <v>101</v>
      </c>
      <c r="B61" t="s">
        <v>82</v>
      </c>
      <c r="C61" s="2">
        <v>44692.556400462963</v>
      </c>
      <c r="D61">
        <v>181</v>
      </c>
      <c r="E61" t="s">
        <v>13</v>
      </c>
      <c r="F61">
        <v>0</v>
      </c>
      <c r="G61">
        <v>6.0620000000000003</v>
      </c>
      <c r="H61" s="3">
        <v>2224</v>
      </c>
      <c r="I61">
        <v>0</v>
      </c>
      <c r="J61" t="s">
        <v>14</v>
      </c>
      <c r="K61" t="s">
        <v>14</v>
      </c>
      <c r="L61" t="s">
        <v>14</v>
      </c>
      <c r="M61" t="s">
        <v>14</v>
      </c>
      <c r="O61">
        <v>101</v>
      </c>
      <c r="P61" t="s">
        <v>82</v>
      </c>
      <c r="Q61" s="2">
        <v>44692.556400462963</v>
      </c>
      <c r="R61">
        <v>181</v>
      </c>
      <c r="S61" t="s">
        <v>13</v>
      </c>
      <c r="T61">
        <v>0</v>
      </c>
      <c r="U61" t="s">
        <v>14</v>
      </c>
      <c r="V61" t="s">
        <v>14</v>
      </c>
      <c r="W61" t="s">
        <v>14</v>
      </c>
      <c r="X61" t="s">
        <v>14</v>
      </c>
      <c r="Y61" t="s">
        <v>14</v>
      </c>
      <c r="Z61" t="s">
        <v>14</v>
      </c>
      <c r="AA61" t="s">
        <v>14</v>
      </c>
      <c r="AC61">
        <v>101</v>
      </c>
      <c r="AD61" t="s">
        <v>82</v>
      </c>
      <c r="AE61" s="2">
        <v>44692.556400462963</v>
      </c>
      <c r="AF61">
        <v>181</v>
      </c>
      <c r="AG61" t="s">
        <v>13</v>
      </c>
      <c r="AH61">
        <v>0</v>
      </c>
      <c r="AI61">
        <v>12.242000000000001</v>
      </c>
      <c r="AJ61" s="3">
        <v>2862</v>
      </c>
      <c r="AK61">
        <v>0.53100000000000003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T61" s="6">
        <f t="shared" si="6"/>
        <v>1.7500262399999986</v>
      </c>
      <c r="AU61" s="7">
        <f t="shared" si="7"/>
        <v>564.93064816812011</v>
      </c>
      <c r="AW61" s="8">
        <f t="shared" si="8"/>
        <v>1.5007211007999999</v>
      </c>
      <c r="AX61" s="9">
        <f t="shared" si="9"/>
        <v>543.22321362456012</v>
      </c>
      <c r="AZ61" s="10">
        <f t="shared" si="4"/>
        <v>0.77049697279999996</v>
      </c>
      <c r="BA61" s="11">
        <f t="shared" si="5"/>
        <v>487.66636455711995</v>
      </c>
    </row>
    <row r="62" spans="1:53" x14ac:dyDescent="0.35">
      <c r="A62">
        <v>102</v>
      </c>
      <c r="B62" t="s">
        <v>83</v>
      </c>
      <c r="C62" s="2">
        <v>44692.577638888892</v>
      </c>
      <c r="D62">
        <v>45</v>
      </c>
      <c r="E62" t="s">
        <v>13</v>
      </c>
      <c r="F62">
        <v>0</v>
      </c>
      <c r="G62">
        <v>6.0960000000000001</v>
      </c>
      <c r="H62" s="3">
        <v>2032</v>
      </c>
      <c r="I62">
        <v>-1E-3</v>
      </c>
      <c r="J62" t="s">
        <v>14</v>
      </c>
      <c r="K62" t="s">
        <v>14</v>
      </c>
      <c r="L62" t="s">
        <v>14</v>
      </c>
      <c r="M62" t="s">
        <v>14</v>
      </c>
      <c r="O62">
        <v>102</v>
      </c>
      <c r="P62" t="s">
        <v>83</v>
      </c>
      <c r="Q62" s="2">
        <v>44692.577638888892</v>
      </c>
      <c r="R62">
        <v>45</v>
      </c>
      <c r="S62" t="s">
        <v>13</v>
      </c>
      <c r="T62">
        <v>0</v>
      </c>
      <c r="U62" t="s">
        <v>14</v>
      </c>
      <c r="V62" t="s">
        <v>14</v>
      </c>
      <c r="W62" t="s">
        <v>14</v>
      </c>
      <c r="X62" t="s">
        <v>14</v>
      </c>
      <c r="Y62" t="s">
        <v>14</v>
      </c>
      <c r="Z62" t="s">
        <v>14</v>
      </c>
      <c r="AA62" t="s">
        <v>14</v>
      </c>
      <c r="AC62">
        <v>102</v>
      </c>
      <c r="AD62" t="s">
        <v>83</v>
      </c>
      <c r="AE62" s="2">
        <v>44692.577638888892</v>
      </c>
      <c r="AF62">
        <v>45</v>
      </c>
      <c r="AG62" t="s">
        <v>13</v>
      </c>
      <c r="AH62">
        <v>0</v>
      </c>
      <c r="AI62">
        <v>12.241</v>
      </c>
      <c r="AJ62" s="3">
        <v>1833</v>
      </c>
      <c r="AK62">
        <v>0.312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T62" s="6">
        <f t="shared" si="6"/>
        <v>1.2133017599999993</v>
      </c>
      <c r="AU62" s="7">
        <f t="shared" si="7"/>
        <v>374.45729976747003</v>
      </c>
      <c r="AW62" s="8">
        <f t="shared" si="8"/>
        <v>0.81405905919999988</v>
      </c>
      <c r="AX62" s="9">
        <f t="shared" si="9"/>
        <v>346.55696820486003</v>
      </c>
      <c r="AZ62" s="10">
        <f t="shared" ref="AZ62:AZ66" si="10">IF(H62&lt;10000,((0.0000001453*H62^2)+(0.0008349*H62)+(-1.805)),(IF(H62&lt;700000,((-0.00000000008054*H62^2)+(0.002348*H62)+(-2.47)), ((-0.00000001938*V62^2)+(0.2471*V62)+(226.8)))))</f>
        <v>0.49146398720000017</v>
      </c>
      <c r="BA62" s="11">
        <f t="shared" ref="BA62:BA66" si="11">(-0.00000002552*AJ62^2)+(0.2067*AJ62)+(-103.7)</f>
        <v>275.09535563272004</v>
      </c>
    </row>
    <row r="63" spans="1:53" x14ac:dyDescent="0.35">
      <c r="A63">
        <v>103</v>
      </c>
      <c r="B63" t="s">
        <v>84</v>
      </c>
      <c r="C63" s="2">
        <v>44692.598877314813</v>
      </c>
      <c r="D63">
        <v>28</v>
      </c>
      <c r="E63" t="s">
        <v>13</v>
      </c>
      <c r="F63">
        <v>0</v>
      </c>
      <c r="G63">
        <v>6.0579999999999998</v>
      </c>
      <c r="H63" s="3">
        <v>2357</v>
      </c>
      <c r="I63">
        <v>0</v>
      </c>
      <c r="J63" t="s">
        <v>14</v>
      </c>
      <c r="K63" t="s">
        <v>14</v>
      </c>
      <c r="L63" t="s">
        <v>14</v>
      </c>
      <c r="M63" t="s">
        <v>14</v>
      </c>
      <c r="O63">
        <v>103</v>
      </c>
      <c r="P63" t="s">
        <v>84</v>
      </c>
      <c r="Q63" s="2">
        <v>44692.598877314813</v>
      </c>
      <c r="R63">
        <v>28</v>
      </c>
      <c r="S63" t="s">
        <v>13</v>
      </c>
      <c r="T63">
        <v>0</v>
      </c>
      <c r="U63" t="s">
        <v>14</v>
      </c>
      <c r="V6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C63">
        <v>103</v>
      </c>
      <c r="AD63" t="s">
        <v>84</v>
      </c>
      <c r="AE63" s="2">
        <v>44692.598877314813</v>
      </c>
      <c r="AF63">
        <v>28</v>
      </c>
      <c r="AG63" t="s">
        <v>13</v>
      </c>
      <c r="AH63">
        <v>0</v>
      </c>
      <c r="AI63">
        <v>12.215999999999999</v>
      </c>
      <c r="AJ63" s="3">
        <v>2254</v>
      </c>
      <c r="AK63">
        <v>0.40200000000000002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T63" s="6">
        <f t="shared" si="6"/>
        <v>2.1227382912499992</v>
      </c>
      <c r="AU63" s="7">
        <f t="shared" si="7"/>
        <v>452.40269601068002</v>
      </c>
      <c r="AW63" s="8">
        <f t="shared" si="8"/>
        <v>1.973872730450001</v>
      </c>
      <c r="AX63" s="9">
        <f t="shared" si="9"/>
        <v>427.02419080984004</v>
      </c>
      <c r="AZ63" s="10">
        <f t="shared" si="10"/>
        <v>0.97006603970000005</v>
      </c>
      <c r="BA63" s="11">
        <f t="shared" si="11"/>
        <v>362.07214523168</v>
      </c>
    </row>
    <row r="64" spans="1:53" x14ac:dyDescent="0.35">
      <c r="A64">
        <v>104</v>
      </c>
      <c r="B64" t="s">
        <v>85</v>
      </c>
      <c r="C64" s="2">
        <v>44692.620150462964</v>
      </c>
      <c r="D64">
        <v>196</v>
      </c>
      <c r="E64" t="s">
        <v>13</v>
      </c>
      <c r="F64">
        <v>0</v>
      </c>
      <c r="G64">
        <v>6.0670000000000002</v>
      </c>
      <c r="H64" s="3">
        <v>2564</v>
      </c>
      <c r="I64">
        <v>0</v>
      </c>
      <c r="J64" t="s">
        <v>14</v>
      </c>
      <c r="K64" t="s">
        <v>14</v>
      </c>
      <c r="L64" t="s">
        <v>14</v>
      </c>
      <c r="M64" t="s">
        <v>14</v>
      </c>
      <c r="O64">
        <v>104</v>
      </c>
      <c r="P64" t="s">
        <v>85</v>
      </c>
      <c r="Q64" s="2">
        <v>44692.620150462964</v>
      </c>
      <c r="R64">
        <v>196</v>
      </c>
      <c r="S64" t="s">
        <v>13</v>
      </c>
      <c r="T64">
        <v>0</v>
      </c>
      <c r="U64" t="s">
        <v>14</v>
      </c>
      <c r="V64" t="s">
        <v>14</v>
      </c>
      <c r="W64" t="s">
        <v>14</v>
      </c>
      <c r="X64" t="s">
        <v>14</v>
      </c>
      <c r="Y64" t="s">
        <v>14</v>
      </c>
      <c r="Z64" t="s">
        <v>14</v>
      </c>
      <c r="AA64" t="s">
        <v>14</v>
      </c>
      <c r="AC64">
        <v>104</v>
      </c>
      <c r="AD64" t="s">
        <v>85</v>
      </c>
      <c r="AE64" s="2">
        <v>44692.620150462964</v>
      </c>
      <c r="AF64">
        <v>196</v>
      </c>
      <c r="AG64" t="s">
        <v>13</v>
      </c>
      <c r="AH64">
        <v>0</v>
      </c>
      <c r="AI64">
        <v>12.214</v>
      </c>
      <c r="AJ64" s="3">
        <v>2410</v>
      </c>
      <c r="AK64">
        <v>0.435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T64" s="6">
        <f t="shared" si="6"/>
        <v>2.7043195399999993</v>
      </c>
      <c r="AU64" s="7">
        <f t="shared" si="7"/>
        <v>481.27942556300002</v>
      </c>
      <c r="AW64" s="8">
        <f t="shared" si="8"/>
        <v>2.706203136800001</v>
      </c>
      <c r="AX64" s="9">
        <f t="shared" si="9"/>
        <v>456.83956029400002</v>
      </c>
      <c r="AZ64" s="10">
        <f t="shared" si="10"/>
        <v>1.2908997488</v>
      </c>
      <c r="BA64" s="11">
        <f t="shared" si="11"/>
        <v>394.298777288</v>
      </c>
    </row>
    <row r="65" spans="1:53" x14ac:dyDescent="0.35">
      <c r="A65">
        <v>105</v>
      </c>
      <c r="B65" t="s">
        <v>86</v>
      </c>
      <c r="C65" s="2">
        <v>44692.641412037039</v>
      </c>
      <c r="D65">
        <v>184</v>
      </c>
      <c r="E65" t="s">
        <v>13</v>
      </c>
      <c r="F65">
        <v>0</v>
      </c>
      <c r="G65">
        <v>6.0709999999999997</v>
      </c>
      <c r="H65" s="3">
        <v>2125</v>
      </c>
      <c r="I65">
        <v>-1E-3</v>
      </c>
      <c r="J65" t="s">
        <v>14</v>
      </c>
      <c r="K65" t="s">
        <v>14</v>
      </c>
      <c r="L65" t="s">
        <v>14</v>
      </c>
      <c r="M65" t="s">
        <v>14</v>
      </c>
      <c r="O65">
        <v>105</v>
      </c>
      <c r="P65" t="s">
        <v>86</v>
      </c>
      <c r="Q65" s="2">
        <v>44692.641412037039</v>
      </c>
      <c r="R65">
        <v>184</v>
      </c>
      <c r="S65" t="s">
        <v>13</v>
      </c>
      <c r="T65">
        <v>0</v>
      </c>
      <c r="U65" t="s">
        <v>14</v>
      </c>
      <c r="V65" t="s">
        <v>14</v>
      </c>
      <c r="W65" t="s">
        <v>14</v>
      </c>
      <c r="X65" t="s">
        <v>14</v>
      </c>
      <c r="Y65" t="s">
        <v>14</v>
      </c>
      <c r="Z65" t="s">
        <v>14</v>
      </c>
      <c r="AA65" t="s">
        <v>14</v>
      </c>
      <c r="AC65">
        <v>105</v>
      </c>
      <c r="AD65" t="s">
        <v>86</v>
      </c>
      <c r="AE65" s="2">
        <v>44692.641412037039</v>
      </c>
      <c r="AF65">
        <v>184</v>
      </c>
      <c r="AG65" t="s">
        <v>13</v>
      </c>
      <c r="AH65">
        <v>0</v>
      </c>
      <c r="AI65">
        <v>12.226000000000001</v>
      </c>
      <c r="AJ65" s="3">
        <v>2395</v>
      </c>
      <c r="AK65">
        <v>0.432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T65" s="6">
        <f t="shared" si="6"/>
        <v>1.4730820312499997</v>
      </c>
      <c r="AU65" s="7">
        <f t="shared" si="7"/>
        <v>478.50294971074999</v>
      </c>
      <c r="AW65" s="8">
        <f t="shared" si="8"/>
        <v>1.1471945312500003</v>
      </c>
      <c r="AX65" s="9">
        <f t="shared" si="9"/>
        <v>453.97273223350004</v>
      </c>
      <c r="AZ65" s="10">
        <f t="shared" si="10"/>
        <v>0.62528281249999984</v>
      </c>
      <c r="BA65" s="11">
        <f t="shared" si="11"/>
        <v>391.20011664200001</v>
      </c>
    </row>
    <row r="66" spans="1:53" x14ac:dyDescent="0.35">
      <c r="A66">
        <v>106</v>
      </c>
      <c r="B66" t="s">
        <v>87</v>
      </c>
      <c r="C66" s="2">
        <v>44692.662615740737</v>
      </c>
      <c r="D66" t="s">
        <v>88</v>
      </c>
      <c r="E66" t="s">
        <v>13</v>
      </c>
      <c r="F66">
        <v>0</v>
      </c>
      <c r="G66">
        <v>6.0380000000000003</v>
      </c>
      <c r="H66" s="3">
        <v>10324</v>
      </c>
      <c r="I66">
        <v>1.6E-2</v>
      </c>
      <c r="J66" t="s">
        <v>14</v>
      </c>
      <c r="K66" t="s">
        <v>14</v>
      </c>
      <c r="L66" t="s">
        <v>14</v>
      </c>
      <c r="M66" t="s">
        <v>14</v>
      </c>
      <c r="O66">
        <v>106</v>
      </c>
      <c r="P66" t="s">
        <v>87</v>
      </c>
      <c r="Q66" s="2">
        <v>44692.662615740737</v>
      </c>
      <c r="R66" t="s">
        <v>88</v>
      </c>
      <c r="S66" t="s">
        <v>13</v>
      </c>
      <c r="T66">
        <v>0</v>
      </c>
      <c r="U66" t="s">
        <v>14</v>
      </c>
      <c r="V66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C66">
        <v>106</v>
      </c>
      <c r="AD66" t="s">
        <v>87</v>
      </c>
      <c r="AE66" s="2">
        <v>44692.662615740737</v>
      </c>
      <c r="AF66" t="s">
        <v>88</v>
      </c>
      <c r="AG66" t="s">
        <v>13</v>
      </c>
      <c r="AH66">
        <v>0</v>
      </c>
      <c r="AI66">
        <v>12.166</v>
      </c>
      <c r="AJ66" s="3">
        <v>40400</v>
      </c>
      <c r="AK66">
        <v>8.4429999999999996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T66" s="6">
        <f t="shared" si="6"/>
        <v>25.820350740000002</v>
      </c>
      <c r="AU66" s="7">
        <f t="shared" si="7"/>
        <v>7422.539316800001</v>
      </c>
      <c r="AW66" s="8">
        <f t="shared" si="8"/>
        <v>26.779753876401603</v>
      </c>
      <c r="AX66" s="9">
        <f t="shared" si="9"/>
        <v>7694.0830784</v>
      </c>
      <c r="AZ66" s="10">
        <f t="shared" si="10"/>
        <v>21.762167646032957</v>
      </c>
      <c r="BA66" s="11">
        <f t="shared" si="11"/>
        <v>8205.3272767999988</v>
      </c>
    </row>
    <row r="67" spans="1:53" x14ac:dyDescent="0.35">
      <c r="AZ67" s="10"/>
      <c r="BA6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2022-05-18T13:57:53Z</dcterms:modified>
</cp:coreProperties>
</file>