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5 season misc analyses\GC 2025\"/>
    </mc:Choice>
  </mc:AlternateContent>
  <xr:revisionPtr revIDLastSave="0" documentId="8_{689AC4C3-E17E-42C2-9CB1-18EDD5BAA7F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rum CH4 C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  <c r="AT31" i="1"/>
  <c r="AU31" i="1"/>
  <c r="AW31" i="1"/>
  <c r="AX31" i="1"/>
  <c r="AZ31" i="1"/>
  <c r="BA31" i="1"/>
  <c r="BC31" i="1"/>
  <c r="BD31" i="1"/>
  <c r="BF31" i="1"/>
  <c r="BG31" i="1"/>
  <c r="AT32" i="1"/>
  <c r="AU32" i="1"/>
  <c r="AW32" i="1"/>
  <c r="AX32" i="1"/>
  <c r="AZ32" i="1"/>
  <c r="BA32" i="1"/>
  <c r="BC32" i="1"/>
  <c r="BD32" i="1"/>
  <c r="BF32" i="1"/>
  <c r="BG32" i="1"/>
  <c r="AT33" i="1"/>
  <c r="AU33" i="1"/>
  <c r="AW33" i="1"/>
  <c r="AX33" i="1"/>
  <c r="AZ33" i="1"/>
  <c r="BA33" i="1"/>
  <c r="BC33" i="1"/>
  <c r="BD33" i="1"/>
  <c r="BF33" i="1"/>
  <c r="BG33" i="1"/>
  <c r="AT34" i="1"/>
  <c r="AU34" i="1"/>
  <c r="AW34" i="1"/>
  <c r="AX34" i="1"/>
  <c r="AZ34" i="1"/>
  <c r="BA34" i="1"/>
  <c r="BC34" i="1"/>
  <c r="BD34" i="1"/>
  <c r="BF34" i="1"/>
  <c r="BG34" i="1"/>
  <c r="AT35" i="1"/>
  <c r="AU35" i="1"/>
  <c r="AW35" i="1"/>
  <c r="AX35" i="1"/>
  <c r="AZ35" i="1"/>
  <c r="BA35" i="1"/>
  <c r="BC35" i="1"/>
  <c r="BD35" i="1"/>
  <c r="BF35" i="1"/>
  <c r="BG35" i="1"/>
  <c r="AT36" i="1"/>
  <c r="AU36" i="1"/>
  <c r="AW36" i="1"/>
  <c r="AX36" i="1"/>
  <c r="AZ36" i="1"/>
  <c r="BA36" i="1"/>
  <c r="BC36" i="1"/>
  <c r="BD36" i="1"/>
  <c r="BF36" i="1"/>
  <c r="BG36" i="1"/>
  <c r="AT37" i="1"/>
  <c r="AU37" i="1"/>
  <c r="AW37" i="1"/>
  <c r="AX37" i="1"/>
  <c r="AZ37" i="1"/>
  <c r="BA37" i="1"/>
  <c r="BC37" i="1"/>
  <c r="BD37" i="1"/>
  <c r="BF37" i="1"/>
  <c r="BG37" i="1"/>
  <c r="AT38" i="1"/>
  <c r="AU38" i="1"/>
  <c r="AW38" i="1"/>
  <c r="AX38" i="1"/>
  <c r="AZ38" i="1"/>
  <c r="BA38" i="1"/>
  <c r="BC38" i="1"/>
  <c r="BD38" i="1"/>
  <c r="BF38" i="1"/>
  <c r="BG38" i="1"/>
  <c r="AT39" i="1"/>
  <c r="AU39" i="1"/>
  <c r="AW39" i="1"/>
  <c r="AX39" i="1"/>
  <c r="AZ39" i="1"/>
  <c r="BA39" i="1"/>
  <c r="BC39" i="1"/>
  <c r="BD39" i="1"/>
  <c r="BF39" i="1"/>
  <c r="BG39" i="1"/>
  <c r="AT40" i="1"/>
  <c r="AU40" i="1"/>
  <c r="AW40" i="1"/>
  <c r="AX40" i="1"/>
  <c r="AZ40" i="1"/>
  <c r="BA40" i="1"/>
  <c r="BC40" i="1"/>
  <c r="BD40" i="1"/>
  <c r="BF40" i="1"/>
  <c r="BG40" i="1"/>
  <c r="AT41" i="1"/>
  <c r="AU41" i="1"/>
  <c r="AW41" i="1"/>
  <c r="AX41" i="1"/>
  <c r="AZ41" i="1"/>
  <c r="BA41" i="1"/>
  <c r="BC41" i="1"/>
  <c r="BD41" i="1"/>
  <c r="BF41" i="1"/>
  <c r="BG41" i="1"/>
  <c r="AT42" i="1"/>
  <c r="AU42" i="1"/>
  <c r="AW42" i="1"/>
  <c r="AX42" i="1"/>
  <c r="AZ42" i="1"/>
  <c r="BA42" i="1"/>
  <c r="BC42" i="1"/>
  <c r="BD42" i="1"/>
  <c r="BF42" i="1"/>
  <c r="BG42" i="1"/>
</calcChain>
</file>

<file path=xl/sharedStrings.xml><?xml version="1.0" encoding="utf-8"?>
<sst xmlns="http://schemas.openxmlformats.org/spreadsheetml/2006/main" count="1015" uniqueCount="77">
  <si>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</si>
  <si>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</si>
  <si>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</si>
  <si>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</si>
  <si>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</si>
  <si>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</si>
  <si>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</si>
  <si>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</si>
  <si>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</si>
  <si>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</si>
  <si>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</si>
  <si>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</si>
  <si>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</si>
  <si>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</si>
  <si>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</si>
  <si>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</si>
  <si>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</si>
  <si>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</si>
  <si>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</si>
  <si>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</si>
  <si>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</si>
  <si>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</si>
  <si>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</si>
  <si>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</si>
  <si>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</si>
  <si>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</si>
  <si>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</si>
  <si>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2024 ranged CAL Measured headspace CH4  in ppm from GC in ppm</t>
  </si>
  <si>
    <t>QC reference tank</t>
  </si>
  <si>
    <t xml:space="preserve">QC spiked air </t>
  </si>
  <si>
    <t>QC outside air</t>
  </si>
  <si>
    <t>Analyst Data Quality Code (1=no problems, 2=note, 3=fatal flaws)</t>
  </si>
  <si>
    <t>2025 ranged CAL Measured headspace CH4  in ppm from GC in ppm</t>
  </si>
  <si>
    <t>2025 CAL Measured headspace CO2 in ppm from GC in ppm</t>
  </si>
  <si>
    <t>2024 CAL Measured headspace CO2 in ppm from GC in ppm</t>
  </si>
  <si>
    <t>FMI20250506_001.gcd</t>
  </si>
  <si>
    <t>FMI20250506_002.gcd</t>
  </si>
  <si>
    <t>FMI20250506_003.gcd</t>
  </si>
  <si>
    <t>FMI20250506_004.gcd</t>
  </si>
  <si>
    <t>FMI20250506_005.gcd</t>
  </si>
  <si>
    <t>FMI20250506_006.gcd</t>
  </si>
  <si>
    <t>FMI20250506_007.gcd</t>
  </si>
  <si>
    <t>FMI20250506_008.gcd</t>
  </si>
  <si>
    <t>FMI20250506_009.gcd</t>
  </si>
  <si>
    <t>FMI20250506_010.gcd</t>
  </si>
  <si>
    <t>FMI20250506_011.gcd</t>
  </si>
  <si>
    <t>FMI20250506_012.gcd</t>
  </si>
  <si>
    <t>FMI20250506_013.gcd</t>
  </si>
  <si>
    <t>FMI20250506_014.gcd</t>
  </si>
  <si>
    <t>FMI20250506_015.gcd</t>
  </si>
  <si>
    <t>FMI20250506_016.gcd</t>
  </si>
  <si>
    <t>FMI20250506_017.gcd</t>
  </si>
  <si>
    <t>FMI20250506_018.gcd</t>
  </si>
  <si>
    <t>FMI20250506_019.gcd</t>
  </si>
  <si>
    <t>FMI20250506_020.gcd</t>
  </si>
  <si>
    <t>FMI20250506_021.gcd</t>
  </si>
  <si>
    <t>FMI20250506_022.gcd</t>
  </si>
  <si>
    <t>FMI20250506_023.gcd</t>
  </si>
  <si>
    <t>FMI20250506_024.gcd</t>
  </si>
  <si>
    <t>FMI20250506_025.gcd</t>
  </si>
  <si>
    <t>FMI20250506_026.gcd</t>
  </si>
  <si>
    <t>FMI20250506_027.gcd</t>
  </si>
  <si>
    <t>FMI20250506_028.gcd</t>
  </si>
  <si>
    <t>FMI20250506_029.gcd</t>
  </si>
  <si>
    <t>FMI20250506_030.gcd</t>
  </si>
  <si>
    <t>049 rerun</t>
  </si>
  <si>
    <t>FMI20250506_031.gcd</t>
  </si>
  <si>
    <t>257 rerun</t>
  </si>
  <si>
    <t>FMI20250506_032.gcd</t>
  </si>
  <si>
    <t>027 rerun</t>
  </si>
  <si>
    <t>FMI20250506_033.gcd</t>
  </si>
  <si>
    <t>215 rerun</t>
  </si>
  <si>
    <t>FMI20250506_034.gcd</t>
  </si>
  <si>
    <t>269 rerun</t>
  </si>
  <si>
    <t>CO2 interference. Do not use CO2. Use CH4.</t>
  </si>
  <si>
    <t>Reinjection. Use CO2. Do not use CH4.</t>
  </si>
  <si>
    <t>air bubble in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</si>
</sst>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4" borderId="0" xfId="0" applyNumberFormat="1" applyFill="1"/>
    <xf numFmtId="3" fontId="0" fillId="34" borderId="0" xfId="0" applyNumberFormat="1" applyFill="1"/>
    <xf numFmtId="2" fontId="0" fillId="35" borderId="0" xfId="0" applyNumberFormat="1" applyFill="1"/>
    <xf numFmtId="3" fontId="0" fillId="35" borderId="0" xfId="0" applyNumberFormat="1" applyFill="1"/>
    <xf numFmtId="2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42"/>
  <sheetViews>
    <sheetView tabSelected="1" workbookViewId="0">
      <selection activeCell="A11" sqref="A11:XFD11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43" max="43" width="9.1796875" customWidth="1"/>
    <col min="46" max="46" width="9.81640625" customWidth="1"/>
    <col min="47" max="47" width="10" customWidth="1"/>
    <col min="49" max="49" width="9.7265625" customWidth="1"/>
    <col min="50" max="50" width="10" customWidth="1"/>
    <col min="52" max="53" width="9.54296875" customWidth="1"/>
    <col min="55" max="56" width="9.54296875" customWidth="1"/>
    <col min="57" max="57" width="8.7265625" style="9"/>
    <col min="58" max="59" width="9.81640625" customWidth="1"/>
  </cols>
  <sheetData>
    <row r="7" spans="1:73" x14ac:dyDescent="0.35">
      <c r="A7" t="s">
        <v>15</v>
      </c>
      <c r="O7" t="s">
        <v>16</v>
      </c>
      <c r="AC7" t="s">
        <v>17</v>
      </c>
      <c r="BI7" t="s">
        <v>21</v>
      </c>
    </row>
    <row r="8" spans="1:73" ht="130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31</v>
      </c>
      <c r="AR8" s="4" t="s">
        <v>18</v>
      </c>
      <c r="AS8" t="s">
        <v>19</v>
      </c>
      <c r="AT8" s="5" t="s">
        <v>24</v>
      </c>
      <c r="AU8" s="5" t="s">
        <v>20</v>
      </c>
      <c r="AV8" s="5"/>
      <c r="AW8" s="5" t="s">
        <v>25</v>
      </c>
      <c r="AX8" s="5" t="s">
        <v>26</v>
      </c>
      <c r="AZ8" s="5" t="s">
        <v>22</v>
      </c>
      <c r="BA8" s="5" t="s">
        <v>23</v>
      </c>
      <c r="BC8" s="5" t="s">
        <v>27</v>
      </c>
      <c r="BD8" s="5" t="s">
        <v>34</v>
      </c>
      <c r="BE8" s="8"/>
      <c r="BF8" s="5" t="s">
        <v>32</v>
      </c>
      <c r="BG8" s="5" t="s">
        <v>33</v>
      </c>
      <c r="BH8" s="5"/>
      <c r="BI8" s="8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45</v>
      </c>
      <c r="B9" t="s">
        <v>35</v>
      </c>
      <c r="C9" s="2">
        <v>45783.507106481484</v>
      </c>
      <c r="D9" t="s">
        <v>30</v>
      </c>
      <c r="E9" t="s">
        <v>13</v>
      </c>
      <c r="F9">
        <v>0</v>
      </c>
      <c r="G9">
        <v>6.0519999999999996</v>
      </c>
      <c r="H9" s="3">
        <v>1725</v>
      </c>
      <c r="I9">
        <v>4.0000000000000001E-3</v>
      </c>
      <c r="J9" t="s">
        <v>14</v>
      </c>
      <c r="K9" t="s">
        <v>14</v>
      </c>
      <c r="L9" t="s">
        <v>14</v>
      </c>
      <c r="M9" t="s">
        <v>14</v>
      </c>
      <c r="O9">
        <v>45</v>
      </c>
      <c r="P9" t="s">
        <v>35</v>
      </c>
      <c r="Q9" s="2">
        <v>45783.507106481484</v>
      </c>
      <c r="R9" t="s">
        <v>30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45</v>
      </c>
      <c r="AD9" t="s">
        <v>35</v>
      </c>
      <c r="AE9" s="2">
        <v>45783.507106481484</v>
      </c>
      <c r="AF9" t="s">
        <v>30</v>
      </c>
      <c r="AG9" t="s">
        <v>13</v>
      </c>
      <c r="AH9">
        <v>0</v>
      </c>
      <c r="AI9">
        <v>12.269</v>
      </c>
      <c r="AJ9" s="3">
        <v>2585</v>
      </c>
      <c r="AK9">
        <v>0.47099999999999997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0">
        <v>45</v>
      </c>
      <c r="AT9" s="15">
        <f t="shared" ref="AT9:AT42" si="0">IF(H9&lt;10000,((H9^2*0.000000008493)+(H9*0.003482)+(-3.269)),(IF(H9&lt;200000,((H9^2*-0.000000000263)+(H9*0.002682)+(3.179)),(IF(H9&lt;8000000,((H9^2*-0.000000000005099)+(H9*0.002054)+(174.8)),((V9^2*-0.00000001014)+(V9*0.2415)+(1123)))))))</f>
        <v>2.7627219831250001</v>
      </c>
      <c r="AU9" s="16">
        <f t="shared" ref="AU9:AU42" si="1">IF(AJ9&lt;45000,((-0.00000004907*AJ9^2)+(0.2277*AJ9)+(-134)),((-0.00000001062*AJ9^2)+(0.2147*AJ9)+(590.6)))</f>
        <v>454.27660321924998</v>
      </c>
      <c r="AW9" s="6">
        <f t="shared" ref="AW9:AW42" si="2">IF(H9&lt;10000,((0.0000001453*H9^2)+(0.0008349*H9)+(-1.805)),(IF(H9&lt;700000,((-0.00000000008054*H9^2)+(0.002348*H9)+(-2.47)), ((-0.00000001938*V9^2)+(0.2471*V9)+(226.8)))))</f>
        <v>6.7560812499999789E-2</v>
      </c>
      <c r="AX9" s="7">
        <f t="shared" ref="AX9:AX42" si="3">(-0.00000002552*AJ9^2)+(0.2067*AJ9)+(-103.7)</f>
        <v>430.44896961799992</v>
      </c>
      <c r="AZ9" s="11">
        <f t="shared" ref="AZ9:AZ42" si="4">IF(H9&lt;10000,((H9^2*0.00000054)+(H9*-0.004765)+(12.72)),(IF(H9&lt;200000,((H9^2*-0.000000001577)+(H9*0.003043)+(-10.42)),(IF(H9&lt;8000000,((H9^2*-0.0000000000186)+(H9*0.00194)+(154.1)),((V9^2*-0.00000002)+(V9*0.2565)+(-1032)))))))</f>
        <v>6.1072125000000002</v>
      </c>
      <c r="BA9" s="12">
        <f t="shared" ref="BA9:BA42" si="5">IF(AJ9&lt;45000,((-0.0000004561*AJ9^2)+(0.244*AJ9)+(-21.72)),((-0.0000000409*AJ9^2)+(0.2477*AJ9)+(-1777)))</f>
        <v>605.97223717750001</v>
      </c>
      <c r="BC9" s="13">
        <f t="shared" ref="BC9:BC42" si="6">IF(H9&lt;10000,((H9^2*0.00000005714)+(H9*0.002453)+(-3.811)),(IF(H9&lt;200000,((H9^2*-0.0000000002888)+(H9*0.002899)+(-4.321)),(IF(H9&lt;8000000,((H9^2*-0.0000000000062)+(H9*0.002143)+(157)),((V9^2*-0.000000031)+(V9*0.2771)+(-709.5)))))))</f>
        <v>0.5904522124999998</v>
      </c>
      <c r="BD9" s="14">
        <f t="shared" ref="BD9:BD42" si="7">IF(AJ9&lt;45000,((-0.0000000598*AJ9^2)+(0.205*AJ9)+(34.1)),((-0.00000002403*AJ9^2)+(0.2063*AJ9)+(-550.7)))</f>
        <v>563.62540294500002</v>
      </c>
      <c r="BF9" s="15">
        <f t="shared" ref="BF9:BF42" si="8">IF(H9&lt;10000,((H9^2*0.000000008493)+(H9*0.003482)+(-3.269)),(IF(H9&lt;200000,((H9^2*-0.000000000263)+(H9*0.002682)+(3.179)),(IF(H9&lt;8000000,((H9^2*-0.000000000005099)+(H9*0.002054)+(174.8)),((V9^2*-0.00000001014)+(V9*0.2415)+(1123)))))))</f>
        <v>2.7627219831250001</v>
      </c>
      <c r="BG9" s="16">
        <f t="shared" ref="BG9:BG42" si="9">IF(AJ9&lt;45000,((-0.00000004907*AJ9^2)+(0.2277*AJ9)+(-134)),((-0.00000001062*AJ9^2)+(0.2147*AJ9)+(590.6)))</f>
        <v>454.27660321924998</v>
      </c>
      <c r="BI9">
        <v>45</v>
      </c>
      <c r="BJ9" t="s">
        <v>35</v>
      </c>
      <c r="BK9" s="2">
        <v>45783.507106481484</v>
      </c>
      <c r="BL9" t="s">
        <v>30</v>
      </c>
      <c r="BM9" t="s">
        <v>13</v>
      </c>
      <c r="BN9">
        <v>0</v>
      </c>
      <c r="BO9">
        <v>2.698</v>
      </c>
      <c r="BP9" s="3">
        <v>5212583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46</v>
      </c>
      <c r="B10" t="s">
        <v>36</v>
      </c>
      <c r="C10" s="2">
        <v>45783.528310185182</v>
      </c>
      <c r="D10" t="s">
        <v>29</v>
      </c>
      <c r="E10" t="s">
        <v>13</v>
      </c>
      <c r="F10">
        <v>0</v>
      </c>
      <c r="G10">
        <v>6</v>
      </c>
      <c r="H10" s="3">
        <v>1036665</v>
      </c>
      <c r="I10">
        <v>2.3420000000000001</v>
      </c>
      <c r="J10" t="s">
        <v>14</v>
      </c>
      <c r="K10" t="s">
        <v>14</v>
      </c>
      <c r="L10" t="s">
        <v>14</v>
      </c>
      <c r="M10" t="s">
        <v>14</v>
      </c>
      <c r="O10">
        <v>46</v>
      </c>
      <c r="P10" t="s">
        <v>36</v>
      </c>
      <c r="Q10" s="2">
        <v>45783.528310185182</v>
      </c>
      <c r="R10" t="s">
        <v>29</v>
      </c>
      <c r="S10" t="s">
        <v>13</v>
      </c>
      <c r="T10">
        <v>0</v>
      </c>
      <c r="U10">
        <v>5.9480000000000004</v>
      </c>
      <c r="V10" s="3">
        <v>9193</v>
      </c>
      <c r="W10">
        <v>2.3639999999999999</v>
      </c>
      <c r="X10" t="s">
        <v>14</v>
      </c>
      <c r="Y10" t="s">
        <v>14</v>
      </c>
      <c r="Z10" t="s">
        <v>14</v>
      </c>
      <c r="AA10" t="s">
        <v>14</v>
      </c>
      <c r="AC10">
        <v>46</v>
      </c>
      <c r="AD10" t="s">
        <v>36</v>
      </c>
      <c r="AE10" s="2">
        <v>45783.528310185182</v>
      </c>
      <c r="AF10" t="s">
        <v>29</v>
      </c>
      <c r="AG10" t="s">
        <v>13</v>
      </c>
      <c r="AH10">
        <v>0</v>
      </c>
      <c r="AI10">
        <v>12.227</v>
      </c>
      <c r="AJ10" s="3">
        <v>9994</v>
      </c>
      <c r="AK10">
        <v>2.0950000000000002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0">
        <v>46</v>
      </c>
      <c r="AT10" s="15">
        <f t="shared" si="0"/>
        <v>2298.6301456309748</v>
      </c>
      <c r="AU10" s="16">
        <f t="shared" si="1"/>
        <v>2136.7326866334802</v>
      </c>
      <c r="AW10" s="6">
        <f t="shared" si="2"/>
        <v>2496.7524719943799</v>
      </c>
      <c r="AX10" s="7">
        <f t="shared" si="3"/>
        <v>1959.5108614812796</v>
      </c>
      <c r="AZ10" s="11">
        <f t="shared" si="4"/>
        <v>2145.2411576066152</v>
      </c>
      <c r="BA10" s="12">
        <f t="shared" si="5"/>
        <v>2371.2607155804003</v>
      </c>
      <c r="BC10" s="13">
        <f t="shared" si="6"/>
        <v>2371.9101142022046</v>
      </c>
      <c r="BD10" s="14">
        <f t="shared" si="7"/>
        <v>2076.8971738472001</v>
      </c>
      <c r="BF10" s="15">
        <f t="shared" si="8"/>
        <v>2298.6301456309748</v>
      </c>
      <c r="BG10" s="16">
        <f t="shared" si="9"/>
        <v>2136.7326866334802</v>
      </c>
      <c r="BI10">
        <v>46</v>
      </c>
      <c r="BJ10" t="s">
        <v>36</v>
      </c>
      <c r="BK10" s="2">
        <v>45783.528310185182</v>
      </c>
      <c r="BL10" t="s">
        <v>29</v>
      </c>
      <c r="BM10" t="s">
        <v>13</v>
      </c>
      <c r="BN10">
        <v>0</v>
      </c>
      <c r="BO10">
        <v>2.6960000000000002</v>
      </c>
      <c r="BP10" s="3">
        <v>5242206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47</v>
      </c>
      <c r="B11" t="s">
        <v>37</v>
      </c>
      <c r="C11" s="2">
        <v>45783.549537037034</v>
      </c>
      <c r="D11" t="s">
        <v>28</v>
      </c>
      <c r="E11" t="s">
        <v>13</v>
      </c>
      <c r="F11">
        <v>0</v>
      </c>
      <c r="G11">
        <v>6.0309999999999997</v>
      </c>
      <c r="H11" s="3">
        <v>2597</v>
      </c>
      <c r="I11">
        <v>6.0000000000000001E-3</v>
      </c>
      <c r="J11" t="s">
        <v>14</v>
      </c>
      <c r="K11" t="s">
        <v>14</v>
      </c>
      <c r="L11" t="s">
        <v>14</v>
      </c>
      <c r="M11" t="s">
        <v>14</v>
      </c>
      <c r="O11">
        <v>47</v>
      </c>
      <c r="P11" t="s">
        <v>37</v>
      </c>
      <c r="Q11" s="2">
        <v>45783.549537037034</v>
      </c>
      <c r="R11" t="s">
        <v>28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47</v>
      </c>
      <c r="AD11" t="s">
        <v>37</v>
      </c>
      <c r="AE11" s="2">
        <v>45783.549537037034</v>
      </c>
      <c r="AF11" t="s">
        <v>28</v>
      </c>
      <c r="AG11" t="s">
        <v>13</v>
      </c>
      <c r="AH11">
        <v>0</v>
      </c>
      <c r="AI11">
        <v>12.242000000000001</v>
      </c>
      <c r="AJ11" s="3">
        <v>2026</v>
      </c>
      <c r="AK11">
        <v>0.34799999999999998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0">
        <v>47</v>
      </c>
      <c r="AT11" s="15">
        <f t="shared" si="0"/>
        <v>5.8310342656370011</v>
      </c>
      <c r="AU11" s="16">
        <f t="shared" si="1"/>
        <v>327.11878354868003</v>
      </c>
      <c r="AW11" s="6">
        <f t="shared" si="2"/>
        <v>1.3431979277000001</v>
      </c>
      <c r="AX11" s="7">
        <f t="shared" si="3"/>
        <v>314.96944866848003</v>
      </c>
      <c r="AZ11" s="11">
        <f t="shared" si="4"/>
        <v>3.9872758600000004</v>
      </c>
      <c r="BA11" s="12">
        <f t="shared" si="5"/>
        <v>470.75185727639996</v>
      </c>
      <c r="BC11" s="13">
        <f t="shared" si="6"/>
        <v>2.9448165302599998</v>
      </c>
      <c r="BD11" s="14">
        <f t="shared" si="7"/>
        <v>449.18454037520002</v>
      </c>
      <c r="BF11" s="15">
        <f t="shared" si="8"/>
        <v>5.8310342656370011</v>
      </c>
      <c r="BG11" s="16">
        <f t="shared" si="9"/>
        <v>327.11878354868003</v>
      </c>
      <c r="BI11">
        <v>47</v>
      </c>
      <c r="BJ11" t="s">
        <v>37</v>
      </c>
      <c r="BK11" s="2">
        <v>45783.549537037034</v>
      </c>
      <c r="BL11" t="s">
        <v>28</v>
      </c>
      <c r="BM11" t="s">
        <v>13</v>
      </c>
      <c r="BN11">
        <v>0</v>
      </c>
      <c r="BO11">
        <v>2.6960000000000002</v>
      </c>
      <c r="BP11" s="3">
        <v>5279713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48</v>
      </c>
      <c r="B12" t="s">
        <v>38</v>
      </c>
      <c r="C12" s="2">
        <v>45783.570729166669</v>
      </c>
      <c r="D12">
        <v>341</v>
      </c>
      <c r="E12" t="s">
        <v>13</v>
      </c>
      <c r="F12">
        <v>0</v>
      </c>
      <c r="G12">
        <v>6.0030000000000001</v>
      </c>
      <c r="H12" s="3">
        <v>47691</v>
      </c>
      <c r="I12">
        <v>0.108</v>
      </c>
      <c r="J12" t="s">
        <v>14</v>
      </c>
      <c r="K12" t="s">
        <v>14</v>
      </c>
      <c r="L12" t="s">
        <v>14</v>
      </c>
      <c r="M12" t="s">
        <v>14</v>
      </c>
      <c r="O12">
        <v>48</v>
      </c>
      <c r="P12" t="s">
        <v>38</v>
      </c>
      <c r="Q12" s="2">
        <v>45783.570729166669</v>
      </c>
      <c r="R12">
        <v>341</v>
      </c>
      <c r="S12" t="s">
        <v>13</v>
      </c>
      <c r="T12">
        <v>0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48</v>
      </c>
      <c r="AD12" t="s">
        <v>38</v>
      </c>
      <c r="AE12" s="2">
        <v>45783.570729166669</v>
      </c>
      <c r="AF12">
        <v>341</v>
      </c>
      <c r="AG12" t="s">
        <v>13</v>
      </c>
      <c r="AH12">
        <v>0</v>
      </c>
      <c r="AI12">
        <v>12.175000000000001</v>
      </c>
      <c r="AJ12" s="3">
        <v>5752</v>
      </c>
      <c r="AK12">
        <v>1.165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0">
        <v>48</v>
      </c>
      <c r="AT12" s="15">
        <f t="shared" si="0"/>
        <v>130.48808652049701</v>
      </c>
      <c r="AU12" s="16">
        <f t="shared" si="1"/>
        <v>1174.1068943187202</v>
      </c>
      <c r="AW12" s="6">
        <f t="shared" si="2"/>
        <v>109.32528528852025</v>
      </c>
      <c r="AX12" s="7">
        <f t="shared" si="3"/>
        <v>1084.39405793792</v>
      </c>
      <c r="AZ12" s="11">
        <f t="shared" si="4"/>
        <v>131.11693455446303</v>
      </c>
      <c r="BA12" s="12">
        <f t="shared" si="5"/>
        <v>1366.6777016256001</v>
      </c>
      <c r="BC12" s="13">
        <f t="shared" si="6"/>
        <v>133.27835318828721</v>
      </c>
      <c r="BD12" s="14">
        <f t="shared" si="7"/>
        <v>1211.2814868607998</v>
      </c>
      <c r="BF12" s="15">
        <f t="shared" si="8"/>
        <v>130.48808652049701</v>
      </c>
      <c r="BG12" s="16">
        <f t="shared" si="9"/>
        <v>1174.1068943187202</v>
      </c>
      <c r="BI12">
        <v>48</v>
      </c>
      <c r="BJ12" t="s">
        <v>38</v>
      </c>
      <c r="BK12" s="2">
        <v>45783.570729166669</v>
      </c>
      <c r="BL12">
        <v>341</v>
      </c>
      <c r="BM12" t="s">
        <v>13</v>
      </c>
      <c r="BN12">
        <v>0</v>
      </c>
      <c r="BO12">
        <v>2.859</v>
      </c>
      <c r="BP12" s="3">
        <v>758051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49</v>
      </c>
      <c r="B13" t="s">
        <v>39</v>
      </c>
      <c r="C13" s="2">
        <v>45783.591921296298</v>
      </c>
      <c r="D13">
        <v>323</v>
      </c>
      <c r="E13" t="s">
        <v>13</v>
      </c>
      <c r="F13">
        <v>0</v>
      </c>
      <c r="G13">
        <v>6.0019999999999998</v>
      </c>
      <c r="H13" s="3">
        <v>36168</v>
      </c>
      <c r="I13">
        <v>8.2000000000000003E-2</v>
      </c>
      <c r="J13" t="s">
        <v>14</v>
      </c>
      <c r="K13" t="s">
        <v>14</v>
      </c>
      <c r="L13" t="s">
        <v>14</v>
      </c>
      <c r="M13" t="s">
        <v>14</v>
      </c>
      <c r="O13">
        <v>49</v>
      </c>
      <c r="P13" t="s">
        <v>39</v>
      </c>
      <c r="Q13" s="2">
        <v>45783.591921296298</v>
      </c>
      <c r="R13">
        <v>323</v>
      </c>
      <c r="S13" t="s">
        <v>13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49</v>
      </c>
      <c r="AD13" t="s">
        <v>39</v>
      </c>
      <c r="AE13" s="2">
        <v>45783.591921296298</v>
      </c>
      <c r="AF13">
        <v>323</v>
      </c>
      <c r="AG13" t="s">
        <v>13</v>
      </c>
      <c r="AH13">
        <v>0</v>
      </c>
      <c r="AI13">
        <v>12.167999999999999</v>
      </c>
      <c r="AJ13" s="3">
        <v>6173</v>
      </c>
      <c r="AK13">
        <v>1.258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0">
        <v>49</v>
      </c>
      <c r="AT13" s="15">
        <f t="shared" si="0"/>
        <v>99.837539329087988</v>
      </c>
      <c r="AU13" s="16">
        <f t="shared" si="1"/>
        <v>1269.72224206397</v>
      </c>
      <c r="AW13" s="6">
        <f t="shared" si="2"/>
        <v>82.347107674999037</v>
      </c>
      <c r="AX13" s="7">
        <f t="shared" si="3"/>
        <v>1171.28663669192</v>
      </c>
      <c r="AZ13" s="11">
        <f t="shared" si="4"/>
        <v>97.576312098751998</v>
      </c>
      <c r="BA13" s="12">
        <f t="shared" si="5"/>
        <v>1467.1118857831</v>
      </c>
      <c r="BC13" s="13">
        <f t="shared" si="6"/>
        <v>100.15224572410881</v>
      </c>
      <c r="BD13" s="14">
        <f t="shared" si="7"/>
        <v>1297.2862654457999</v>
      </c>
      <c r="BF13" s="15">
        <f t="shared" si="8"/>
        <v>99.837539329087988</v>
      </c>
      <c r="BG13" s="16">
        <f t="shared" si="9"/>
        <v>1269.72224206397</v>
      </c>
      <c r="BI13">
        <v>49</v>
      </c>
      <c r="BJ13" t="s">
        <v>39</v>
      </c>
      <c r="BK13" s="2">
        <v>45783.591921296298</v>
      </c>
      <c r="BL13">
        <v>323</v>
      </c>
      <c r="BM13" t="s">
        <v>13</v>
      </c>
      <c r="BN13">
        <v>0</v>
      </c>
      <c r="BO13">
        <v>2.8610000000000002</v>
      </c>
      <c r="BP13" s="3">
        <v>723224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50</v>
      </c>
      <c r="B14" t="s">
        <v>40</v>
      </c>
      <c r="C14" s="2">
        <v>45783.613159722219</v>
      </c>
      <c r="D14">
        <v>173</v>
      </c>
      <c r="E14" t="s">
        <v>13</v>
      </c>
      <c r="F14">
        <v>0</v>
      </c>
      <c r="G14">
        <v>6.0019999999999998</v>
      </c>
      <c r="H14" s="3">
        <v>55442</v>
      </c>
      <c r="I14">
        <v>0.125</v>
      </c>
      <c r="J14" t="s">
        <v>14</v>
      </c>
      <c r="K14" t="s">
        <v>14</v>
      </c>
      <c r="L14" t="s">
        <v>14</v>
      </c>
      <c r="M14" t="s">
        <v>14</v>
      </c>
      <c r="O14">
        <v>50</v>
      </c>
      <c r="P14" t="s">
        <v>40</v>
      </c>
      <c r="Q14" s="2">
        <v>45783.613159722219</v>
      </c>
      <c r="R14">
        <v>173</v>
      </c>
      <c r="S14" t="s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50</v>
      </c>
      <c r="AD14" t="s">
        <v>40</v>
      </c>
      <c r="AE14" s="2">
        <v>45783.613159722219</v>
      </c>
      <c r="AF14">
        <v>173</v>
      </c>
      <c r="AG14" t="s">
        <v>13</v>
      </c>
      <c r="AH14">
        <v>0</v>
      </c>
      <c r="AI14">
        <v>12.2</v>
      </c>
      <c r="AJ14" s="3">
        <v>93886</v>
      </c>
      <c r="AK14">
        <v>20.367000000000001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0">
        <v>50</v>
      </c>
      <c r="AT14" s="15">
        <f t="shared" si="0"/>
        <v>151.066030559268</v>
      </c>
      <c r="AU14" s="16">
        <f t="shared" si="1"/>
        <v>20654.313349822478</v>
      </c>
      <c r="AW14" s="6">
        <f t="shared" si="2"/>
        <v>127.46025091058343</v>
      </c>
      <c r="AX14" s="7">
        <f t="shared" si="3"/>
        <v>19077.588092982078</v>
      </c>
      <c r="AZ14" s="11">
        <f t="shared" si="4"/>
        <v>153.44259917097204</v>
      </c>
      <c r="BA14" s="12">
        <f t="shared" si="5"/>
        <v>21118.045837263599</v>
      </c>
      <c r="BC14" s="13">
        <f t="shared" si="6"/>
        <v>155.5176401228768</v>
      </c>
      <c r="BD14" s="14">
        <f t="shared" si="7"/>
        <v>18606.167418666122</v>
      </c>
      <c r="BF14" s="15">
        <f t="shared" si="8"/>
        <v>151.066030559268</v>
      </c>
      <c r="BG14" s="16">
        <f t="shared" si="9"/>
        <v>20654.313349822478</v>
      </c>
      <c r="BI14">
        <v>50</v>
      </c>
      <c r="BJ14" t="s">
        <v>40</v>
      </c>
      <c r="BK14" s="2">
        <v>45783.613159722219</v>
      </c>
      <c r="BL14">
        <v>173</v>
      </c>
      <c r="BM14" t="s">
        <v>13</v>
      </c>
      <c r="BN14">
        <v>0</v>
      </c>
      <c r="BO14">
        <v>2.8620000000000001</v>
      </c>
      <c r="BP14" s="3">
        <v>698858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51</v>
      </c>
      <c r="B15" t="s">
        <v>41</v>
      </c>
      <c r="C15" s="2">
        <v>45783.634351851855</v>
      </c>
      <c r="D15">
        <v>388</v>
      </c>
      <c r="E15" t="s">
        <v>13</v>
      </c>
      <c r="F15">
        <v>0</v>
      </c>
      <c r="G15">
        <v>6.0019999999999998</v>
      </c>
      <c r="H15" s="3">
        <v>35863</v>
      </c>
      <c r="I15">
        <v>8.1000000000000003E-2</v>
      </c>
      <c r="J15" t="s">
        <v>14</v>
      </c>
      <c r="K15" t="s">
        <v>14</v>
      </c>
      <c r="L15" t="s">
        <v>14</v>
      </c>
      <c r="M15" t="s">
        <v>14</v>
      </c>
      <c r="O15">
        <v>51</v>
      </c>
      <c r="P15" t="s">
        <v>41</v>
      </c>
      <c r="Q15" s="2">
        <v>45783.634351851855</v>
      </c>
      <c r="R15">
        <v>388</v>
      </c>
      <c r="S15" t="s">
        <v>13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51</v>
      </c>
      <c r="AD15" t="s">
        <v>41</v>
      </c>
      <c r="AE15" s="2">
        <v>45783.634351851855</v>
      </c>
      <c r="AF15">
        <v>388</v>
      </c>
      <c r="AG15" t="s">
        <v>13</v>
      </c>
      <c r="AH15">
        <v>0</v>
      </c>
      <c r="AI15">
        <v>12.178000000000001</v>
      </c>
      <c r="AJ15" s="3">
        <v>6328</v>
      </c>
      <c r="AK15">
        <v>1.292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0">
        <v>51</v>
      </c>
      <c r="AT15" s="15">
        <f t="shared" si="0"/>
        <v>99.025307295753009</v>
      </c>
      <c r="AU15" s="16">
        <f t="shared" si="1"/>
        <v>1304.9206613331201</v>
      </c>
      <c r="AW15" s="6">
        <f t="shared" si="2"/>
        <v>81.632737094904741</v>
      </c>
      <c r="AX15" s="7">
        <f t="shared" si="3"/>
        <v>1203.2756877363199</v>
      </c>
      <c r="AZ15" s="11">
        <f t="shared" si="4"/>
        <v>96.682842929287006</v>
      </c>
      <c r="BA15" s="12">
        <f t="shared" si="5"/>
        <v>1504.0481213375999</v>
      </c>
      <c r="BC15" s="13">
        <f t="shared" si="6"/>
        <v>99.274395502712807</v>
      </c>
      <c r="BD15" s="14">
        <f t="shared" si="7"/>
        <v>1328.9453936768</v>
      </c>
      <c r="BF15" s="15">
        <f t="shared" si="8"/>
        <v>99.025307295753009</v>
      </c>
      <c r="BG15" s="16">
        <f t="shared" si="9"/>
        <v>1304.9206613331201</v>
      </c>
      <c r="BI15">
        <v>51</v>
      </c>
      <c r="BJ15" t="s">
        <v>41</v>
      </c>
      <c r="BK15" s="2">
        <v>45783.634351851855</v>
      </c>
      <c r="BL15">
        <v>388</v>
      </c>
      <c r="BM15" t="s">
        <v>13</v>
      </c>
      <c r="BN15">
        <v>0</v>
      </c>
      <c r="BO15">
        <v>2.8559999999999999</v>
      </c>
      <c r="BP15" s="3">
        <v>803388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52</v>
      </c>
      <c r="B16" t="s">
        <v>42</v>
      </c>
      <c r="C16" s="2">
        <v>45783.655578703707</v>
      </c>
      <c r="D16">
        <v>381</v>
      </c>
      <c r="E16" t="s">
        <v>13</v>
      </c>
      <c r="F16">
        <v>0</v>
      </c>
      <c r="G16">
        <v>6.0030000000000001</v>
      </c>
      <c r="H16" s="3">
        <v>23525</v>
      </c>
      <c r="I16">
        <v>5.2999999999999999E-2</v>
      </c>
      <c r="J16" t="s">
        <v>14</v>
      </c>
      <c r="K16" t="s">
        <v>14</v>
      </c>
      <c r="L16" t="s">
        <v>14</v>
      </c>
      <c r="M16" t="s">
        <v>14</v>
      </c>
      <c r="O16">
        <v>52</v>
      </c>
      <c r="P16" t="s">
        <v>42</v>
      </c>
      <c r="Q16" s="2">
        <v>45783.655578703707</v>
      </c>
      <c r="R16">
        <v>381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52</v>
      </c>
      <c r="AD16" t="s">
        <v>42</v>
      </c>
      <c r="AE16" s="2">
        <v>45783.655578703707</v>
      </c>
      <c r="AF16">
        <v>381</v>
      </c>
      <c r="AG16" t="s">
        <v>13</v>
      </c>
      <c r="AH16">
        <v>0</v>
      </c>
      <c r="AI16">
        <v>12.147</v>
      </c>
      <c r="AJ16" s="3">
        <v>31319</v>
      </c>
      <c r="AK16">
        <v>6.7610000000000001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0">
        <v>52</v>
      </c>
      <c r="AT16" s="15">
        <f t="shared" si="0"/>
        <v>66.127499060624999</v>
      </c>
      <c r="AU16" s="16">
        <f t="shared" si="1"/>
        <v>6949.2045301277312</v>
      </c>
      <c r="AW16" s="6">
        <f t="shared" si="2"/>
        <v>52.722127100162503</v>
      </c>
      <c r="AX16" s="7">
        <f t="shared" si="3"/>
        <v>6344.9052484992799</v>
      </c>
      <c r="AZ16" s="11">
        <f t="shared" si="4"/>
        <v>60.293822789375</v>
      </c>
      <c r="BA16" s="12">
        <f t="shared" si="5"/>
        <v>7172.7367410078996</v>
      </c>
      <c r="BC16" s="13">
        <f t="shared" si="6"/>
        <v>63.718145679500012</v>
      </c>
      <c r="BD16" s="14">
        <f t="shared" si="7"/>
        <v>6395.8383902921996</v>
      </c>
      <c r="BF16" s="15">
        <f t="shared" si="8"/>
        <v>66.127499060624999</v>
      </c>
      <c r="BG16" s="16">
        <f t="shared" si="9"/>
        <v>6949.2045301277312</v>
      </c>
      <c r="BI16">
        <v>52</v>
      </c>
      <c r="BJ16" t="s">
        <v>42</v>
      </c>
      <c r="BK16" s="2">
        <v>45783.655578703707</v>
      </c>
      <c r="BL16">
        <v>381</v>
      </c>
      <c r="BM16" t="s">
        <v>13</v>
      </c>
      <c r="BN16">
        <v>0</v>
      </c>
      <c r="BO16">
        <v>2.855</v>
      </c>
      <c r="BP16" s="3">
        <v>816510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53</v>
      </c>
      <c r="B17" t="s">
        <v>43</v>
      </c>
      <c r="C17" s="2">
        <v>45783.676793981482</v>
      </c>
      <c r="D17">
        <v>183</v>
      </c>
      <c r="E17" t="s">
        <v>13</v>
      </c>
      <c r="F17">
        <v>0</v>
      </c>
      <c r="G17">
        <v>6.0039999999999996</v>
      </c>
      <c r="H17" s="3">
        <v>11621</v>
      </c>
      <c r="I17">
        <v>2.7E-2</v>
      </c>
      <c r="J17" t="s">
        <v>14</v>
      </c>
      <c r="K17" t="s">
        <v>14</v>
      </c>
      <c r="L17" t="s">
        <v>14</v>
      </c>
      <c r="M17" t="s">
        <v>14</v>
      </c>
      <c r="O17">
        <v>53</v>
      </c>
      <c r="P17" t="s">
        <v>43</v>
      </c>
      <c r="Q17" s="2">
        <v>45783.676793981482</v>
      </c>
      <c r="R17">
        <v>183</v>
      </c>
      <c r="S17" t="s">
        <v>13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53</v>
      </c>
      <c r="AD17" t="s">
        <v>43</v>
      </c>
      <c r="AE17" s="2">
        <v>45783.676793981482</v>
      </c>
      <c r="AF17">
        <v>183</v>
      </c>
      <c r="AG17" t="s">
        <v>13</v>
      </c>
      <c r="AH17">
        <v>0</v>
      </c>
      <c r="AI17">
        <v>12.166</v>
      </c>
      <c r="AJ17" s="3">
        <v>15709</v>
      </c>
      <c r="AK17">
        <v>3.347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0">
        <v>53</v>
      </c>
      <c r="AT17" s="15">
        <f t="shared" si="0"/>
        <v>34.311004470416997</v>
      </c>
      <c r="AU17" s="16">
        <f t="shared" si="1"/>
        <v>3430.8301645433298</v>
      </c>
      <c r="AW17" s="6">
        <f t="shared" si="2"/>
        <v>24.80523126299386</v>
      </c>
      <c r="AX17" s="7">
        <f t="shared" si="3"/>
        <v>3137.05266118088</v>
      </c>
      <c r="AZ17" s="11">
        <f t="shared" si="4"/>
        <v>24.729732870143003</v>
      </c>
      <c r="BA17" s="12">
        <f t="shared" si="5"/>
        <v>3698.7229801959002</v>
      </c>
      <c r="BC17" s="13">
        <f t="shared" si="6"/>
        <v>29.3292772412792</v>
      </c>
      <c r="BD17" s="14">
        <f t="shared" si="7"/>
        <v>3239.6879936761998</v>
      </c>
      <c r="BF17" s="15">
        <f t="shared" si="8"/>
        <v>34.311004470416997</v>
      </c>
      <c r="BG17" s="16">
        <f t="shared" si="9"/>
        <v>3430.8301645433298</v>
      </c>
      <c r="BI17">
        <v>53</v>
      </c>
      <c r="BJ17" t="s">
        <v>43</v>
      </c>
      <c r="BK17" s="2">
        <v>45783.676793981482</v>
      </c>
      <c r="BL17">
        <v>183</v>
      </c>
      <c r="BM17" t="s">
        <v>13</v>
      </c>
      <c r="BN17">
        <v>0</v>
      </c>
      <c r="BO17">
        <v>2.8559999999999999</v>
      </c>
      <c r="BP17" s="3">
        <v>794230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54</v>
      </c>
      <c r="B18" t="s">
        <v>44</v>
      </c>
      <c r="C18" s="2">
        <v>45783.697951388887</v>
      </c>
      <c r="D18">
        <v>50</v>
      </c>
      <c r="E18" t="s">
        <v>13</v>
      </c>
      <c r="F18">
        <v>0</v>
      </c>
      <c r="G18">
        <v>6.008</v>
      </c>
      <c r="H18" s="3">
        <v>35919</v>
      </c>
      <c r="I18">
        <v>8.1000000000000003E-2</v>
      </c>
      <c r="J18" t="s">
        <v>14</v>
      </c>
      <c r="K18" t="s">
        <v>14</v>
      </c>
      <c r="L18" t="s">
        <v>14</v>
      </c>
      <c r="M18" t="s">
        <v>14</v>
      </c>
      <c r="O18">
        <v>54</v>
      </c>
      <c r="P18" t="s">
        <v>44</v>
      </c>
      <c r="Q18" s="2">
        <v>45783.697951388887</v>
      </c>
      <c r="R18">
        <v>50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54</v>
      </c>
      <c r="AD18" t="s">
        <v>44</v>
      </c>
      <c r="AE18" s="2">
        <v>45783.697951388887</v>
      </c>
      <c r="AF18">
        <v>50</v>
      </c>
      <c r="AG18" t="s">
        <v>13</v>
      </c>
      <c r="AH18">
        <v>0</v>
      </c>
      <c r="AI18">
        <v>12.188000000000001</v>
      </c>
      <c r="AJ18" s="3">
        <v>4699</v>
      </c>
      <c r="AK18">
        <v>0.93500000000000005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0">
        <v>54</v>
      </c>
      <c r="AT18" s="15">
        <f t="shared" si="0"/>
        <v>99.174442090456992</v>
      </c>
      <c r="AU18" s="16">
        <f t="shared" si="1"/>
        <v>934.87880490893008</v>
      </c>
      <c r="AW18" s="6">
        <f t="shared" si="2"/>
        <v>81.763901340857061</v>
      </c>
      <c r="AX18" s="7">
        <f t="shared" si="3"/>
        <v>867.01980306247992</v>
      </c>
      <c r="AZ18" s="11">
        <f t="shared" si="4"/>
        <v>96.846911717303001</v>
      </c>
      <c r="BA18" s="12">
        <f t="shared" si="5"/>
        <v>1114.7650378839</v>
      </c>
      <c r="BC18" s="13">
        <f t="shared" si="6"/>
        <v>99.435578586783208</v>
      </c>
      <c r="BD18" s="14">
        <f t="shared" si="7"/>
        <v>996.07458006019999</v>
      </c>
      <c r="BF18" s="15">
        <f t="shared" si="8"/>
        <v>99.174442090456992</v>
      </c>
      <c r="BG18" s="16">
        <f t="shared" si="9"/>
        <v>934.87880490893008</v>
      </c>
      <c r="BI18">
        <v>54</v>
      </c>
      <c r="BJ18" t="s">
        <v>44</v>
      </c>
      <c r="BK18" s="2">
        <v>45783.697951388887</v>
      </c>
      <c r="BL18">
        <v>50</v>
      </c>
      <c r="BM18" t="s">
        <v>13</v>
      </c>
      <c r="BN18">
        <v>0</v>
      </c>
      <c r="BO18">
        <v>2.863</v>
      </c>
      <c r="BP18" s="3">
        <v>795769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55</v>
      </c>
      <c r="B19" t="s">
        <v>45</v>
      </c>
      <c r="C19" s="2">
        <v>45783.719155092593</v>
      </c>
      <c r="D19">
        <v>151</v>
      </c>
      <c r="E19" t="s">
        <v>13</v>
      </c>
      <c r="F19">
        <v>0</v>
      </c>
      <c r="G19">
        <v>6</v>
      </c>
      <c r="H19" s="3">
        <v>42982</v>
      </c>
      <c r="I19">
        <v>9.7000000000000003E-2</v>
      </c>
      <c r="J19" t="s">
        <v>14</v>
      </c>
      <c r="K19" t="s">
        <v>14</v>
      </c>
      <c r="L19" t="s">
        <v>14</v>
      </c>
      <c r="M19" t="s">
        <v>14</v>
      </c>
      <c r="O19">
        <v>55</v>
      </c>
      <c r="P19" t="s">
        <v>45</v>
      </c>
      <c r="Q19" s="2">
        <v>45783.719155092593</v>
      </c>
      <c r="R19">
        <v>151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55</v>
      </c>
      <c r="AD19" t="s">
        <v>45</v>
      </c>
      <c r="AE19" s="2">
        <v>45783.719155092593</v>
      </c>
      <c r="AF19">
        <v>151</v>
      </c>
      <c r="AG19" t="s">
        <v>13</v>
      </c>
      <c r="AH19">
        <v>0</v>
      </c>
      <c r="AI19">
        <v>12.179</v>
      </c>
      <c r="AJ19" s="3">
        <v>6713</v>
      </c>
      <c r="AK19">
        <v>1.3759999999999999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0">
        <v>55</v>
      </c>
      <c r="AT19" s="15">
        <f t="shared" si="0"/>
        <v>117.97084403878799</v>
      </c>
      <c r="AU19" s="16">
        <f t="shared" si="1"/>
        <v>1392.3387914131702</v>
      </c>
      <c r="AW19" s="6">
        <f t="shared" si="2"/>
        <v>98.302942189825032</v>
      </c>
      <c r="AX19" s="7">
        <f t="shared" si="3"/>
        <v>1282.7270573031199</v>
      </c>
      <c r="AZ19" s="11">
        <f t="shared" si="4"/>
        <v>117.46079368505201</v>
      </c>
      <c r="BA19" s="12">
        <f t="shared" si="5"/>
        <v>1595.6981412990999</v>
      </c>
      <c r="BC19" s="13">
        <f t="shared" si="6"/>
        <v>119.75027376882881</v>
      </c>
      <c r="BD19" s="14">
        <f t="shared" si="7"/>
        <v>1407.5701507337999</v>
      </c>
      <c r="BF19" s="15">
        <f t="shared" si="8"/>
        <v>117.97084403878799</v>
      </c>
      <c r="BG19" s="16">
        <f t="shared" si="9"/>
        <v>1392.3387914131702</v>
      </c>
      <c r="BI19">
        <v>55</v>
      </c>
      <c r="BJ19" t="s">
        <v>45</v>
      </c>
      <c r="BK19" s="2">
        <v>45783.719155092593</v>
      </c>
      <c r="BL19">
        <v>151</v>
      </c>
      <c r="BM19" t="s">
        <v>13</v>
      </c>
      <c r="BN19">
        <v>0</v>
      </c>
      <c r="BO19">
        <v>2.851</v>
      </c>
      <c r="BP19" s="3">
        <v>895521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56</v>
      </c>
      <c r="B20" t="s">
        <v>46</v>
      </c>
      <c r="C20" s="2">
        <v>45783.740347222221</v>
      </c>
      <c r="D20">
        <v>119</v>
      </c>
      <c r="E20" t="s">
        <v>13</v>
      </c>
      <c r="F20">
        <v>0</v>
      </c>
      <c r="G20">
        <v>6.0049999999999999</v>
      </c>
      <c r="H20" s="3">
        <v>14750</v>
      </c>
      <c r="I20">
        <v>3.4000000000000002E-2</v>
      </c>
      <c r="J20" t="s">
        <v>14</v>
      </c>
      <c r="K20" t="s">
        <v>14</v>
      </c>
      <c r="L20" t="s">
        <v>14</v>
      </c>
      <c r="M20" t="s">
        <v>14</v>
      </c>
      <c r="O20">
        <v>56</v>
      </c>
      <c r="P20" t="s">
        <v>46</v>
      </c>
      <c r="Q20" s="2">
        <v>45783.740347222221</v>
      </c>
      <c r="R20">
        <v>119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56</v>
      </c>
      <c r="AD20" t="s">
        <v>46</v>
      </c>
      <c r="AE20" s="2">
        <v>45783.740347222221</v>
      </c>
      <c r="AF20">
        <v>119</v>
      </c>
      <c r="AG20" t="s">
        <v>13</v>
      </c>
      <c r="AH20">
        <v>0</v>
      </c>
      <c r="AI20">
        <v>12.106999999999999</v>
      </c>
      <c r="AJ20" s="3">
        <v>72253</v>
      </c>
      <c r="AK20">
        <v>15.677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0">
        <v>56</v>
      </c>
      <c r="AT20" s="15">
        <f t="shared" si="0"/>
        <v>42.681281062500005</v>
      </c>
      <c r="AU20" s="16">
        <f t="shared" si="1"/>
        <v>16047.877432384421</v>
      </c>
      <c r="AW20" s="6">
        <f t="shared" si="2"/>
        <v>32.145477516249997</v>
      </c>
      <c r="AX20" s="7">
        <f t="shared" si="3"/>
        <v>14697.768041850319</v>
      </c>
      <c r="AZ20" s="11">
        <f t="shared" si="4"/>
        <v>34.121153937499997</v>
      </c>
      <c r="BA20" s="12">
        <f t="shared" si="5"/>
        <v>15906.549813231901</v>
      </c>
      <c r="BC20" s="13">
        <f t="shared" si="6"/>
        <v>38.376417950000004</v>
      </c>
      <c r="BD20" s="14">
        <f t="shared" si="7"/>
        <v>14229.64538090373</v>
      </c>
      <c r="BF20" s="15">
        <f t="shared" si="8"/>
        <v>42.681281062500005</v>
      </c>
      <c r="BG20" s="16">
        <f t="shared" si="9"/>
        <v>16047.877432384421</v>
      </c>
      <c r="BI20">
        <v>56</v>
      </c>
      <c r="BJ20" t="s">
        <v>46</v>
      </c>
      <c r="BK20" s="2">
        <v>45783.740347222221</v>
      </c>
      <c r="BL20">
        <v>119</v>
      </c>
      <c r="BM20" t="s">
        <v>13</v>
      </c>
      <c r="BN20">
        <v>0</v>
      </c>
      <c r="BO20">
        <v>2.84</v>
      </c>
      <c r="BP20" s="3">
        <v>1106109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57</v>
      </c>
      <c r="B21" t="s">
        <v>47</v>
      </c>
      <c r="C21" s="2">
        <v>45783.76152777778</v>
      </c>
      <c r="D21">
        <v>232</v>
      </c>
      <c r="E21" t="s">
        <v>13</v>
      </c>
      <c r="F21">
        <v>0</v>
      </c>
      <c r="G21">
        <v>6.0030000000000001</v>
      </c>
      <c r="H21" s="3">
        <v>22619</v>
      </c>
      <c r="I21">
        <v>5.0999999999999997E-2</v>
      </c>
      <c r="J21" t="s">
        <v>14</v>
      </c>
      <c r="K21" t="s">
        <v>14</v>
      </c>
      <c r="L21" t="s">
        <v>14</v>
      </c>
      <c r="M21" t="s">
        <v>14</v>
      </c>
      <c r="O21">
        <v>57</v>
      </c>
      <c r="P21" t="s">
        <v>47</v>
      </c>
      <c r="Q21" s="2">
        <v>45783.76152777778</v>
      </c>
      <c r="R21">
        <v>232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57</v>
      </c>
      <c r="AD21" t="s">
        <v>47</v>
      </c>
      <c r="AE21" s="2">
        <v>45783.76152777778</v>
      </c>
      <c r="AF21">
        <v>232</v>
      </c>
      <c r="AG21" t="s">
        <v>13</v>
      </c>
      <c r="AH21">
        <v>0</v>
      </c>
      <c r="AI21">
        <v>12.134</v>
      </c>
      <c r="AJ21" s="3">
        <v>43457</v>
      </c>
      <c r="AK21">
        <v>9.4109999999999996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0">
        <v>57</v>
      </c>
      <c r="AT21" s="15">
        <f t="shared" si="0"/>
        <v>63.708602160657001</v>
      </c>
      <c r="AU21" s="16">
        <f t="shared" si="1"/>
        <v>9668.4896726395709</v>
      </c>
      <c r="AW21" s="6">
        <f t="shared" si="2"/>
        <v>50.598206192773063</v>
      </c>
      <c r="AX21" s="7">
        <f t="shared" si="3"/>
        <v>8830.667103133519</v>
      </c>
      <c r="AZ21" s="11">
        <f t="shared" si="4"/>
        <v>57.602793583102994</v>
      </c>
      <c r="BA21" s="12">
        <f t="shared" si="5"/>
        <v>9720.4382017711014</v>
      </c>
      <c r="BC21" s="13">
        <f t="shared" si="6"/>
        <v>61.103725386303196</v>
      </c>
      <c r="BD21" s="14">
        <f t="shared" si="7"/>
        <v>8829.8520512298001</v>
      </c>
      <c r="BF21" s="15">
        <f t="shared" si="8"/>
        <v>63.708602160657001</v>
      </c>
      <c r="BG21" s="16">
        <f t="shared" si="9"/>
        <v>9668.4896726395709</v>
      </c>
      <c r="BI21">
        <v>57</v>
      </c>
      <c r="BJ21" t="s">
        <v>47</v>
      </c>
      <c r="BK21" s="2">
        <v>45783.76152777778</v>
      </c>
      <c r="BL21">
        <v>232</v>
      </c>
      <c r="BM21" t="s">
        <v>13</v>
      </c>
      <c r="BN21">
        <v>0</v>
      </c>
      <c r="BO21">
        <v>2.8439999999999999</v>
      </c>
      <c r="BP21" s="3">
        <v>1029998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58</v>
      </c>
      <c r="B22" t="s">
        <v>48</v>
      </c>
      <c r="C22" s="2">
        <v>45783.782766203702</v>
      </c>
      <c r="D22">
        <v>321</v>
      </c>
      <c r="E22" t="s">
        <v>13</v>
      </c>
      <c r="F22">
        <v>0</v>
      </c>
      <c r="G22">
        <v>6</v>
      </c>
      <c r="H22" s="3">
        <v>79599</v>
      </c>
      <c r="I22">
        <v>0.18</v>
      </c>
      <c r="J22" t="s">
        <v>14</v>
      </c>
      <c r="K22" t="s">
        <v>14</v>
      </c>
      <c r="L22" t="s">
        <v>14</v>
      </c>
      <c r="M22" t="s">
        <v>14</v>
      </c>
      <c r="O22">
        <v>58</v>
      </c>
      <c r="P22" t="s">
        <v>48</v>
      </c>
      <c r="Q22" s="2">
        <v>45783.782766203702</v>
      </c>
      <c r="R22">
        <v>321</v>
      </c>
      <c r="S22" t="s">
        <v>13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58</v>
      </c>
      <c r="AD22" t="s">
        <v>48</v>
      </c>
      <c r="AE22" s="2">
        <v>45783.782766203702</v>
      </c>
      <c r="AF22">
        <v>321</v>
      </c>
      <c r="AG22" t="s">
        <v>13</v>
      </c>
      <c r="AH22">
        <v>0</v>
      </c>
      <c r="AI22">
        <v>12.109</v>
      </c>
      <c r="AJ22" s="3">
        <v>70768</v>
      </c>
      <c r="AK22">
        <v>15.355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0">
        <v>58</v>
      </c>
      <c r="AT22" s="15">
        <f t="shared" si="0"/>
        <v>214.99714978933699</v>
      </c>
      <c r="AU22" s="16">
        <f t="shared" si="1"/>
        <v>15731.303473669121</v>
      </c>
      <c r="AW22" s="6">
        <f t="shared" si="2"/>
        <v>183.91815049548745</v>
      </c>
      <c r="AX22" s="7">
        <f t="shared" si="3"/>
        <v>14396.238637291519</v>
      </c>
      <c r="AZ22" s="11">
        <f t="shared" si="4"/>
        <v>221.80788373682302</v>
      </c>
      <c r="BA22" s="12">
        <f t="shared" si="5"/>
        <v>15547.401908198401</v>
      </c>
      <c r="BC22" s="13">
        <f t="shared" si="6"/>
        <v>224.60666396867123</v>
      </c>
      <c r="BD22" s="14">
        <f t="shared" si="7"/>
        <v>13928.393520929279</v>
      </c>
      <c r="BF22" s="15">
        <f t="shared" si="8"/>
        <v>214.99714978933699</v>
      </c>
      <c r="BG22" s="16">
        <f t="shared" si="9"/>
        <v>15731.303473669121</v>
      </c>
      <c r="BI22">
        <v>58</v>
      </c>
      <c r="BJ22" t="s">
        <v>48</v>
      </c>
      <c r="BK22" s="2">
        <v>45783.782766203702</v>
      </c>
      <c r="BL22">
        <v>321</v>
      </c>
      <c r="BM22" t="s">
        <v>13</v>
      </c>
      <c r="BN22">
        <v>0</v>
      </c>
      <c r="BO22">
        <v>2.8479999999999999</v>
      </c>
      <c r="BP22" s="3">
        <v>916936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59</v>
      </c>
      <c r="B23" t="s">
        <v>49</v>
      </c>
      <c r="C23" s="2">
        <v>45783.803981481484</v>
      </c>
      <c r="D23">
        <v>78</v>
      </c>
      <c r="E23" t="s">
        <v>13</v>
      </c>
      <c r="F23">
        <v>0</v>
      </c>
      <c r="G23">
        <v>6.0030000000000001</v>
      </c>
      <c r="H23" s="3">
        <v>15904</v>
      </c>
      <c r="I23">
        <v>3.5999999999999997E-2</v>
      </c>
      <c r="J23" t="s">
        <v>14</v>
      </c>
      <c r="K23" t="s">
        <v>14</v>
      </c>
      <c r="L23" t="s">
        <v>14</v>
      </c>
      <c r="M23" t="s">
        <v>14</v>
      </c>
      <c r="O23">
        <v>59</v>
      </c>
      <c r="P23" t="s">
        <v>49</v>
      </c>
      <c r="Q23" s="2">
        <v>45783.803981481484</v>
      </c>
      <c r="R23">
        <v>78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59</v>
      </c>
      <c r="AD23" t="s">
        <v>49</v>
      </c>
      <c r="AE23" s="2">
        <v>45783.803981481484</v>
      </c>
      <c r="AF23">
        <v>78</v>
      </c>
      <c r="AG23" t="s">
        <v>13</v>
      </c>
      <c r="AH23">
        <v>0</v>
      </c>
      <c r="AI23">
        <v>12.106</v>
      </c>
      <c r="AJ23" s="3">
        <v>70735</v>
      </c>
      <c r="AK23">
        <v>15.348000000000001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0">
        <v>59</v>
      </c>
      <c r="AT23" s="15">
        <f t="shared" si="0"/>
        <v>45.767005512192</v>
      </c>
      <c r="AU23" s="16">
        <f t="shared" si="1"/>
        <v>15724.2679648105</v>
      </c>
      <c r="AW23" s="6">
        <f t="shared" si="2"/>
        <v>34.852220436623355</v>
      </c>
      <c r="AX23" s="7">
        <f t="shared" si="3"/>
        <v>14389.536705457998</v>
      </c>
      <c r="AZ23" s="11">
        <f t="shared" si="4"/>
        <v>37.576990010368</v>
      </c>
      <c r="BA23" s="12">
        <f t="shared" si="5"/>
        <v>15539.418794797501</v>
      </c>
      <c r="BC23" s="13">
        <f t="shared" si="6"/>
        <v>41.711647732019202</v>
      </c>
      <c r="BD23" s="14">
        <f t="shared" si="7"/>
        <v>13921.69783139325</v>
      </c>
      <c r="BF23" s="15">
        <f t="shared" si="8"/>
        <v>45.767005512192</v>
      </c>
      <c r="BG23" s="16">
        <f t="shared" si="9"/>
        <v>15724.2679648105</v>
      </c>
      <c r="BI23">
        <v>59</v>
      </c>
      <c r="BJ23" t="s">
        <v>49</v>
      </c>
      <c r="BK23" s="2">
        <v>45783.803981481484</v>
      </c>
      <c r="BL23">
        <v>78</v>
      </c>
      <c r="BM23" t="s">
        <v>13</v>
      </c>
      <c r="BN23">
        <v>0</v>
      </c>
      <c r="BO23">
        <v>2.8439999999999999</v>
      </c>
      <c r="BP23" s="3">
        <v>1034630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60</v>
      </c>
      <c r="B24" t="s">
        <v>50</v>
      </c>
      <c r="C24" s="2">
        <v>45783.825208333335</v>
      </c>
      <c r="D24">
        <v>49</v>
      </c>
      <c r="E24" t="s">
        <v>13</v>
      </c>
      <c r="F24">
        <v>0</v>
      </c>
      <c r="G24">
        <v>5.9980000000000002</v>
      </c>
      <c r="H24" s="3">
        <v>56655</v>
      </c>
      <c r="I24">
        <v>0.128</v>
      </c>
      <c r="J24" t="s">
        <v>14</v>
      </c>
      <c r="K24" t="s">
        <v>14</v>
      </c>
      <c r="L24" t="s">
        <v>14</v>
      </c>
      <c r="M24" t="s">
        <v>14</v>
      </c>
      <c r="O24">
        <v>60</v>
      </c>
      <c r="P24" t="s">
        <v>50</v>
      </c>
      <c r="Q24" s="2">
        <v>45783.825208333335</v>
      </c>
      <c r="R24">
        <v>49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60</v>
      </c>
      <c r="AD24" t="s">
        <v>50</v>
      </c>
      <c r="AE24" s="2">
        <v>45783.825208333335</v>
      </c>
      <c r="AF24">
        <v>49</v>
      </c>
      <c r="AG24" t="s">
        <v>13</v>
      </c>
      <c r="AH24">
        <v>0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Q24">
        <v>2</v>
      </c>
      <c r="AR24" t="s">
        <v>74</v>
      </c>
      <c r="AS24" s="10">
        <v>60</v>
      </c>
      <c r="AT24" s="15">
        <f t="shared" si="0"/>
        <v>154.283535486425</v>
      </c>
      <c r="AU24" s="16" t="e">
        <f t="shared" si="1"/>
        <v>#VALUE!</v>
      </c>
      <c r="AW24" s="6">
        <f t="shared" si="2"/>
        <v>130.2974235919265</v>
      </c>
      <c r="AX24" s="7" t="e">
        <f t="shared" si="3"/>
        <v>#VALUE!</v>
      </c>
      <c r="AZ24" s="11">
        <f t="shared" si="4"/>
        <v>156.91932770757504</v>
      </c>
      <c r="BA24" s="12" t="e">
        <f t="shared" si="5"/>
        <v>#VALUE!</v>
      </c>
      <c r="BC24" s="13">
        <f t="shared" si="6"/>
        <v>158.99485792958001</v>
      </c>
      <c r="BD24" s="14" t="e">
        <f t="shared" si="7"/>
        <v>#VALUE!</v>
      </c>
      <c r="BF24" s="15">
        <f t="shared" si="8"/>
        <v>154.283535486425</v>
      </c>
      <c r="BG24" s="16" t="e">
        <f t="shared" si="9"/>
        <v>#VALUE!</v>
      </c>
      <c r="BI24">
        <v>60</v>
      </c>
      <c r="BJ24" t="s">
        <v>50</v>
      </c>
      <c r="BK24" s="2">
        <v>45783.825208333335</v>
      </c>
      <c r="BL24">
        <v>49</v>
      </c>
      <c r="BM24" t="s">
        <v>13</v>
      </c>
      <c r="BN24">
        <v>0</v>
      </c>
      <c r="BO24">
        <v>2.8519999999999999</v>
      </c>
      <c r="BP24" s="3">
        <v>847711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61</v>
      </c>
      <c r="B25" t="s">
        <v>51</v>
      </c>
      <c r="C25" s="2">
        <v>45783.84642361111</v>
      </c>
      <c r="D25">
        <v>221</v>
      </c>
      <c r="E25" t="s">
        <v>13</v>
      </c>
      <c r="F25">
        <v>0</v>
      </c>
      <c r="G25">
        <v>6.0019999999999998</v>
      </c>
      <c r="H25" s="3">
        <v>15882</v>
      </c>
      <c r="I25">
        <v>3.5999999999999997E-2</v>
      </c>
      <c r="J25" t="s">
        <v>14</v>
      </c>
      <c r="K25" t="s">
        <v>14</v>
      </c>
      <c r="L25" t="s">
        <v>14</v>
      </c>
      <c r="M25" t="s">
        <v>14</v>
      </c>
      <c r="O25">
        <v>61</v>
      </c>
      <c r="P25" t="s">
        <v>51</v>
      </c>
      <c r="Q25" s="2">
        <v>45783.84642361111</v>
      </c>
      <c r="R25">
        <v>221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61</v>
      </c>
      <c r="AD25" t="s">
        <v>51</v>
      </c>
      <c r="AE25" s="2">
        <v>45783.84642361111</v>
      </c>
      <c r="AF25">
        <v>221</v>
      </c>
      <c r="AG25" t="s">
        <v>13</v>
      </c>
      <c r="AH25">
        <v>0</v>
      </c>
      <c r="AI25">
        <v>12.076000000000001</v>
      </c>
      <c r="AJ25" s="3">
        <v>68927</v>
      </c>
      <c r="AK25">
        <v>14.955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0">
        <v>61</v>
      </c>
      <c r="AT25" s="15">
        <f t="shared" si="0"/>
        <v>45.708185425987999</v>
      </c>
      <c r="AU25" s="16">
        <f t="shared" si="1"/>
        <v>15338.77200928602</v>
      </c>
      <c r="AW25" s="6">
        <f t="shared" si="2"/>
        <v>34.800620757601038</v>
      </c>
      <c r="AX25" s="7">
        <f t="shared" si="3"/>
        <v>14022.267132483919</v>
      </c>
      <c r="AZ25" s="11">
        <f t="shared" si="4"/>
        <v>37.511146793851999</v>
      </c>
      <c r="BA25" s="12">
        <f t="shared" si="5"/>
        <v>15101.9048086439</v>
      </c>
      <c r="BC25" s="13">
        <f t="shared" si="6"/>
        <v>41.648071687548807</v>
      </c>
      <c r="BD25" s="14">
        <f t="shared" si="7"/>
        <v>13554.775220164131</v>
      </c>
      <c r="BF25" s="15">
        <f t="shared" si="8"/>
        <v>45.708185425987999</v>
      </c>
      <c r="BG25" s="16">
        <f t="shared" si="9"/>
        <v>15338.77200928602</v>
      </c>
      <c r="BI25">
        <v>61</v>
      </c>
      <c r="BJ25" t="s">
        <v>51</v>
      </c>
      <c r="BK25" s="2">
        <v>45783.84642361111</v>
      </c>
      <c r="BL25">
        <v>221</v>
      </c>
      <c r="BM25" t="s">
        <v>13</v>
      </c>
      <c r="BN25">
        <v>0</v>
      </c>
      <c r="BO25">
        <v>2.8439999999999999</v>
      </c>
      <c r="BP25" s="3">
        <v>1024168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62</v>
      </c>
      <c r="B26" t="s">
        <v>52</v>
      </c>
      <c r="C26" s="2">
        <v>45783.867650462962</v>
      </c>
      <c r="D26">
        <v>324</v>
      </c>
      <c r="E26" t="s">
        <v>13</v>
      </c>
      <c r="F26">
        <v>0</v>
      </c>
      <c r="G26">
        <v>5.9969999999999999</v>
      </c>
      <c r="H26" s="3">
        <v>59409</v>
      </c>
      <c r="I26">
        <v>0.13400000000000001</v>
      </c>
      <c r="J26" t="s">
        <v>14</v>
      </c>
      <c r="K26" t="s">
        <v>14</v>
      </c>
      <c r="L26" t="s">
        <v>14</v>
      </c>
      <c r="M26" t="s">
        <v>14</v>
      </c>
      <c r="O26">
        <v>62</v>
      </c>
      <c r="P26" t="s">
        <v>52</v>
      </c>
      <c r="Q26" s="2">
        <v>45783.867650462962</v>
      </c>
      <c r="R26">
        <v>324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62</v>
      </c>
      <c r="AD26" t="s">
        <v>52</v>
      </c>
      <c r="AE26" s="2">
        <v>45783.867650462962</v>
      </c>
      <c r="AF26">
        <v>324</v>
      </c>
      <c r="AG26" t="s">
        <v>13</v>
      </c>
      <c r="AH26">
        <v>0</v>
      </c>
      <c r="AI26">
        <v>12.151</v>
      </c>
      <c r="AJ26" s="3">
        <v>4683</v>
      </c>
      <c r="AK26">
        <v>0.93100000000000005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0">
        <v>62</v>
      </c>
      <c r="AT26" s="15">
        <f t="shared" si="0"/>
        <v>161.58569809909699</v>
      </c>
      <c r="AU26" s="16">
        <f t="shared" si="1"/>
        <v>931.24297090477012</v>
      </c>
      <c r="AW26" s="6">
        <f t="shared" si="2"/>
        <v>136.73807176570824</v>
      </c>
      <c r="AX26" s="7">
        <f t="shared" si="3"/>
        <v>863.71643392071996</v>
      </c>
      <c r="AZ26" s="11">
        <f t="shared" si="4"/>
        <v>164.79567702386302</v>
      </c>
      <c r="BA26" s="12">
        <f t="shared" si="5"/>
        <v>1110.9295039671001</v>
      </c>
      <c r="BC26" s="13">
        <f t="shared" si="6"/>
        <v>166.88639182364722</v>
      </c>
      <c r="BD26" s="14">
        <f t="shared" si="7"/>
        <v>992.80355675780004</v>
      </c>
      <c r="BF26" s="15">
        <f t="shared" si="8"/>
        <v>161.58569809909699</v>
      </c>
      <c r="BG26" s="16">
        <f t="shared" si="9"/>
        <v>931.24297090477012</v>
      </c>
      <c r="BI26">
        <v>62</v>
      </c>
      <c r="BJ26" t="s">
        <v>52</v>
      </c>
      <c r="BK26" s="2">
        <v>45783.867650462962</v>
      </c>
      <c r="BL26">
        <v>324</v>
      </c>
      <c r="BM26" t="s">
        <v>13</v>
      </c>
      <c r="BN26">
        <v>0</v>
      </c>
      <c r="BO26">
        <v>2.8519999999999999</v>
      </c>
      <c r="BP26" s="3">
        <v>852606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63</v>
      </c>
      <c r="B27" t="s">
        <v>53</v>
      </c>
      <c r="C27" s="2">
        <v>45783.888842592591</v>
      </c>
      <c r="D27">
        <v>257</v>
      </c>
      <c r="E27" t="s">
        <v>13</v>
      </c>
      <c r="F27">
        <v>0</v>
      </c>
      <c r="G27">
        <v>5.9969999999999999</v>
      </c>
      <c r="H27" s="3">
        <v>56587</v>
      </c>
      <c r="I27">
        <v>0.128</v>
      </c>
      <c r="J27" t="s">
        <v>14</v>
      </c>
      <c r="K27" t="s">
        <v>14</v>
      </c>
      <c r="L27" t="s">
        <v>14</v>
      </c>
      <c r="M27" t="s">
        <v>14</v>
      </c>
      <c r="O27">
        <v>63</v>
      </c>
      <c r="P27" t="s">
        <v>53</v>
      </c>
      <c r="Q27" s="2">
        <v>45783.888842592591</v>
      </c>
      <c r="R27">
        <v>257</v>
      </c>
      <c r="S27" t="s">
        <v>13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63</v>
      </c>
      <c r="AD27" t="s">
        <v>53</v>
      </c>
      <c r="AE27" s="2">
        <v>45783.888842592591</v>
      </c>
      <c r="AF27">
        <v>257</v>
      </c>
      <c r="AG27" t="s">
        <v>13</v>
      </c>
      <c r="AH27">
        <v>0</v>
      </c>
      <c r="AI27" t="s">
        <v>14</v>
      </c>
      <c r="AJ27" t="s">
        <v>14</v>
      </c>
      <c r="AK27" t="s">
        <v>14</v>
      </c>
      <c r="AL27" t="s">
        <v>14</v>
      </c>
      <c r="AM27" t="s">
        <v>14</v>
      </c>
      <c r="AN27" t="s">
        <v>14</v>
      </c>
      <c r="AO27" t="s">
        <v>14</v>
      </c>
      <c r="AQ27">
        <v>2</v>
      </c>
      <c r="AR27" t="s">
        <v>74</v>
      </c>
      <c r="AS27" s="10">
        <v>63</v>
      </c>
      <c r="AT27" s="15">
        <f t="shared" si="0"/>
        <v>154.10318470635301</v>
      </c>
      <c r="AU27" s="16" t="e">
        <f t="shared" si="1"/>
        <v>#VALUE!</v>
      </c>
      <c r="AW27" s="6">
        <f t="shared" si="2"/>
        <v>130.13837978665273</v>
      </c>
      <c r="AX27" s="7" t="e">
        <f t="shared" si="3"/>
        <v>#VALUE!</v>
      </c>
      <c r="AZ27" s="11">
        <f t="shared" si="4"/>
        <v>156.72454732668703</v>
      </c>
      <c r="BA27" s="12" t="e">
        <f t="shared" si="5"/>
        <v>#VALUE!</v>
      </c>
      <c r="BC27" s="13">
        <f t="shared" si="6"/>
        <v>158.7999498212728</v>
      </c>
      <c r="BD27" s="14" t="e">
        <f t="shared" si="7"/>
        <v>#VALUE!</v>
      </c>
      <c r="BF27" s="15">
        <f t="shared" si="8"/>
        <v>154.10318470635301</v>
      </c>
      <c r="BG27" s="16" t="e">
        <f t="shared" si="9"/>
        <v>#VALUE!</v>
      </c>
      <c r="BI27">
        <v>63</v>
      </c>
      <c r="BJ27" t="s">
        <v>53</v>
      </c>
      <c r="BK27" s="2">
        <v>45783.888842592591</v>
      </c>
      <c r="BL27">
        <v>257</v>
      </c>
      <c r="BM27" t="s">
        <v>13</v>
      </c>
      <c r="BN27">
        <v>0</v>
      </c>
      <c r="BO27">
        <v>2.8519999999999999</v>
      </c>
      <c r="BP27" s="3">
        <v>867990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64</v>
      </c>
      <c r="B28" t="s">
        <v>54</v>
      </c>
      <c r="C28" s="2">
        <v>45783.910057870373</v>
      </c>
      <c r="D28">
        <v>280</v>
      </c>
      <c r="E28" t="s">
        <v>13</v>
      </c>
      <c r="F28">
        <v>0</v>
      </c>
      <c r="G28">
        <v>5.9610000000000003</v>
      </c>
      <c r="H28" s="3">
        <v>13346601</v>
      </c>
      <c r="I28">
        <v>31.117999999999999</v>
      </c>
      <c r="J28" t="s">
        <v>14</v>
      </c>
      <c r="K28" t="s">
        <v>14</v>
      </c>
      <c r="L28" t="s">
        <v>14</v>
      </c>
      <c r="M28" t="s">
        <v>14</v>
      </c>
      <c r="O28">
        <v>64</v>
      </c>
      <c r="P28" t="s">
        <v>54</v>
      </c>
      <c r="Q28" s="2">
        <v>45783.910057870373</v>
      </c>
      <c r="R28">
        <v>280</v>
      </c>
      <c r="S28" t="s">
        <v>13</v>
      </c>
      <c r="T28">
        <v>0</v>
      </c>
      <c r="U28">
        <v>5.9130000000000003</v>
      </c>
      <c r="V28" s="3">
        <v>100810</v>
      </c>
      <c r="W28">
        <v>24.88</v>
      </c>
      <c r="X28" t="s">
        <v>14</v>
      </c>
      <c r="Y28" t="s">
        <v>14</v>
      </c>
      <c r="Z28" t="s">
        <v>14</v>
      </c>
      <c r="AA28" t="s">
        <v>14</v>
      </c>
      <c r="AC28">
        <v>64</v>
      </c>
      <c r="AD28" t="s">
        <v>54</v>
      </c>
      <c r="AE28" s="2">
        <v>45783.910057870373</v>
      </c>
      <c r="AF28">
        <v>280</v>
      </c>
      <c r="AG28" t="s">
        <v>13</v>
      </c>
      <c r="AH28">
        <v>0</v>
      </c>
      <c r="AI28">
        <v>12.074</v>
      </c>
      <c r="AJ28" s="3">
        <v>44138</v>
      </c>
      <c r="AK28">
        <v>9.5589999999999993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0">
        <v>64</v>
      </c>
      <c r="AT28" s="15">
        <f t="shared" si="0"/>
        <v>25365.565667145998</v>
      </c>
      <c r="AU28" s="16">
        <f t="shared" si="1"/>
        <v>9820.6262394309215</v>
      </c>
      <c r="AW28" s="6">
        <f t="shared" si="2"/>
        <v>24939.998724781999</v>
      </c>
      <c r="AX28" s="7">
        <f t="shared" si="3"/>
        <v>8969.9074791171188</v>
      </c>
      <c r="AZ28" s="11">
        <f t="shared" si="4"/>
        <v>24622.511878000001</v>
      </c>
      <c r="BA28" s="12">
        <f t="shared" si="5"/>
        <v>9859.3948356316014</v>
      </c>
      <c r="BC28" s="13">
        <f t="shared" si="6"/>
        <v>26909.908660900001</v>
      </c>
      <c r="BD28" s="14">
        <f t="shared" si="7"/>
        <v>8965.8898499688003</v>
      </c>
      <c r="BF28" s="15">
        <f t="shared" si="8"/>
        <v>25365.565667145998</v>
      </c>
      <c r="BG28" s="16">
        <f t="shared" si="9"/>
        <v>9820.6262394309215</v>
      </c>
      <c r="BI28">
        <v>64</v>
      </c>
      <c r="BJ28" t="s">
        <v>54</v>
      </c>
      <c r="BK28" s="2">
        <v>45783.910057870373</v>
      </c>
      <c r="BL28">
        <v>280</v>
      </c>
      <c r="BM28" t="s">
        <v>13</v>
      </c>
      <c r="BN28">
        <v>0</v>
      </c>
      <c r="BO28">
        <v>2.8540000000000001</v>
      </c>
      <c r="BP28" s="3">
        <v>744597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65</v>
      </c>
      <c r="B29" t="s">
        <v>55</v>
      </c>
      <c r="C29" s="2">
        <v>45783.931273148148</v>
      </c>
      <c r="D29">
        <v>27</v>
      </c>
      <c r="E29" t="s">
        <v>13</v>
      </c>
      <c r="F29">
        <v>0</v>
      </c>
      <c r="G29">
        <v>5.9850000000000003</v>
      </c>
      <c r="H29" s="3">
        <v>2680062</v>
      </c>
      <c r="I29">
        <v>6.0789999999999997</v>
      </c>
      <c r="J29" t="s">
        <v>14</v>
      </c>
      <c r="K29" t="s">
        <v>14</v>
      </c>
      <c r="L29" t="s">
        <v>14</v>
      </c>
      <c r="M29" t="s">
        <v>14</v>
      </c>
      <c r="O29">
        <v>65</v>
      </c>
      <c r="P29" t="s">
        <v>55</v>
      </c>
      <c r="Q29" s="2">
        <v>45783.931273148148</v>
      </c>
      <c r="R29">
        <v>27</v>
      </c>
      <c r="S29" t="s">
        <v>13</v>
      </c>
      <c r="T29">
        <v>0</v>
      </c>
      <c r="U29">
        <v>5.9379999999999997</v>
      </c>
      <c r="V29" s="3">
        <v>22234</v>
      </c>
      <c r="W29">
        <v>5.585</v>
      </c>
      <c r="X29" t="s">
        <v>14</v>
      </c>
      <c r="Y29" t="s">
        <v>14</v>
      </c>
      <c r="Z29" t="s">
        <v>14</v>
      </c>
      <c r="AA29" t="s">
        <v>14</v>
      </c>
      <c r="AC29">
        <v>65</v>
      </c>
      <c r="AD29" t="s">
        <v>55</v>
      </c>
      <c r="AE29" s="2">
        <v>45783.931273148148</v>
      </c>
      <c r="AF29">
        <v>27</v>
      </c>
      <c r="AG29" t="s">
        <v>13</v>
      </c>
      <c r="AH29">
        <v>0</v>
      </c>
      <c r="AI29">
        <v>11.907999999999999</v>
      </c>
      <c r="AJ29" s="3">
        <v>40599</v>
      </c>
      <c r="AK29">
        <v>8.7870000000000008</v>
      </c>
      <c r="AL29" t="s">
        <v>14</v>
      </c>
      <c r="AM29" t="s">
        <v>14</v>
      </c>
      <c r="AN29" t="s">
        <v>14</v>
      </c>
      <c r="AO29" t="s">
        <v>14</v>
      </c>
      <c r="AQ29">
        <v>2</v>
      </c>
      <c r="AR29" t="s">
        <v>74</v>
      </c>
      <c r="AS29" s="10">
        <v>65</v>
      </c>
      <c r="AT29" s="15">
        <f t="shared" si="0"/>
        <v>5643.0225958807187</v>
      </c>
      <c r="AU29" s="16">
        <f t="shared" si="1"/>
        <v>9029.5112592349305</v>
      </c>
      <c r="AW29" s="6">
        <f t="shared" si="2"/>
        <v>5711.2408823487194</v>
      </c>
      <c r="AX29" s="7">
        <f t="shared" si="3"/>
        <v>8246.0492249984782</v>
      </c>
      <c r="AZ29" s="11">
        <f t="shared" si="4"/>
        <v>5219.8214587765015</v>
      </c>
      <c r="BA29" s="12">
        <f t="shared" si="5"/>
        <v>9132.6560388638991</v>
      </c>
      <c r="BC29" s="13">
        <f t="shared" si="6"/>
        <v>5855.8399255921668</v>
      </c>
      <c r="BD29" s="14">
        <f t="shared" si="7"/>
        <v>8258.3279277002002</v>
      </c>
      <c r="BF29" s="15">
        <f t="shared" si="8"/>
        <v>5643.0225958807187</v>
      </c>
      <c r="BG29" s="16">
        <f t="shared" si="9"/>
        <v>9029.5112592349305</v>
      </c>
      <c r="BI29">
        <v>65</v>
      </c>
      <c r="BJ29" t="s">
        <v>55</v>
      </c>
      <c r="BK29" s="2">
        <v>45783.931273148148</v>
      </c>
      <c r="BL29">
        <v>27</v>
      </c>
      <c r="BM29" t="s">
        <v>13</v>
      </c>
      <c r="BN29">
        <v>0</v>
      </c>
      <c r="BO29">
        <v>2.8540000000000001</v>
      </c>
      <c r="BP29" s="3">
        <v>739671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66</v>
      </c>
      <c r="B30" t="s">
        <v>56</v>
      </c>
      <c r="C30" s="2">
        <v>45783.952499999999</v>
      </c>
      <c r="D30">
        <v>128</v>
      </c>
      <c r="E30" t="s">
        <v>13</v>
      </c>
      <c r="F30">
        <v>0</v>
      </c>
      <c r="G30">
        <v>6.0090000000000003</v>
      </c>
      <c r="H30" s="3">
        <v>9179</v>
      </c>
      <c r="I30">
        <v>2.1000000000000001E-2</v>
      </c>
      <c r="J30" t="s">
        <v>14</v>
      </c>
      <c r="K30" t="s">
        <v>14</v>
      </c>
      <c r="L30" t="s">
        <v>14</v>
      </c>
      <c r="M30" t="s">
        <v>14</v>
      </c>
      <c r="O30">
        <v>66</v>
      </c>
      <c r="P30" t="s">
        <v>56</v>
      </c>
      <c r="Q30" s="2">
        <v>45783.952499999999</v>
      </c>
      <c r="R30">
        <v>128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66</v>
      </c>
      <c r="AD30" t="s">
        <v>56</v>
      </c>
      <c r="AE30" s="2">
        <v>45783.952499999999</v>
      </c>
      <c r="AF30">
        <v>128</v>
      </c>
      <c r="AG30" t="s">
        <v>13</v>
      </c>
      <c r="AH30">
        <v>0</v>
      </c>
      <c r="AI30">
        <v>12.112</v>
      </c>
      <c r="AJ30" s="3">
        <v>12821</v>
      </c>
      <c r="AK30">
        <v>2.7149999999999999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R30" t="s">
        <v>76</v>
      </c>
      <c r="AS30" s="10">
        <v>66</v>
      </c>
      <c r="AT30" s="15">
        <f t="shared" si="0"/>
        <v>29.407847570213001</v>
      </c>
      <c r="AU30" s="16">
        <f t="shared" si="1"/>
        <v>2777.27566952813</v>
      </c>
      <c r="AW30" s="6">
        <f t="shared" si="2"/>
        <v>18.100659257300002</v>
      </c>
      <c r="AX30" s="7">
        <f t="shared" si="3"/>
        <v>2542.20577239368</v>
      </c>
      <c r="AZ30" s="11">
        <f t="shared" si="4"/>
        <v>14.47924714</v>
      </c>
      <c r="BA30" s="12">
        <f t="shared" si="5"/>
        <v>3031.6311754999001</v>
      </c>
      <c r="BC30" s="13">
        <f t="shared" si="6"/>
        <v>23.519362902739999</v>
      </c>
      <c r="BD30" s="14">
        <f t="shared" si="7"/>
        <v>2652.5751931481996</v>
      </c>
      <c r="BF30" s="15">
        <f t="shared" si="8"/>
        <v>29.407847570213001</v>
      </c>
      <c r="BG30" s="16">
        <f t="shared" si="9"/>
        <v>2777.27566952813</v>
      </c>
      <c r="BI30">
        <v>66</v>
      </c>
      <c r="BJ30" t="s">
        <v>56</v>
      </c>
      <c r="BK30" s="2">
        <v>45783.952499999999</v>
      </c>
      <c r="BL30">
        <v>128</v>
      </c>
      <c r="BM30" t="s">
        <v>13</v>
      </c>
      <c r="BN30">
        <v>0</v>
      </c>
      <c r="BO30">
        <v>2.8490000000000002</v>
      </c>
      <c r="BP30" s="3">
        <v>1037976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67</v>
      </c>
      <c r="B31" t="s">
        <v>57</v>
      </c>
      <c r="C31" s="2">
        <v>45783.973726851851</v>
      </c>
      <c r="D31">
        <v>203</v>
      </c>
      <c r="E31" t="s">
        <v>13</v>
      </c>
      <c r="F31">
        <v>0</v>
      </c>
      <c r="G31">
        <v>5.9960000000000004</v>
      </c>
      <c r="H31" s="3">
        <v>57019</v>
      </c>
      <c r="I31">
        <v>0.129</v>
      </c>
      <c r="J31" t="s">
        <v>14</v>
      </c>
      <c r="K31" t="s">
        <v>14</v>
      </c>
      <c r="L31" t="s">
        <v>14</v>
      </c>
      <c r="M31" t="s">
        <v>14</v>
      </c>
      <c r="O31">
        <v>67</v>
      </c>
      <c r="P31" t="s">
        <v>57</v>
      </c>
      <c r="Q31" s="2">
        <v>45783.973726851851</v>
      </c>
      <c r="R31">
        <v>203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67</v>
      </c>
      <c r="AD31" t="s">
        <v>57</v>
      </c>
      <c r="AE31" s="2">
        <v>45783.973726851851</v>
      </c>
      <c r="AF31">
        <v>203</v>
      </c>
      <c r="AG31" t="s">
        <v>13</v>
      </c>
      <c r="AH31">
        <v>0</v>
      </c>
      <c r="AI31">
        <v>12.109</v>
      </c>
      <c r="AJ31" s="3">
        <v>3425</v>
      </c>
      <c r="AK31">
        <v>0.65500000000000003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S31" s="10">
        <v>67</v>
      </c>
      <c r="AT31" s="15">
        <f t="shared" si="0"/>
        <v>155.24890124705701</v>
      </c>
      <c r="AU31" s="16">
        <f t="shared" si="1"/>
        <v>645.29687823125005</v>
      </c>
      <c r="AW31" s="6">
        <f t="shared" si="2"/>
        <v>131.14876306128505</v>
      </c>
      <c r="AX31" s="7">
        <f t="shared" si="3"/>
        <v>603.94813445</v>
      </c>
      <c r="AZ31" s="11">
        <f t="shared" si="4"/>
        <v>157.961727648703</v>
      </c>
      <c r="BA31" s="12">
        <f t="shared" si="5"/>
        <v>808.62966193749992</v>
      </c>
      <c r="BC31" s="13">
        <f t="shared" si="6"/>
        <v>160.03814415494321</v>
      </c>
      <c r="BD31" s="14">
        <f t="shared" si="7"/>
        <v>735.52350862499998</v>
      </c>
      <c r="BF31" s="15">
        <f t="shared" si="8"/>
        <v>155.24890124705701</v>
      </c>
      <c r="BG31" s="16">
        <f t="shared" si="9"/>
        <v>645.29687823125005</v>
      </c>
      <c r="BI31">
        <v>67</v>
      </c>
      <c r="BJ31" t="s">
        <v>57</v>
      </c>
      <c r="BK31" s="2">
        <v>45783.973726851851</v>
      </c>
      <c r="BL31">
        <v>203</v>
      </c>
      <c r="BM31" t="s">
        <v>13</v>
      </c>
      <c r="BN31">
        <v>0</v>
      </c>
      <c r="BO31">
        <v>2.8519999999999999</v>
      </c>
      <c r="BP31" s="3">
        <v>855413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  <row r="32" spans="1:73" x14ac:dyDescent="0.35">
      <c r="A32">
        <v>68</v>
      </c>
      <c r="B32" t="s">
        <v>58</v>
      </c>
      <c r="C32" s="2">
        <v>45783.994988425926</v>
      </c>
      <c r="D32">
        <v>215</v>
      </c>
      <c r="E32" t="s">
        <v>13</v>
      </c>
      <c r="F32">
        <v>0</v>
      </c>
      <c r="G32">
        <v>6</v>
      </c>
      <c r="H32" s="3">
        <v>15653</v>
      </c>
      <c r="I32">
        <v>3.5999999999999997E-2</v>
      </c>
      <c r="J32" t="s">
        <v>14</v>
      </c>
      <c r="K32" t="s">
        <v>14</v>
      </c>
      <c r="L32" t="s">
        <v>14</v>
      </c>
      <c r="M32" t="s">
        <v>14</v>
      </c>
      <c r="O32">
        <v>68</v>
      </c>
      <c r="P32" t="s">
        <v>58</v>
      </c>
      <c r="Q32" s="2">
        <v>45783.994988425926</v>
      </c>
      <c r="R32">
        <v>215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68</v>
      </c>
      <c r="AD32" t="s">
        <v>58</v>
      </c>
      <c r="AE32" s="2">
        <v>45783.994988425926</v>
      </c>
      <c r="AF32">
        <v>215</v>
      </c>
      <c r="AG32" t="s">
        <v>13</v>
      </c>
      <c r="AH32">
        <v>0</v>
      </c>
      <c r="AI32">
        <v>11.952</v>
      </c>
      <c r="AJ32" s="3">
        <v>62300</v>
      </c>
      <c r="AK32">
        <v>13.513999999999999</v>
      </c>
      <c r="AL32" t="s">
        <v>14</v>
      </c>
      <c r="AM32" t="s">
        <v>14</v>
      </c>
      <c r="AN32" t="s">
        <v>14</v>
      </c>
      <c r="AO32" t="s">
        <v>14</v>
      </c>
      <c r="AQ32">
        <v>2</v>
      </c>
      <c r="AR32" t="s">
        <v>74</v>
      </c>
      <c r="AS32" s="10">
        <v>68</v>
      </c>
      <c r="AT32" s="15">
        <f t="shared" si="0"/>
        <v>45.095906684433004</v>
      </c>
      <c r="AU32" s="16">
        <f t="shared" si="1"/>
        <v>13925.190700200001</v>
      </c>
      <c r="AW32" s="6">
        <f t="shared" si="2"/>
        <v>34.263510378419134</v>
      </c>
      <c r="AX32" s="7">
        <f t="shared" si="3"/>
        <v>12674.6594792</v>
      </c>
      <c r="AZ32" s="11">
        <f t="shared" si="4"/>
        <v>36.825688123007005</v>
      </c>
      <c r="BA32" s="12">
        <f t="shared" si="5"/>
        <v>13495.965239000001</v>
      </c>
      <c r="BC32" s="13">
        <f t="shared" si="6"/>
        <v>40.986286261080807</v>
      </c>
      <c r="BD32" s="14">
        <f t="shared" si="7"/>
        <v>12208.522601300001</v>
      </c>
      <c r="BF32" s="15">
        <f t="shared" si="8"/>
        <v>45.095906684433004</v>
      </c>
      <c r="BG32" s="16">
        <f t="shared" si="9"/>
        <v>13925.190700200001</v>
      </c>
      <c r="BI32">
        <v>68</v>
      </c>
      <c r="BJ32" t="s">
        <v>58</v>
      </c>
      <c r="BK32" s="2">
        <v>45783.994988425926</v>
      </c>
      <c r="BL32">
        <v>215</v>
      </c>
      <c r="BM32" t="s">
        <v>13</v>
      </c>
      <c r="BN32">
        <v>0</v>
      </c>
      <c r="BO32">
        <v>2.8439999999999999</v>
      </c>
      <c r="BP32" s="3">
        <v>1034272</v>
      </c>
      <c r="BQ32">
        <v>0</v>
      </c>
      <c r="BR32" t="s">
        <v>14</v>
      </c>
      <c r="BS32" t="s">
        <v>14</v>
      </c>
      <c r="BT32" t="s">
        <v>14</v>
      </c>
      <c r="BU32" t="s">
        <v>14</v>
      </c>
    </row>
    <row r="33" spans="1:73" x14ac:dyDescent="0.35">
      <c r="A33">
        <v>69</v>
      </c>
      <c r="B33" t="s">
        <v>59</v>
      </c>
      <c r="C33" s="2">
        <v>45784.016180555554</v>
      </c>
      <c r="D33">
        <v>269</v>
      </c>
      <c r="E33" t="s">
        <v>13</v>
      </c>
      <c r="F33">
        <v>0</v>
      </c>
      <c r="G33">
        <v>5.9660000000000002</v>
      </c>
      <c r="H33" s="3">
        <v>13711954</v>
      </c>
      <c r="I33">
        <v>32.000999999999998</v>
      </c>
      <c r="J33" t="s">
        <v>14</v>
      </c>
      <c r="K33" t="s">
        <v>14</v>
      </c>
      <c r="L33" t="s">
        <v>14</v>
      </c>
      <c r="M33" t="s">
        <v>14</v>
      </c>
      <c r="O33">
        <v>69</v>
      </c>
      <c r="P33" t="s">
        <v>59</v>
      </c>
      <c r="Q33" s="2">
        <v>45784.016180555554</v>
      </c>
      <c r="R33">
        <v>269</v>
      </c>
      <c r="S33" t="s">
        <v>13</v>
      </c>
      <c r="T33">
        <v>0</v>
      </c>
      <c r="U33">
        <v>5.9180000000000001</v>
      </c>
      <c r="V33" s="3">
        <v>103180</v>
      </c>
      <c r="W33">
        <v>25.459</v>
      </c>
      <c r="X33" t="s">
        <v>14</v>
      </c>
      <c r="Y33" t="s">
        <v>14</v>
      </c>
      <c r="Z33" t="s">
        <v>14</v>
      </c>
      <c r="AA33" t="s">
        <v>14</v>
      </c>
      <c r="AC33">
        <v>69</v>
      </c>
      <c r="AD33" t="s">
        <v>59</v>
      </c>
      <c r="AE33" s="2">
        <v>45784.016180555554</v>
      </c>
      <c r="AF33">
        <v>269</v>
      </c>
      <c r="AG33" t="s">
        <v>13</v>
      </c>
      <c r="AH33">
        <v>0</v>
      </c>
      <c r="AI33">
        <v>12.2</v>
      </c>
      <c r="AJ33" s="3">
        <v>111111</v>
      </c>
      <c r="AK33">
        <v>24.091999999999999</v>
      </c>
      <c r="AL33" t="s">
        <v>14</v>
      </c>
      <c r="AM33" t="s">
        <v>14</v>
      </c>
      <c r="AN33" t="s">
        <v>14</v>
      </c>
      <c r="AO33" t="s">
        <v>14</v>
      </c>
      <c r="AQ33">
        <v>2</v>
      </c>
      <c r="AR33" t="s">
        <v>74</v>
      </c>
      <c r="AS33" s="10">
        <v>69</v>
      </c>
      <c r="AT33" s="15">
        <f t="shared" si="0"/>
        <v>25933.018420263998</v>
      </c>
      <c r="AU33" s="16">
        <f t="shared" si="1"/>
        <v>24315.020851110978</v>
      </c>
      <c r="AW33" s="6">
        <f t="shared" si="2"/>
        <v>25516.256341687997</v>
      </c>
      <c r="AX33" s="7">
        <f t="shared" si="3"/>
        <v>22547.882601728081</v>
      </c>
      <c r="AZ33" s="11">
        <f t="shared" si="4"/>
        <v>25220.747752000003</v>
      </c>
      <c r="BA33" s="12">
        <f t="shared" si="5"/>
        <v>25240.257438271099</v>
      </c>
      <c r="BC33" s="13">
        <f t="shared" si="6"/>
        <v>27551.648515599998</v>
      </c>
      <c r="BD33" s="14">
        <f t="shared" si="7"/>
        <v>22074.833226666371</v>
      </c>
      <c r="BF33" s="15">
        <f t="shared" si="8"/>
        <v>25933.018420263998</v>
      </c>
      <c r="BG33" s="16">
        <f t="shared" si="9"/>
        <v>24315.020851110978</v>
      </c>
      <c r="BI33">
        <v>69</v>
      </c>
      <c r="BJ33" t="s">
        <v>59</v>
      </c>
      <c r="BK33" s="2">
        <v>45784.016180555554</v>
      </c>
      <c r="BL33">
        <v>269</v>
      </c>
      <c r="BM33" t="s">
        <v>13</v>
      </c>
      <c r="BN33">
        <v>0</v>
      </c>
      <c r="BO33">
        <v>2.8690000000000002</v>
      </c>
      <c r="BP33" s="3">
        <v>618056</v>
      </c>
      <c r="BQ33">
        <v>0</v>
      </c>
      <c r="BR33" t="s">
        <v>14</v>
      </c>
      <c r="BS33" t="s">
        <v>14</v>
      </c>
      <c r="BT33" t="s">
        <v>14</v>
      </c>
      <c r="BU33" t="s">
        <v>14</v>
      </c>
    </row>
    <row r="34" spans="1:73" x14ac:dyDescent="0.35">
      <c r="A34">
        <v>70</v>
      </c>
      <c r="B34" t="s">
        <v>60</v>
      </c>
      <c r="C34" s="2">
        <v>45784.037372685183</v>
      </c>
      <c r="D34">
        <v>361</v>
      </c>
      <c r="E34" t="s">
        <v>13</v>
      </c>
      <c r="F34">
        <v>0</v>
      </c>
      <c r="G34">
        <v>5.9980000000000002</v>
      </c>
      <c r="H34" s="3">
        <v>21901</v>
      </c>
      <c r="I34">
        <v>0.05</v>
      </c>
      <c r="J34" t="s">
        <v>14</v>
      </c>
      <c r="K34" t="s">
        <v>14</v>
      </c>
      <c r="L34" t="s">
        <v>14</v>
      </c>
      <c r="M34" t="s">
        <v>14</v>
      </c>
      <c r="O34">
        <v>70</v>
      </c>
      <c r="P34" t="s">
        <v>60</v>
      </c>
      <c r="Q34" s="2">
        <v>45784.037372685183</v>
      </c>
      <c r="R34">
        <v>361</v>
      </c>
      <c r="S34" t="s">
        <v>13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70</v>
      </c>
      <c r="AD34" t="s">
        <v>60</v>
      </c>
      <c r="AE34" s="2">
        <v>45784.037372685183</v>
      </c>
      <c r="AF34">
        <v>361</v>
      </c>
      <c r="AG34" t="s">
        <v>13</v>
      </c>
      <c r="AH34">
        <v>0</v>
      </c>
      <c r="AI34">
        <v>12.082000000000001</v>
      </c>
      <c r="AJ34" s="3">
        <v>35972</v>
      </c>
      <c r="AK34">
        <v>7.7779999999999996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S34" s="10">
        <v>70</v>
      </c>
      <c r="AT34" s="15">
        <f t="shared" si="0"/>
        <v>61.791333050337002</v>
      </c>
      <c r="AU34" s="16">
        <f t="shared" si="1"/>
        <v>7993.3285666491201</v>
      </c>
      <c r="AW34" s="6">
        <f t="shared" si="2"/>
        <v>48.914916682867457</v>
      </c>
      <c r="AX34" s="7">
        <f t="shared" si="3"/>
        <v>7298.6899083123208</v>
      </c>
      <c r="AZ34" s="11">
        <f t="shared" si="4"/>
        <v>55.468328955822997</v>
      </c>
      <c r="BA34" s="12">
        <f t="shared" si="5"/>
        <v>8165.2615400175991</v>
      </c>
      <c r="BC34" s="13">
        <f t="shared" si="6"/>
        <v>59.031474982271206</v>
      </c>
      <c r="BD34" s="14">
        <f t="shared" si="7"/>
        <v>7330.9797099167999</v>
      </c>
      <c r="BF34" s="15">
        <f t="shared" si="8"/>
        <v>61.791333050337002</v>
      </c>
      <c r="BG34" s="16">
        <f t="shared" si="9"/>
        <v>7993.3285666491201</v>
      </c>
      <c r="BI34">
        <v>70</v>
      </c>
      <c r="BJ34" t="s">
        <v>60</v>
      </c>
      <c r="BK34" s="2">
        <v>45784.037372685183</v>
      </c>
      <c r="BL34">
        <v>361</v>
      </c>
      <c r="BM34" t="s">
        <v>13</v>
      </c>
      <c r="BN34">
        <v>0</v>
      </c>
      <c r="BO34">
        <v>2.8410000000000002</v>
      </c>
      <c r="BP34" s="3">
        <v>1052920</v>
      </c>
      <c r="BQ34">
        <v>0</v>
      </c>
      <c r="BR34" t="s">
        <v>14</v>
      </c>
      <c r="BS34" t="s">
        <v>14</v>
      </c>
      <c r="BT34" t="s">
        <v>14</v>
      </c>
      <c r="BU34" t="s">
        <v>14</v>
      </c>
    </row>
    <row r="35" spans="1:73" x14ac:dyDescent="0.35">
      <c r="A35">
        <v>71</v>
      </c>
      <c r="B35" t="s">
        <v>61</v>
      </c>
      <c r="C35" s="2">
        <v>45784.058634259258</v>
      </c>
      <c r="D35">
        <v>30</v>
      </c>
      <c r="E35" t="s">
        <v>13</v>
      </c>
      <c r="F35">
        <v>0</v>
      </c>
      <c r="G35">
        <v>5.9980000000000002</v>
      </c>
      <c r="H35" s="3">
        <v>24351</v>
      </c>
      <c r="I35">
        <v>5.5E-2</v>
      </c>
      <c r="J35" t="s">
        <v>14</v>
      </c>
      <c r="K35" t="s">
        <v>14</v>
      </c>
      <c r="L35" t="s">
        <v>14</v>
      </c>
      <c r="M35" t="s">
        <v>14</v>
      </c>
      <c r="O35">
        <v>71</v>
      </c>
      <c r="P35" t="s">
        <v>61</v>
      </c>
      <c r="Q35" s="2">
        <v>45784.058634259258</v>
      </c>
      <c r="R35">
        <v>30</v>
      </c>
      <c r="S35" t="s">
        <v>13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C35">
        <v>71</v>
      </c>
      <c r="AD35" t="s">
        <v>61</v>
      </c>
      <c r="AE35" s="2">
        <v>45784.058634259258</v>
      </c>
      <c r="AF35">
        <v>30</v>
      </c>
      <c r="AG35" t="s">
        <v>13</v>
      </c>
      <c r="AH35">
        <v>0</v>
      </c>
      <c r="AI35">
        <v>12.124000000000001</v>
      </c>
      <c r="AJ35" s="3">
        <v>32877</v>
      </c>
      <c r="AK35">
        <v>7.1020000000000003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S35" s="10">
        <v>71</v>
      </c>
      <c r="AT35" s="15">
        <f t="shared" si="0"/>
        <v>68.332430574137007</v>
      </c>
      <c r="AU35" s="16">
        <f t="shared" si="1"/>
        <v>7299.0532778799707</v>
      </c>
      <c r="AW35" s="6">
        <f t="shared" si="2"/>
        <v>54.658390099471461</v>
      </c>
      <c r="AX35" s="7">
        <f t="shared" si="3"/>
        <v>6664.3914052679202</v>
      </c>
      <c r="AZ35" s="11">
        <f t="shared" si="4"/>
        <v>62.744977416023005</v>
      </c>
      <c r="BA35" s="12">
        <f t="shared" si="5"/>
        <v>7507.2708194630986</v>
      </c>
      <c r="BC35" s="13">
        <f t="shared" si="6"/>
        <v>66.101298917151198</v>
      </c>
      <c r="BD35" s="14">
        <f t="shared" si="7"/>
        <v>6709.2473516857999</v>
      </c>
      <c r="BF35" s="15">
        <f t="shared" si="8"/>
        <v>68.332430574137007</v>
      </c>
      <c r="BG35" s="16">
        <f t="shared" si="9"/>
        <v>7299.0532778799707</v>
      </c>
      <c r="BI35">
        <v>71</v>
      </c>
      <c r="BJ35" t="s">
        <v>61</v>
      </c>
      <c r="BK35" s="2">
        <v>45784.058634259258</v>
      </c>
      <c r="BL35">
        <v>30</v>
      </c>
      <c r="BM35" t="s">
        <v>13</v>
      </c>
      <c r="BN35">
        <v>0</v>
      </c>
      <c r="BO35">
        <v>2.847</v>
      </c>
      <c r="BP35" s="3">
        <v>956751</v>
      </c>
      <c r="BQ35">
        <v>0</v>
      </c>
      <c r="BR35" t="s">
        <v>14</v>
      </c>
      <c r="BS35" t="s">
        <v>14</v>
      </c>
      <c r="BT35" t="s">
        <v>14</v>
      </c>
      <c r="BU35" t="s">
        <v>14</v>
      </c>
    </row>
    <row r="36" spans="1:73" x14ac:dyDescent="0.35">
      <c r="A36">
        <v>72</v>
      </c>
      <c r="B36" t="s">
        <v>62</v>
      </c>
      <c r="C36" s="2">
        <v>45784.079884259256</v>
      </c>
      <c r="D36">
        <v>20</v>
      </c>
      <c r="E36" t="s">
        <v>13</v>
      </c>
      <c r="F36">
        <v>0</v>
      </c>
      <c r="G36">
        <v>5.9909999999999997</v>
      </c>
      <c r="H36" s="3">
        <v>2238037</v>
      </c>
      <c r="I36">
        <v>5.0709999999999997</v>
      </c>
      <c r="J36" t="s">
        <v>14</v>
      </c>
      <c r="K36" t="s">
        <v>14</v>
      </c>
      <c r="L36" t="s">
        <v>14</v>
      </c>
      <c r="M36" t="s">
        <v>14</v>
      </c>
      <c r="O36">
        <v>72</v>
      </c>
      <c r="P36" t="s">
        <v>62</v>
      </c>
      <c r="Q36" s="2">
        <v>45784.079884259256</v>
      </c>
      <c r="R36">
        <v>20</v>
      </c>
      <c r="S36" t="s">
        <v>13</v>
      </c>
      <c r="T36">
        <v>0</v>
      </c>
      <c r="U36">
        <v>5.9409999999999998</v>
      </c>
      <c r="V36" s="3">
        <v>18438</v>
      </c>
      <c r="W36">
        <v>4.6479999999999997</v>
      </c>
      <c r="X36" t="s">
        <v>14</v>
      </c>
      <c r="Y36" t="s">
        <v>14</v>
      </c>
      <c r="Z36" t="s">
        <v>14</v>
      </c>
      <c r="AA36" t="s">
        <v>14</v>
      </c>
      <c r="AC36">
        <v>72</v>
      </c>
      <c r="AD36" t="s">
        <v>62</v>
      </c>
      <c r="AE36" s="2">
        <v>45784.079884259256</v>
      </c>
      <c r="AF36">
        <v>20</v>
      </c>
      <c r="AG36" t="s">
        <v>13</v>
      </c>
      <c r="AH36">
        <v>0</v>
      </c>
      <c r="AI36">
        <v>12.106999999999999</v>
      </c>
      <c r="AJ36" s="3">
        <v>53296</v>
      </c>
      <c r="AK36">
        <v>11.555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S36" s="10">
        <v>72</v>
      </c>
      <c r="AT36" s="15">
        <f t="shared" si="0"/>
        <v>4746.1880777814313</v>
      </c>
      <c r="AU36" s="16">
        <f t="shared" si="1"/>
        <v>12003.085476398081</v>
      </c>
      <c r="AW36" s="6">
        <f t="shared" si="2"/>
        <v>4776.2413782232798</v>
      </c>
      <c r="AX36" s="7">
        <f t="shared" si="3"/>
        <v>10840.094568519678</v>
      </c>
      <c r="AZ36" s="11">
        <f t="shared" si="4"/>
        <v>4402.7279211913374</v>
      </c>
      <c r="BA36" s="12">
        <f t="shared" si="5"/>
        <v>11308.244238105601</v>
      </c>
      <c r="BC36" s="13">
        <f t="shared" si="6"/>
        <v>4922.0586713971115</v>
      </c>
      <c r="BD36" s="14">
        <f t="shared" si="7"/>
        <v>10376.008459307519</v>
      </c>
      <c r="BF36" s="15">
        <f t="shared" si="8"/>
        <v>4746.1880777814313</v>
      </c>
      <c r="BG36" s="16">
        <f t="shared" si="9"/>
        <v>12003.085476398081</v>
      </c>
      <c r="BI36">
        <v>72</v>
      </c>
      <c r="BJ36" t="s">
        <v>62</v>
      </c>
      <c r="BK36" s="2">
        <v>45784.079884259256</v>
      </c>
      <c r="BL36">
        <v>20</v>
      </c>
      <c r="BM36" t="s">
        <v>13</v>
      </c>
      <c r="BN36">
        <v>0</v>
      </c>
      <c r="BO36">
        <v>2.8580000000000001</v>
      </c>
      <c r="BP36" s="3">
        <v>739007</v>
      </c>
      <c r="BQ36">
        <v>0</v>
      </c>
      <c r="BR36" t="s">
        <v>14</v>
      </c>
      <c r="BS36" t="s">
        <v>14</v>
      </c>
      <c r="BT36" t="s">
        <v>14</v>
      </c>
      <c r="BU36" t="s">
        <v>14</v>
      </c>
    </row>
    <row r="37" spans="1:73" x14ac:dyDescent="0.35">
      <c r="A37">
        <v>73</v>
      </c>
      <c r="B37" t="s">
        <v>63</v>
      </c>
      <c r="C37" s="2">
        <v>45784.101134259261</v>
      </c>
      <c r="D37">
        <v>62</v>
      </c>
      <c r="E37" t="s">
        <v>13</v>
      </c>
      <c r="F37">
        <v>0</v>
      </c>
      <c r="G37">
        <v>5.9950000000000001</v>
      </c>
      <c r="H37" s="3">
        <v>62366</v>
      </c>
      <c r="I37">
        <v>0.14099999999999999</v>
      </c>
      <c r="J37" t="s">
        <v>14</v>
      </c>
      <c r="K37" t="s">
        <v>14</v>
      </c>
      <c r="L37" t="s">
        <v>14</v>
      </c>
      <c r="M37" t="s">
        <v>14</v>
      </c>
      <c r="O37">
        <v>73</v>
      </c>
      <c r="P37" t="s">
        <v>63</v>
      </c>
      <c r="Q37" s="2">
        <v>45784.101134259261</v>
      </c>
      <c r="R37">
        <v>62</v>
      </c>
      <c r="S37" t="s">
        <v>13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C37">
        <v>73</v>
      </c>
      <c r="AD37" t="s">
        <v>63</v>
      </c>
      <c r="AE37" s="2">
        <v>45784.101134259261</v>
      </c>
      <c r="AF37">
        <v>62</v>
      </c>
      <c r="AG37" t="s">
        <v>13</v>
      </c>
      <c r="AH37">
        <v>0</v>
      </c>
      <c r="AI37">
        <v>12.157999999999999</v>
      </c>
      <c r="AJ37" s="3">
        <v>5361</v>
      </c>
      <c r="AK37">
        <v>1.08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S37" s="10">
        <v>73</v>
      </c>
      <c r="AT37" s="15">
        <f t="shared" si="0"/>
        <v>169.42166877757199</v>
      </c>
      <c r="AU37" s="16">
        <f t="shared" si="1"/>
        <v>1085.2894124485301</v>
      </c>
      <c r="AW37" s="6">
        <f t="shared" si="2"/>
        <v>143.65210622382375</v>
      </c>
      <c r="AX37" s="7">
        <f t="shared" si="3"/>
        <v>1003.6852470080798</v>
      </c>
      <c r="AZ37" s="11">
        <f t="shared" si="4"/>
        <v>173.22596818338803</v>
      </c>
      <c r="BA37" s="12">
        <f t="shared" si="5"/>
        <v>1273.2555395919001</v>
      </c>
      <c r="BC37" s="13">
        <f t="shared" si="6"/>
        <v>175.35474121430721</v>
      </c>
      <c r="BD37" s="14">
        <f t="shared" si="7"/>
        <v>1131.3863288041998</v>
      </c>
      <c r="BF37" s="15">
        <f t="shared" si="8"/>
        <v>169.42166877757199</v>
      </c>
      <c r="BG37" s="16">
        <f t="shared" si="9"/>
        <v>1085.2894124485301</v>
      </c>
      <c r="BI37">
        <v>73</v>
      </c>
      <c r="BJ37" t="s">
        <v>63</v>
      </c>
      <c r="BK37" s="2">
        <v>45784.101134259261</v>
      </c>
      <c r="BL37">
        <v>62</v>
      </c>
      <c r="BM37" t="s">
        <v>13</v>
      </c>
      <c r="BN37">
        <v>0</v>
      </c>
      <c r="BO37">
        <v>2.8490000000000002</v>
      </c>
      <c r="BP37" s="3">
        <v>878426</v>
      </c>
      <c r="BQ37">
        <v>0</v>
      </c>
      <c r="BR37" t="s">
        <v>14</v>
      </c>
      <c r="BS37" t="s">
        <v>14</v>
      </c>
      <c r="BT37" t="s">
        <v>14</v>
      </c>
      <c r="BU37" t="s">
        <v>14</v>
      </c>
    </row>
    <row r="38" spans="1:73" x14ac:dyDescent="0.35">
      <c r="A38">
        <v>74</v>
      </c>
      <c r="B38" t="s">
        <v>64</v>
      </c>
      <c r="C38" s="2">
        <v>45784.386122685188</v>
      </c>
      <c r="D38" t="s">
        <v>65</v>
      </c>
      <c r="E38" t="s">
        <v>13</v>
      </c>
      <c r="F38">
        <v>0</v>
      </c>
      <c r="G38">
        <v>6.0110000000000001</v>
      </c>
      <c r="H38" s="3">
        <v>54954</v>
      </c>
      <c r="I38">
        <v>0.124</v>
      </c>
      <c r="J38" t="s">
        <v>14</v>
      </c>
      <c r="K38" t="s">
        <v>14</v>
      </c>
      <c r="L38" t="s">
        <v>14</v>
      </c>
      <c r="M38" t="s">
        <v>14</v>
      </c>
      <c r="O38">
        <v>74</v>
      </c>
      <c r="P38" t="s">
        <v>64</v>
      </c>
      <c r="Q38" s="2">
        <v>45784.386122685188</v>
      </c>
      <c r="R38" t="s">
        <v>65</v>
      </c>
      <c r="S38" t="s">
        <v>13</v>
      </c>
      <c r="T38">
        <v>0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C38">
        <v>74</v>
      </c>
      <c r="AD38" t="s">
        <v>64</v>
      </c>
      <c r="AE38" s="2">
        <v>45784.386122685188</v>
      </c>
      <c r="AF38" t="s">
        <v>65</v>
      </c>
      <c r="AG38" t="s">
        <v>13</v>
      </c>
      <c r="AH38">
        <v>0</v>
      </c>
      <c r="AI38">
        <v>12.198</v>
      </c>
      <c r="AJ38" s="3">
        <v>6872</v>
      </c>
      <c r="AK38">
        <v>1.411</v>
      </c>
      <c r="AL38" t="s">
        <v>14</v>
      </c>
      <c r="AM38" t="s">
        <v>14</v>
      </c>
      <c r="AN38" t="s">
        <v>14</v>
      </c>
      <c r="AO38" t="s">
        <v>14</v>
      </c>
      <c r="AQ38">
        <v>2</v>
      </c>
      <c r="AR38" t="s">
        <v>75</v>
      </c>
      <c r="AS38" s="10">
        <v>74</v>
      </c>
      <c r="AT38" s="15">
        <f t="shared" si="0"/>
        <v>149.77138322349199</v>
      </c>
      <c r="AU38" s="16">
        <f t="shared" si="1"/>
        <v>1428.43709947712</v>
      </c>
      <c r="AW38" s="6">
        <f t="shared" si="2"/>
        <v>126.31876586197737</v>
      </c>
      <c r="AX38" s="7">
        <f t="shared" si="3"/>
        <v>1315.5372337203198</v>
      </c>
      <c r="AZ38" s="11">
        <f t="shared" si="4"/>
        <v>152.04257328306801</v>
      </c>
      <c r="BA38" s="12">
        <f t="shared" si="5"/>
        <v>1633.5089584576001</v>
      </c>
      <c r="BC38" s="13">
        <f t="shared" si="6"/>
        <v>154.11848671689918</v>
      </c>
      <c r="BD38" s="14">
        <f t="shared" si="7"/>
        <v>1440.0359818367999</v>
      </c>
      <c r="BF38" s="15">
        <f t="shared" si="8"/>
        <v>149.77138322349199</v>
      </c>
      <c r="BG38" s="16">
        <f t="shared" si="9"/>
        <v>1428.43709947712</v>
      </c>
      <c r="BI38">
        <v>74</v>
      </c>
      <c r="BJ38" t="s">
        <v>64</v>
      </c>
      <c r="BK38" s="2">
        <v>45784.386122685188</v>
      </c>
      <c r="BL38" t="s">
        <v>65</v>
      </c>
      <c r="BM38" t="s">
        <v>13</v>
      </c>
      <c r="BN38">
        <v>0</v>
      </c>
      <c r="BO38">
        <v>2.8170000000000002</v>
      </c>
      <c r="BP38" s="3">
        <v>1633724</v>
      </c>
      <c r="BQ38">
        <v>0</v>
      </c>
      <c r="BR38" t="s">
        <v>14</v>
      </c>
      <c r="BS38" t="s">
        <v>14</v>
      </c>
      <c r="BT38" t="s">
        <v>14</v>
      </c>
      <c r="BU38" t="s">
        <v>14</v>
      </c>
    </row>
    <row r="39" spans="1:73" x14ac:dyDescent="0.35">
      <c r="A39">
        <v>75</v>
      </c>
      <c r="B39" t="s">
        <v>66</v>
      </c>
      <c r="C39" s="2">
        <v>45784.407326388886</v>
      </c>
      <c r="D39" t="s">
        <v>67</v>
      </c>
      <c r="E39" t="s">
        <v>13</v>
      </c>
      <c r="F39">
        <v>0</v>
      </c>
      <c r="G39">
        <v>5.9939999999999998</v>
      </c>
      <c r="H39" s="3">
        <v>49803</v>
      </c>
      <c r="I39">
        <v>0.113</v>
      </c>
      <c r="J39" t="s">
        <v>14</v>
      </c>
      <c r="K39" t="s">
        <v>14</v>
      </c>
      <c r="L39" t="s">
        <v>14</v>
      </c>
      <c r="M39" t="s">
        <v>14</v>
      </c>
      <c r="O39">
        <v>75</v>
      </c>
      <c r="P39" t="s">
        <v>66</v>
      </c>
      <c r="Q39" s="2">
        <v>45784.407326388886</v>
      </c>
      <c r="R39" t="s">
        <v>67</v>
      </c>
      <c r="S39" t="s">
        <v>13</v>
      </c>
      <c r="T39">
        <v>0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C39">
        <v>75</v>
      </c>
      <c r="AD39" t="s">
        <v>66</v>
      </c>
      <c r="AE39" s="2">
        <v>45784.407326388886</v>
      </c>
      <c r="AF39" t="s">
        <v>67</v>
      </c>
      <c r="AG39" t="s">
        <v>13</v>
      </c>
      <c r="AH39">
        <v>0</v>
      </c>
      <c r="AI39">
        <v>12.154999999999999</v>
      </c>
      <c r="AJ39" s="3">
        <v>4099</v>
      </c>
      <c r="AK39">
        <v>0.80300000000000005</v>
      </c>
      <c r="AL39" t="s">
        <v>14</v>
      </c>
      <c r="AM39" t="s">
        <v>14</v>
      </c>
      <c r="AN39" t="s">
        <v>14</v>
      </c>
      <c r="AO39" t="s">
        <v>14</v>
      </c>
      <c r="AQ39">
        <v>2</v>
      </c>
      <c r="AR39" t="s">
        <v>75</v>
      </c>
      <c r="AS39" s="10">
        <v>75</v>
      </c>
      <c r="AT39" s="15">
        <f t="shared" si="0"/>
        <v>136.09831689323298</v>
      </c>
      <c r="AU39" s="16">
        <f t="shared" si="1"/>
        <v>798.51783562493006</v>
      </c>
      <c r="AW39" s="6">
        <f t="shared" si="2"/>
        <v>114.26767751232313</v>
      </c>
      <c r="AX39" s="7">
        <f t="shared" si="3"/>
        <v>743.13451803847988</v>
      </c>
      <c r="AZ39" s="11">
        <f t="shared" si="4"/>
        <v>137.21903469820703</v>
      </c>
      <c r="BA39" s="12">
        <f t="shared" si="5"/>
        <v>970.77269856389989</v>
      </c>
      <c r="BC39" s="13">
        <f t="shared" si="6"/>
        <v>139.3415751519608</v>
      </c>
      <c r="BD39" s="14">
        <f t="shared" si="7"/>
        <v>873.39025230020002</v>
      </c>
      <c r="BF39" s="15">
        <f t="shared" si="8"/>
        <v>136.09831689323298</v>
      </c>
      <c r="BG39" s="16">
        <f t="shared" si="9"/>
        <v>798.51783562493006</v>
      </c>
      <c r="BI39">
        <v>75</v>
      </c>
      <c r="BJ39" t="s">
        <v>66</v>
      </c>
      <c r="BK39" s="2">
        <v>45784.407326388886</v>
      </c>
      <c r="BL39" t="s">
        <v>67</v>
      </c>
      <c r="BM39" t="s">
        <v>13</v>
      </c>
      <c r="BN39">
        <v>0</v>
      </c>
      <c r="BO39">
        <v>2.8109999999999999</v>
      </c>
      <c r="BP39" s="3">
        <v>1657545</v>
      </c>
      <c r="BQ39">
        <v>0</v>
      </c>
      <c r="BR39" t="s">
        <v>14</v>
      </c>
      <c r="BS39" t="s">
        <v>14</v>
      </c>
      <c r="BT39" t="s">
        <v>14</v>
      </c>
      <c r="BU39" t="s">
        <v>14</v>
      </c>
    </row>
    <row r="40" spans="1:73" x14ac:dyDescent="0.35">
      <c r="A40">
        <v>76</v>
      </c>
      <c r="B40" t="s">
        <v>68</v>
      </c>
      <c r="C40" s="2">
        <v>45784.428530092591</v>
      </c>
      <c r="D40" t="s">
        <v>69</v>
      </c>
      <c r="E40" t="s">
        <v>13</v>
      </c>
      <c r="F40">
        <v>0</v>
      </c>
      <c r="G40">
        <v>5.9870000000000001</v>
      </c>
      <c r="H40" s="3">
        <v>2059337</v>
      </c>
      <c r="I40">
        <v>4.6639999999999997</v>
      </c>
      <c r="J40" t="s">
        <v>14</v>
      </c>
      <c r="K40" t="s">
        <v>14</v>
      </c>
      <c r="L40" t="s">
        <v>14</v>
      </c>
      <c r="M40" t="s">
        <v>14</v>
      </c>
      <c r="O40">
        <v>76</v>
      </c>
      <c r="P40" t="s">
        <v>68</v>
      </c>
      <c r="Q40" s="2">
        <v>45784.428530092591</v>
      </c>
      <c r="R40" t="s">
        <v>69</v>
      </c>
      <c r="S40" t="s">
        <v>13</v>
      </c>
      <c r="T40">
        <v>0</v>
      </c>
      <c r="U40">
        <v>5.9379999999999997</v>
      </c>
      <c r="V40" s="3">
        <v>17158</v>
      </c>
      <c r="W40">
        <v>4.3319999999999999</v>
      </c>
      <c r="X40" t="s">
        <v>14</v>
      </c>
      <c r="Y40" t="s">
        <v>14</v>
      </c>
      <c r="Z40" t="s">
        <v>14</v>
      </c>
      <c r="AA40" t="s">
        <v>14</v>
      </c>
      <c r="AC40">
        <v>76</v>
      </c>
      <c r="AD40" t="s">
        <v>68</v>
      </c>
      <c r="AE40" s="2">
        <v>45784.428530092591</v>
      </c>
      <c r="AF40" t="s">
        <v>69</v>
      </c>
      <c r="AG40" t="s">
        <v>13</v>
      </c>
      <c r="AH40">
        <v>0</v>
      </c>
      <c r="AI40">
        <v>12.108000000000001</v>
      </c>
      <c r="AJ40" s="3">
        <v>53340</v>
      </c>
      <c r="AK40">
        <v>11.565</v>
      </c>
      <c r="AL40" t="s">
        <v>14</v>
      </c>
      <c r="AM40" t="s">
        <v>14</v>
      </c>
      <c r="AN40" t="s">
        <v>14</v>
      </c>
      <c r="AO40" t="s">
        <v>14</v>
      </c>
      <c r="AQ40">
        <v>2</v>
      </c>
      <c r="AR40" t="s">
        <v>75</v>
      </c>
      <c r="AS40" s="10">
        <v>76</v>
      </c>
      <c r="AT40" s="15">
        <f t="shared" si="0"/>
        <v>4383.0540075830777</v>
      </c>
      <c r="AU40" s="16">
        <f t="shared" si="1"/>
        <v>12012.482447528</v>
      </c>
      <c r="AW40" s="6">
        <f t="shared" si="2"/>
        <v>4460.83638683768</v>
      </c>
      <c r="AX40" s="7">
        <f t="shared" si="3"/>
        <v>10849.069629088001</v>
      </c>
      <c r="AZ40" s="11">
        <f t="shared" si="4"/>
        <v>4070.3336188400167</v>
      </c>
      <c r="BA40" s="12">
        <f t="shared" si="5"/>
        <v>11318.95113596</v>
      </c>
      <c r="BC40" s="13">
        <f t="shared" si="6"/>
        <v>4543.8658039466718</v>
      </c>
      <c r="BD40" s="14">
        <f t="shared" si="7"/>
        <v>10384.972910932</v>
      </c>
      <c r="BF40" s="15">
        <f t="shared" si="8"/>
        <v>4383.0540075830777</v>
      </c>
      <c r="BG40" s="16">
        <f t="shared" si="9"/>
        <v>12012.482447528</v>
      </c>
      <c r="BI40">
        <v>76</v>
      </c>
      <c r="BJ40" t="s">
        <v>68</v>
      </c>
      <c r="BK40" s="2">
        <v>45784.428530092591</v>
      </c>
      <c r="BL40" t="s">
        <v>69</v>
      </c>
      <c r="BM40" t="s">
        <v>13</v>
      </c>
      <c r="BN40">
        <v>0</v>
      </c>
      <c r="BO40">
        <v>2.8149999999999999</v>
      </c>
      <c r="BP40" s="3">
        <v>1502660</v>
      </c>
      <c r="BQ40">
        <v>0</v>
      </c>
      <c r="BR40" t="s">
        <v>14</v>
      </c>
      <c r="BS40" t="s">
        <v>14</v>
      </c>
      <c r="BT40" t="s">
        <v>14</v>
      </c>
      <c r="BU40" t="s">
        <v>14</v>
      </c>
    </row>
    <row r="41" spans="1:73" x14ac:dyDescent="0.35">
      <c r="A41">
        <v>77</v>
      </c>
      <c r="B41" t="s">
        <v>70</v>
      </c>
      <c r="C41" s="2">
        <v>45784.449756944443</v>
      </c>
      <c r="D41" t="s">
        <v>71</v>
      </c>
      <c r="E41" t="s">
        <v>13</v>
      </c>
      <c r="F41">
        <v>0</v>
      </c>
      <c r="G41">
        <v>5.9960000000000004</v>
      </c>
      <c r="H41" s="3">
        <v>15173</v>
      </c>
      <c r="I41">
        <v>3.5000000000000003E-2</v>
      </c>
      <c r="J41" t="s">
        <v>14</v>
      </c>
      <c r="K41" t="s">
        <v>14</v>
      </c>
      <c r="L41" t="s">
        <v>14</v>
      </c>
      <c r="M41" t="s">
        <v>14</v>
      </c>
      <c r="O41">
        <v>77</v>
      </c>
      <c r="P41" t="s">
        <v>70</v>
      </c>
      <c r="Q41" s="2">
        <v>45784.449756944443</v>
      </c>
      <c r="R41" t="s">
        <v>71</v>
      </c>
      <c r="S41" t="s">
        <v>13</v>
      </c>
      <c r="T41">
        <v>0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C41">
        <v>77</v>
      </c>
      <c r="AD41" t="s">
        <v>70</v>
      </c>
      <c r="AE41" s="2">
        <v>45784.449756944443</v>
      </c>
      <c r="AF41" t="s">
        <v>71</v>
      </c>
      <c r="AG41" t="s">
        <v>13</v>
      </c>
      <c r="AH41">
        <v>0</v>
      </c>
      <c r="AI41">
        <v>12.074999999999999</v>
      </c>
      <c r="AJ41" s="3">
        <v>73500</v>
      </c>
      <c r="AK41">
        <v>15.948</v>
      </c>
      <c r="AL41" t="s">
        <v>14</v>
      </c>
      <c r="AM41" t="s">
        <v>14</v>
      </c>
      <c r="AN41" t="s">
        <v>14</v>
      </c>
      <c r="AO41" t="s">
        <v>14</v>
      </c>
      <c r="AQ41">
        <v>2</v>
      </c>
      <c r="AR41" t="s">
        <v>75</v>
      </c>
      <c r="AS41" s="10">
        <v>77</v>
      </c>
      <c r="AT41" s="15">
        <f t="shared" si="0"/>
        <v>43.812438158672997</v>
      </c>
      <c r="AU41" s="16">
        <f t="shared" si="1"/>
        <v>16313.678105000001</v>
      </c>
      <c r="AW41" s="6">
        <f t="shared" si="2"/>
        <v>33.137662086918333</v>
      </c>
      <c r="AX41" s="7">
        <f t="shared" si="3"/>
        <v>14950.884579999998</v>
      </c>
      <c r="AZ41" s="11">
        <f t="shared" si="4"/>
        <v>35.388382171966995</v>
      </c>
      <c r="BA41" s="12">
        <f t="shared" si="5"/>
        <v>16207.997975000002</v>
      </c>
      <c r="BC41" s="13">
        <f t="shared" si="6"/>
        <v>39.599039484504807</v>
      </c>
      <c r="BD41" s="14">
        <f t="shared" si="7"/>
        <v>14482.5339325</v>
      </c>
      <c r="BF41" s="15">
        <f t="shared" si="8"/>
        <v>43.812438158672997</v>
      </c>
      <c r="BG41" s="16">
        <f t="shared" si="9"/>
        <v>16313.678105000001</v>
      </c>
      <c r="BI41">
        <v>77</v>
      </c>
      <c r="BJ41" t="s">
        <v>70</v>
      </c>
      <c r="BK41" s="2">
        <v>45784.449756944443</v>
      </c>
      <c r="BL41" t="s">
        <v>71</v>
      </c>
      <c r="BM41" t="s">
        <v>13</v>
      </c>
      <c r="BN41">
        <v>0</v>
      </c>
      <c r="BO41">
        <v>2.8159999999999998</v>
      </c>
      <c r="BP41" s="3">
        <v>1560644</v>
      </c>
      <c r="BQ41">
        <v>0</v>
      </c>
      <c r="BR41" t="s">
        <v>14</v>
      </c>
      <c r="BS41" t="s">
        <v>14</v>
      </c>
      <c r="BT41" t="s">
        <v>14</v>
      </c>
      <c r="BU41" t="s">
        <v>14</v>
      </c>
    </row>
    <row r="42" spans="1:73" x14ac:dyDescent="0.35">
      <c r="A42">
        <v>78</v>
      </c>
      <c r="B42" t="s">
        <v>72</v>
      </c>
      <c r="C42" s="2">
        <v>45784.470949074072</v>
      </c>
      <c r="D42" t="s">
        <v>73</v>
      </c>
      <c r="E42" t="s">
        <v>13</v>
      </c>
      <c r="F42">
        <v>0</v>
      </c>
      <c r="G42">
        <v>5.9589999999999996</v>
      </c>
      <c r="H42" s="3">
        <v>13003930</v>
      </c>
      <c r="I42">
        <v>30.291</v>
      </c>
      <c r="J42" t="s">
        <v>14</v>
      </c>
      <c r="K42" t="s">
        <v>14</v>
      </c>
      <c r="L42" t="s">
        <v>14</v>
      </c>
      <c r="M42" t="s">
        <v>14</v>
      </c>
      <c r="O42">
        <v>78</v>
      </c>
      <c r="P42" t="s">
        <v>72</v>
      </c>
      <c r="Q42" s="2">
        <v>45784.470949074072</v>
      </c>
      <c r="R42" t="s">
        <v>73</v>
      </c>
      <c r="S42" t="s">
        <v>13</v>
      </c>
      <c r="T42">
        <v>0</v>
      </c>
      <c r="U42">
        <v>5.91</v>
      </c>
      <c r="V42" s="3">
        <v>97486</v>
      </c>
      <c r="W42">
        <v>24.068000000000001</v>
      </c>
      <c r="X42" t="s">
        <v>14</v>
      </c>
      <c r="Y42" t="s">
        <v>14</v>
      </c>
      <c r="Z42" t="s">
        <v>14</v>
      </c>
      <c r="AA42" t="s">
        <v>14</v>
      </c>
      <c r="AC42">
        <v>78</v>
      </c>
      <c r="AD42" t="s">
        <v>72</v>
      </c>
      <c r="AE42" s="2">
        <v>45784.470949074072</v>
      </c>
      <c r="AF42" t="s">
        <v>73</v>
      </c>
      <c r="AG42" t="s">
        <v>13</v>
      </c>
      <c r="AH42">
        <v>0</v>
      </c>
      <c r="AI42">
        <v>12.121</v>
      </c>
      <c r="AJ42" s="3">
        <v>37121</v>
      </c>
      <c r="AK42">
        <v>8.0280000000000005</v>
      </c>
      <c r="AL42" t="s">
        <v>14</v>
      </c>
      <c r="AM42" t="s">
        <v>14</v>
      </c>
      <c r="AN42" t="s">
        <v>14</v>
      </c>
      <c r="AO42" t="s">
        <v>14</v>
      </c>
      <c r="AQ42">
        <v>2</v>
      </c>
      <c r="AR42" t="s">
        <v>75</v>
      </c>
      <c r="AS42" s="10">
        <v>78</v>
      </c>
      <c r="AT42" s="15">
        <f t="shared" si="0"/>
        <v>24569.503305212558</v>
      </c>
      <c r="AU42" s="16">
        <f t="shared" si="1"/>
        <v>8250.8347787861294</v>
      </c>
      <c r="AW42" s="6">
        <f t="shared" si="2"/>
        <v>24131.412378601519</v>
      </c>
      <c r="AX42" s="7">
        <f t="shared" si="3"/>
        <v>7534.0449402816794</v>
      </c>
      <c r="AZ42" s="11">
        <f t="shared" si="4"/>
        <v>23783.088596080001</v>
      </c>
      <c r="BA42" s="12">
        <f t="shared" si="5"/>
        <v>8407.3125028399008</v>
      </c>
      <c r="BC42" s="13">
        <f t="shared" si="6"/>
        <v>26009.261473924002</v>
      </c>
      <c r="BD42" s="14">
        <f t="shared" si="7"/>
        <v>7561.5024752681993</v>
      </c>
      <c r="BF42" s="15">
        <f t="shared" si="8"/>
        <v>24569.503305212558</v>
      </c>
      <c r="BG42" s="16">
        <f t="shared" si="9"/>
        <v>8250.8347787861294</v>
      </c>
      <c r="BI42">
        <v>78</v>
      </c>
      <c r="BJ42" t="s">
        <v>72</v>
      </c>
      <c r="BK42" s="2">
        <v>45784.470949074072</v>
      </c>
      <c r="BL42" t="s">
        <v>73</v>
      </c>
      <c r="BM42" t="s">
        <v>13</v>
      </c>
      <c r="BN42">
        <v>0</v>
      </c>
      <c r="BO42">
        <v>2.8159999999999998</v>
      </c>
      <c r="BP42" s="3">
        <v>1463773</v>
      </c>
      <c r="BQ42">
        <v>0</v>
      </c>
      <c r="BR42" t="s">
        <v>14</v>
      </c>
      <c r="BS42" t="s">
        <v>14</v>
      </c>
      <c r="BT42" t="s">
        <v>14</v>
      </c>
      <c r="BU4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Iannucci, Frances</cp:lastModifiedBy>
  <dcterms:created xsi:type="dcterms:W3CDTF">2020-10-28T13:32:09Z</dcterms:created>
  <dcterms:modified xsi:type="dcterms:W3CDTF">2025-05-07T15:51:58Z</dcterms:modified>
</cp:coreProperties>
</file>