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CL Data\GC\"/>
    </mc:Choice>
  </mc:AlternateContent>
  <xr:revisionPtr revIDLastSave="0" documentId="13_ncr:1_{A32F03FE-8C77-40EE-B952-4B996256AD7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31" i="1" l="1"/>
  <c r="AU31" i="1"/>
  <c r="AW31" i="1"/>
  <c r="AX31" i="1"/>
  <c r="AZ31" i="1"/>
  <c r="BA31" i="1"/>
  <c r="BC31" i="1"/>
  <c r="BD31" i="1"/>
  <c r="BF31" i="1"/>
  <c r="BG31" i="1"/>
  <c r="AT9" i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</calcChain>
</file>

<file path=xl/sharedStrings.xml><?xml version="1.0" encoding="utf-8"?>
<sst xmlns="http://schemas.openxmlformats.org/spreadsheetml/2006/main" count="714" uniqueCount="63">
  <si>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</si>
  <si>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</si>
  <si>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</si>
  <si>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</si>
  <si>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</si>
  <si>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</si>
  <si>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</si>
  <si>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</si>
  <si>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</si>
  <si>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</si>
  <si>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</si>
  <si>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</si>
  <si>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</si>
  <si>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</si>
  <si>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</si>
  <si>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</si>
  <si>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</si>
  <si>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</si>
  <si>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</si>
  <si>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</si>
  <si>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</si>
  <si>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</si>
  <si>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</si>
  <si>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</si>
  <si>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</si>
  <si>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</si>
  <si>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</si>
  <si>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</si>
  <si>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2021 ranged CAL Measured headspace CH4  in ppm from GC in ppm</t>
  </si>
  <si>
    <t>2021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</si>
  <si>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</si>
  <si>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</si>
  <si>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</si>
  <si>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</si>
  <si>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2024 CAL Measured headspace CO2 in ppm from GC in ppm</t>
  </si>
  <si>
    <t>FMI20250128_001.gcd</t>
  </si>
  <si>
    <t>FMI20250128_002.gcd</t>
  </si>
  <si>
    <t>FMI20250128_003.gcd</t>
  </si>
  <si>
    <t>FMI20250128_004.gcd</t>
  </si>
  <si>
    <t>FMI20250128_005.gcd</t>
  </si>
  <si>
    <t>FMI20250128_006.gcd</t>
  </si>
  <si>
    <t>FMI20250128_007.gcd</t>
  </si>
  <si>
    <t>FMI20250128_008.gcd</t>
  </si>
  <si>
    <t>FMI20250128_009.gcd</t>
  </si>
  <si>
    <t>FMI20250128_010.gcd</t>
  </si>
  <si>
    <t>FMI20250128_011.gcd</t>
  </si>
  <si>
    <t>FMI20250128_012.gcd</t>
  </si>
  <si>
    <t>FMI20250128_013.gcd</t>
  </si>
  <si>
    <t>FMI20250128_014.gcd</t>
  </si>
  <si>
    <t>FMI20250128_015.gcd</t>
  </si>
  <si>
    <t>FMI20250128_016.gcd</t>
  </si>
  <si>
    <t>FMI20250128_017.gcd</t>
  </si>
  <si>
    <t>FMI20250128_018.gcd</t>
  </si>
  <si>
    <t>FMI20250128_019.gcd</t>
  </si>
  <si>
    <t>FMI20250128_020.gcd</t>
  </si>
  <si>
    <t>FMI20250128_021.gcd</t>
  </si>
  <si>
    <t>FMI20250128_022.gcd</t>
  </si>
  <si>
    <t>068 reinjection</t>
  </si>
  <si>
    <t>FMI20250128_023.gcd</t>
  </si>
  <si>
    <t>384 reinjection</t>
  </si>
  <si>
    <t xml:space="preserve">Interference with CO2- CH4 is okay. Do not use CO2. Use CH4. </t>
  </si>
  <si>
    <t>Reinjection. Still some interference with CO2, but potentially useable. Use CO2. Do not use CH4.</t>
  </si>
  <si>
    <t>Bad reinjection- don't use any of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</si>
</sst>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1"/>
  <sheetViews>
    <sheetView tabSelected="1" topLeftCell="W7" workbookViewId="0">
      <selection activeCell="AP22" sqref="AP22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9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26</v>
      </c>
      <c r="BA8" s="5" t="s">
        <v>27</v>
      </c>
      <c r="BC8" s="5" t="s">
        <v>23</v>
      </c>
      <c r="BD8" s="5" t="s">
        <v>24</v>
      </c>
      <c r="BF8" s="5" t="s">
        <v>30</v>
      </c>
      <c r="BG8" s="5" t="s">
        <v>34</v>
      </c>
      <c r="BH8" s="8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48</v>
      </c>
      <c r="B9" t="s">
        <v>35</v>
      </c>
      <c r="C9" s="2">
        <v>45685.648657407408</v>
      </c>
      <c r="D9" t="s">
        <v>33</v>
      </c>
      <c r="E9" t="s">
        <v>13</v>
      </c>
      <c r="F9">
        <v>0</v>
      </c>
      <c r="G9">
        <v>6.0650000000000004</v>
      </c>
      <c r="H9" s="3">
        <v>2339</v>
      </c>
      <c r="I9">
        <v>2E-3</v>
      </c>
      <c r="J9" t="s">
        <v>14</v>
      </c>
      <c r="K9" t="s">
        <v>14</v>
      </c>
      <c r="L9" t="s">
        <v>14</v>
      </c>
      <c r="M9" t="s">
        <v>14</v>
      </c>
      <c r="O9">
        <v>48</v>
      </c>
      <c r="P9" t="s">
        <v>35</v>
      </c>
      <c r="Q9" s="2">
        <v>45685.648657407408</v>
      </c>
      <c r="R9" t="s">
        <v>33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48</v>
      </c>
      <c r="AD9" t="s">
        <v>35</v>
      </c>
      <c r="AE9" s="2">
        <v>45685.648657407408</v>
      </c>
      <c r="AF9" t="s">
        <v>33</v>
      </c>
      <c r="AG9" t="s">
        <v>13</v>
      </c>
      <c r="AH9">
        <v>0</v>
      </c>
      <c r="AI9">
        <v>12.289</v>
      </c>
      <c r="AJ9" s="3">
        <v>2213</v>
      </c>
      <c r="AK9">
        <v>0.44900000000000001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48</v>
      </c>
      <c r="AT9" s="15">
        <f t="shared" ref="AT9:AT31" si="0">IF(H9&lt;10000,((H9^2*0.00000005714)+(H9*0.002453)+(-3.811)),(IF(H9&lt;200000,((H9^2*-0.0000000002888)+(H9*0.002899)+(-4.321)),(IF(H9&lt;8000000,((H9^2*-0.0000000000062)+(H9*0.002143)+(157)),((V9^2*-0.000000031)+(V9*0.2771)+(-709.5)))))))</f>
        <v>2.2391754259399992</v>
      </c>
      <c r="AU9" s="16">
        <f t="shared" ref="AU9:AU31" si="1">IF(AJ9&lt;45000,((-0.0000000598*AJ9^2)+(0.205*AJ9)+(34.1)),((-0.00000002403*AJ9^2)+(0.2063*AJ9)+(-550.7)))</f>
        <v>487.47213733379999</v>
      </c>
      <c r="AW9" s="13">
        <f t="shared" ref="AW9:AW31" si="2">IF(H9&lt;10000,((-0.00000005795*H9^2)+(0.003823*H9)+(-6.715)),(IF(H9&lt;700000,((-0.0000000001209*H9^2)+(0.002635*H9)+(-0.4111)), ((-0.00000002007*V9^2)+(0.2564*V9)+(286.1)))))</f>
        <v>1.9099571280500012</v>
      </c>
      <c r="AX9" s="14">
        <f t="shared" ref="AX9:AX31" si="3">(-0.00000001626*AJ9^2)+(0.1912*AJ9)+(-3.858)</f>
        <v>419.18796878006003</v>
      </c>
      <c r="AZ9" s="6">
        <f t="shared" ref="AZ9:AZ31" si="4">IF(H9&lt;10000,((0.0000001453*H9^2)+(0.0008349*H9)+(-1.805)),(IF(H9&lt;700000,((-0.00000000008054*H9^2)+(0.002348*H9)+(-2.47)), ((-0.00000001938*V9^2)+(0.2471*V9)+(226.8)))))</f>
        <v>0.94275592130000008</v>
      </c>
      <c r="BA9" s="7">
        <f t="shared" ref="BA9:BA31" si="5">(-0.00000002552*AJ9^2)+(0.2067*AJ9)+(-103.7)</f>
        <v>353.60211914312004</v>
      </c>
      <c r="BC9" s="11">
        <f t="shared" ref="BC9:BC31" si="6">IF(H9&lt;10000,((H9^2*0.00000054)+(H9*-0.004765)+(12.72)),(IF(H9&lt;200000,((H9^2*-0.000000001577)+(H9*0.003043)+(-10.42)),(IF(H9&lt;8000000,((H9^2*-0.0000000000186)+(H9*0.00194)+(154.1)),((V9^2*-0.00000002)+(V9*0.2565)+(-1032)))))))</f>
        <v>4.5289623399999996</v>
      </c>
      <c r="BD9" s="12">
        <f t="shared" ref="BD9:BD31" si="7">IF(AJ9&lt;45000,((-0.0000004561*AJ9^2)+(0.244*AJ9)+(-21.72)),((-0.0000000409*AJ9^2)+(0.2477*AJ9)+(-1777)))</f>
        <v>516.01830999909998</v>
      </c>
      <c r="BF9" s="15">
        <f t="shared" ref="BF9:BF31" si="8">IF(H9&lt;10000,((H9^2*0.00000005714)+(H9*0.002453)+(-3.811)),(IF(H9&lt;200000,((H9^2*-0.0000000002888)+(H9*0.002899)+(-4.321)),(IF(H9&lt;8000000,((H9^2*-0.0000000000062)+(H9*0.002143)+(157)),((V9^2*-0.000000031)+(V9*0.2771)+(-709.5)))))))</f>
        <v>2.2391754259399992</v>
      </c>
      <c r="BG9" s="16">
        <f t="shared" ref="BG9:BG31" si="9">IF(AJ9&lt;45000,((-0.0000000598*AJ9^2)+(0.205*AJ9)+(34.1)),((-0.00000002403*AJ9^2)+(0.2063*AJ9)+(-550.7)))</f>
        <v>487.47213733379999</v>
      </c>
      <c r="BI9">
        <v>48</v>
      </c>
      <c r="BJ9" t="s">
        <v>35</v>
      </c>
      <c r="BK9" s="2">
        <v>45685.648657407408</v>
      </c>
      <c r="BL9" t="s">
        <v>33</v>
      </c>
      <c r="BM9" t="s">
        <v>13</v>
      </c>
      <c r="BN9">
        <v>0</v>
      </c>
      <c r="BO9">
        <v>2.72</v>
      </c>
      <c r="BP9" s="3">
        <v>4884225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49</v>
      </c>
      <c r="B10" t="s">
        <v>36</v>
      </c>
      <c r="C10" s="2">
        <v>45685.66988425926</v>
      </c>
      <c r="D10" t="s">
        <v>32</v>
      </c>
      <c r="E10" t="s">
        <v>13</v>
      </c>
      <c r="F10">
        <v>0</v>
      </c>
      <c r="G10">
        <v>6.0270000000000001</v>
      </c>
      <c r="H10" s="3">
        <v>1015942</v>
      </c>
      <c r="I10">
        <v>2.5609999999999999</v>
      </c>
      <c r="J10" t="s">
        <v>14</v>
      </c>
      <c r="K10" t="s">
        <v>14</v>
      </c>
      <c r="L10" t="s">
        <v>14</v>
      </c>
      <c r="M10" t="s">
        <v>14</v>
      </c>
      <c r="O10">
        <v>49</v>
      </c>
      <c r="P10" t="s">
        <v>36</v>
      </c>
      <c r="Q10" s="2">
        <v>45685.66988425926</v>
      </c>
      <c r="R10" t="s">
        <v>32</v>
      </c>
      <c r="S10" t="s">
        <v>13</v>
      </c>
      <c r="T10">
        <v>0</v>
      </c>
      <c r="U10">
        <v>5.984</v>
      </c>
      <c r="V10" s="3">
        <v>7483</v>
      </c>
      <c r="W10">
        <v>2.2349999999999999</v>
      </c>
      <c r="X10" t="s">
        <v>14</v>
      </c>
      <c r="Y10" t="s">
        <v>14</v>
      </c>
      <c r="Z10" t="s">
        <v>14</v>
      </c>
      <c r="AA10" t="s">
        <v>14</v>
      </c>
      <c r="AC10">
        <v>49</v>
      </c>
      <c r="AD10" t="s">
        <v>36</v>
      </c>
      <c r="AE10" s="2">
        <v>45685.66988425926</v>
      </c>
      <c r="AF10" t="s">
        <v>32</v>
      </c>
      <c r="AG10" t="s">
        <v>13</v>
      </c>
      <c r="AH10">
        <v>0</v>
      </c>
      <c r="AI10">
        <v>12.275</v>
      </c>
      <c r="AJ10" s="3">
        <v>7131</v>
      </c>
      <c r="AK10">
        <v>1.5309999999999999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49</v>
      </c>
      <c r="AT10" s="15">
        <f t="shared" si="0"/>
        <v>2327.764449486343</v>
      </c>
      <c r="AU10" s="16">
        <f t="shared" si="1"/>
        <v>1492.9141005721999</v>
      </c>
      <c r="AW10" s="13">
        <f t="shared" si="2"/>
        <v>2203.6173745497699</v>
      </c>
      <c r="AX10" s="14">
        <f t="shared" si="3"/>
        <v>1358.7623601221401</v>
      </c>
      <c r="AZ10" s="6">
        <f t="shared" si="4"/>
        <v>2074.7641112991801</v>
      </c>
      <c r="BA10" s="7">
        <f t="shared" si="5"/>
        <v>1368.9799783712799</v>
      </c>
      <c r="BC10" s="11">
        <f t="shared" si="6"/>
        <v>2105.8297104590297</v>
      </c>
      <c r="BD10" s="12">
        <f t="shared" si="7"/>
        <v>1695.0507854678999</v>
      </c>
      <c r="BF10" s="15">
        <f t="shared" si="8"/>
        <v>2327.764449486343</v>
      </c>
      <c r="BG10" s="16">
        <f t="shared" si="9"/>
        <v>1492.9141005721999</v>
      </c>
      <c r="BI10">
        <v>49</v>
      </c>
      <c r="BJ10" t="s">
        <v>36</v>
      </c>
      <c r="BK10" s="2">
        <v>45685.66988425926</v>
      </c>
      <c r="BL10" t="s">
        <v>32</v>
      </c>
      <c r="BM10" t="s">
        <v>13</v>
      </c>
      <c r="BN10">
        <v>0</v>
      </c>
      <c r="BO10">
        <v>2.7189999999999999</v>
      </c>
      <c r="BP10" s="3">
        <v>4942213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50</v>
      </c>
      <c r="B11" t="s">
        <v>37</v>
      </c>
      <c r="C11" s="2">
        <v>45685.691099537034</v>
      </c>
      <c r="D11" t="s">
        <v>31</v>
      </c>
      <c r="E11" t="s">
        <v>13</v>
      </c>
      <c r="F11">
        <v>0</v>
      </c>
      <c r="G11">
        <v>6.0529999999999999</v>
      </c>
      <c r="H11" s="3">
        <v>4055</v>
      </c>
      <c r="I11">
        <v>7.0000000000000001E-3</v>
      </c>
      <c r="J11" t="s">
        <v>14</v>
      </c>
      <c r="K11" t="s">
        <v>14</v>
      </c>
      <c r="L11" t="s">
        <v>14</v>
      </c>
      <c r="M11" t="s">
        <v>14</v>
      </c>
      <c r="O11">
        <v>50</v>
      </c>
      <c r="P11" t="s">
        <v>37</v>
      </c>
      <c r="Q11" s="2">
        <v>45685.691099537034</v>
      </c>
      <c r="R11" t="s">
        <v>31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50</v>
      </c>
      <c r="AD11" t="s">
        <v>37</v>
      </c>
      <c r="AE11" s="2">
        <v>45685.691099537034</v>
      </c>
      <c r="AF11" t="s">
        <v>31</v>
      </c>
      <c r="AG11" t="s">
        <v>13</v>
      </c>
      <c r="AH11">
        <v>0</v>
      </c>
      <c r="AI11">
        <v>12.278</v>
      </c>
      <c r="AJ11" s="3">
        <v>1957</v>
      </c>
      <c r="AK11">
        <v>0.39300000000000002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50</v>
      </c>
      <c r="AT11" s="15">
        <f t="shared" si="0"/>
        <v>7.075469448499998</v>
      </c>
      <c r="AU11" s="16">
        <f t="shared" si="1"/>
        <v>435.05597502980004</v>
      </c>
      <c r="AW11" s="13">
        <f t="shared" si="2"/>
        <v>7.8343917012500004</v>
      </c>
      <c r="AX11" s="14">
        <f t="shared" si="3"/>
        <v>370.25812665526001</v>
      </c>
      <c r="AZ11" s="6">
        <f t="shared" si="4"/>
        <v>3.9696910325000001</v>
      </c>
      <c r="BA11" s="7">
        <f t="shared" si="5"/>
        <v>300.71416225351999</v>
      </c>
      <c r="BC11" s="11">
        <f t="shared" si="6"/>
        <v>2.2771584999999988</v>
      </c>
      <c r="BD11" s="12">
        <f t="shared" si="7"/>
        <v>454.04120587110003</v>
      </c>
      <c r="BF11" s="15">
        <f t="shared" si="8"/>
        <v>7.075469448499998</v>
      </c>
      <c r="BG11" s="16">
        <f t="shared" si="9"/>
        <v>435.05597502980004</v>
      </c>
      <c r="BI11">
        <v>50</v>
      </c>
      <c r="BJ11" t="s">
        <v>37</v>
      </c>
      <c r="BK11" s="2">
        <v>45685.691099537034</v>
      </c>
      <c r="BL11" t="s">
        <v>31</v>
      </c>
      <c r="BM11" t="s">
        <v>13</v>
      </c>
      <c r="BN11">
        <v>0</v>
      </c>
      <c r="BO11">
        <v>2.71</v>
      </c>
      <c r="BP11" s="3">
        <v>5117377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51</v>
      </c>
      <c r="B12" t="s">
        <v>38</v>
      </c>
      <c r="C12" s="2">
        <v>45685.712326388886</v>
      </c>
      <c r="D12">
        <v>127</v>
      </c>
      <c r="E12" t="s">
        <v>13</v>
      </c>
      <c r="F12">
        <v>0</v>
      </c>
      <c r="G12">
        <v>6.0529999999999999</v>
      </c>
      <c r="H12" s="3">
        <v>2952</v>
      </c>
      <c r="I12">
        <v>4.0000000000000001E-3</v>
      </c>
      <c r="J12" t="s">
        <v>14</v>
      </c>
      <c r="K12" t="s">
        <v>14</v>
      </c>
      <c r="L12" t="s">
        <v>14</v>
      </c>
      <c r="M12" t="s">
        <v>14</v>
      </c>
      <c r="O12">
        <v>51</v>
      </c>
      <c r="P12" t="s">
        <v>38</v>
      </c>
      <c r="Q12" s="2">
        <v>45685.712326388886</v>
      </c>
      <c r="R12">
        <v>127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51</v>
      </c>
      <c r="AD12" t="s">
        <v>38</v>
      </c>
      <c r="AE12" s="2">
        <v>45685.712326388886</v>
      </c>
      <c r="AF12">
        <v>127</v>
      </c>
      <c r="AG12" t="s">
        <v>13</v>
      </c>
      <c r="AH12">
        <v>0</v>
      </c>
      <c r="AI12">
        <v>12.226000000000001</v>
      </c>
      <c r="AJ12" s="3">
        <v>12956</v>
      </c>
      <c r="AK12">
        <v>2.8090000000000002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51</v>
      </c>
      <c r="AT12" s="15">
        <f t="shared" si="0"/>
        <v>3.9281913305599998</v>
      </c>
      <c r="AU12" s="16">
        <f t="shared" si="1"/>
        <v>2680.0420954271999</v>
      </c>
      <c r="AW12" s="13">
        <f t="shared" si="2"/>
        <v>4.0655020832000002</v>
      </c>
      <c r="AX12" s="14">
        <f t="shared" si="3"/>
        <v>2470.5998299606399</v>
      </c>
      <c r="AZ12" s="6">
        <f t="shared" si="4"/>
        <v>1.9258131712</v>
      </c>
      <c r="BA12" s="7">
        <f t="shared" si="5"/>
        <v>2570.0214654732804</v>
      </c>
      <c r="BC12" s="11">
        <f t="shared" si="6"/>
        <v>3.3594441600000007</v>
      </c>
      <c r="BD12" s="12">
        <f t="shared" si="7"/>
        <v>3062.9839953904002</v>
      </c>
      <c r="BF12" s="15">
        <f t="shared" si="8"/>
        <v>3.9281913305599998</v>
      </c>
      <c r="BG12" s="16">
        <f t="shared" si="9"/>
        <v>2680.0420954271999</v>
      </c>
      <c r="BI12">
        <v>51</v>
      </c>
      <c r="BJ12" t="s">
        <v>38</v>
      </c>
      <c r="BK12" s="2">
        <v>45685.712326388886</v>
      </c>
      <c r="BL12">
        <v>127</v>
      </c>
      <c r="BM12" t="s">
        <v>13</v>
      </c>
      <c r="BN12">
        <v>0</v>
      </c>
      <c r="BO12">
        <v>2.87</v>
      </c>
      <c r="BP12" s="3">
        <v>887786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52</v>
      </c>
      <c r="B13" t="s">
        <v>39</v>
      </c>
      <c r="C13" s="2">
        <v>45685.733541666668</v>
      </c>
      <c r="D13">
        <v>71</v>
      </c>
      <c r="E13" t="s">
        <v>13</v>
      </c>
      <c r="F13">
        <v>0</v>
      </c>
      <c r="G13">
        <v>6.0620000000000003</v>
      </c>
      <c r="H13" s="3">
        <v>3250</v>
      </c>
      <c r="I13">
        <v>5.0000000000000001E-3</v>
      </c>
      <c r="J13" t="s">
        <v>14</v>
      </c>
      <c r="K13" t="s">
        <v>14</v>
      </c>
      <c r="L13" t="s">
        <v>14</v>
      </c>
      <c r="M13" t="s">
        <v>14</v>
      </c>
      <c r="O13">
        <v>52</v>
      </c>
      <c r="P13" t="s">
        <v>39</v>
      </c>
      <c r="Q13" s="2">
        <v>45685.733541666668</v>
      </c>
      <c r="R13">
        <v>71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52</v>
      </c>
      <c r="AD13" t="s">
        <v>39</v>
      </c>
      <c r="AE13" s="2">
        <v>45685.733541666668</v>
      </c>
      <c r="AF13">
        <v>71</v>
      </c>
      <c r="AG13" t="s">
        <v>13</v>
      </c>
      <c r="AH13">
        <v>0</v>
      </c>
      <c r="AI13">
        <v>12.2</v>
      </c>
      <c r="AJ13" s="3">
        <v>26431</v>
      </c>
      <c r="AK13">
        <v>5.7469999999999999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52</v>
      </c>
      <c r="AT13" s="15">
        <f t="shared" si="0"/>
        <v>4.76479125</v>
      </c>
      <c r="AU13" s="16">
        <f t="shared" si="1"/>
        <v>5410.6788538922001</v>
      </c>
      <c r="AW13" s="13">
        <f t="shared" si="2"/>
        <v>5.097653124999999</v>
      </c>
      <c r="AX13" s="14">
        <f t="shared" si="3"/>
        <v>5038.3900004061406</v>
      </c>
      <c r="AZ13" s="6">
        <f t="shared" si="4"/>
        <v>2.4431562500000004</v>
      </c>
      <c r="BA13" s="7">
        <f t="shared" si="5"/>
        <v>5341.7594851392796</v>
      </c>
      <c r="BC13" s="11">
        <f t="shared" si="6"/>
        <v>2.9375000000000018</v>
      </c>
      <c r="BD13" s="12">
        <f t="shared" si="7"/>
        <v>6108.8135612078995</v>
      </c>
      <c r="BF13" s="15">
        <f t="shared" si="8"/>
        <v>4.76479125</v>
      </c>
      <c r="BG13" s="16">
        <f t="shared" si="9"/>
        <v>5410.6788538922001</v>
      </c>
      <c r="BI13">
        <v>52</v>
      </c>
      <c r="BJ13" t="s">
        <v>39</v>
      </c>
      <c r="BK13" s="2">
        <v>45685.733541666668</v>
      </c>
      <c r="BL13">
        <v>71</v>
      </c>
      <c r="BM13" t="s">
        <v>13</v>
      </c>
      <c r="BN13">
        <v>0</v>
      </c>
      <c r="BO13">
        <v>2.8660000000000001</v>
      </c>
      <c r="BP13" s="3">
        <v>821987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53</v>
      </c>
      <c r="B14" t="s">
        <v>40</v>
      </c>
      <c r="C14" s="2">
        <v>45685.754745370374</v>
      </c>
      <c r="D14">
        <v>66</v>
      </c>
      <c r="E14" t="s">
        <v>13</v>
      </c>
      <c r="F14">
        <v>0</v>
      </c>
      <c r="G14">
        <v>6.0620000000000003</v>
      </c>
      <c r="H14" s="3">
        <v>3339</v>
      </c>
      <c r="I14">
        <v>5.0000000000000001E-3</v>
      </c>
      <c r="J14" t="s">
        <v>14</v>
      </c>
      <c r="K14" t="s">
        <v>14</v>
      </c>
      <c r="L14" t="s">
        <v>14</v>
      </c>
      <c r="M14" t="s">
        <v>14</v>
      </c>
      <c r="O14">
        <v>53</v>
      </c>
      <c r="P14" t="s">
        <v>40</v>
      </c>
      <c r="Q14" s="2">
        <v>45685.754745370374</v>
      </c>
      <c r="R14">
        <v>66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53</v>
      </c>
      <c r="AD14" t="s">
        <v>40</v>
      </c>
      <c r="AE14" s="2">
        <v>45685.754745370374</v>
      </c>
      <c r="AF14">
        <v>66</v>
      </c>
      <c r="AG14" t="s">
        <v>13</v>
      </c>
      <c r="AH14">
        <v>0</v>
      </c>
      <c r="AI14">
        <v>12.224</v>
      </c>
      <c r="AJ14" s="3">
        <v>10338</v>
      </c>
      <c r="AK14">
        <v>2.2349999999999999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53</v>
      </c>
      <c r="AT14" s="15">
        <f t="shared" si="0"/>
        <v>5.0166163459399993</v>
      </c>
      <c r="AU14" s="16">
        <f t="shared" si="1"/>
        <v>2146.9989202088</v>
      </c>
      <c r="AW14" s="13">
        <f t="shared" si="2"/>
        <v>5.4039170280499995</v>
      </c>
      <c r="AX14" s="14">
        <f t="shared" si="3"/>
        <v>1971.02982479256</v>
      </c>
      <c r="AZ14" s="6">
        <f t="shared" si="4"/>
        <v>2.6026693213000005</v>
      </c>
      <c r="BA14" s="7">
        <f t="shared" si="5"/>
        <v>2030.4371692931197</v>
      </c>
      <c r="BC14" s="11">
        <f t="shared" si="6"/>
        <v>2.8300823400000006</v>
      </c>
      <c r="BD14" s="12">
        <f t="shared" si="7"/>
        <v>2452.0066573116001</v>
      </c>
      <c r="BF14" s="15">
        <f t="shared" si="8"/>
        <v>5.0166163459399993</v>
      </c>
      <c r="BG14" s="16">
        <f t="shared" si="9"/>
        <v>2146.9989202088</v>
      </c>
      <c r="BI14">
        <v>53</v>
      </c>
      <c r="BJ14" t="s">
        <v>40</v>
      </c>
      <c r="BK14" s="2">
        <v>45685.754745370374</v>
      </c>
      <c r="BL14">
        <v>66</v>
      </c>
      <c r="BM14" t="s">
        <v>13</v>
      </c>
      <c r="BN14">
        <v>0</v>
      </c>
      <c r="BO14">
        <v>2.8620000000000001</v>
      </c>
      <c r="BP14" s="3">
        <v>918154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54</v>
      </c>
      <c r="B15" t="s">
        <v>41</v>
      </c>
      <c r="C15" s="2">
        <v>45685.775960648149</v>
      </c>
      <c r="D15">
        <v>99</v>
      </c>
      <c r="E15" t="s">
        <v>13</v>
      </c>
      <c r="F15">
        <v>0</v>
      </c>
      <c r="G15">
        <v>6.0709999999999997</v>
      </c>
      <c r="H15" s="3">
        <v>3168</v>
      </c>
      <c r="I15">
        <v>5.0000000000000001E-3</v>
      </c>
      <c r="J15" t="s">
        <v>14</v>
      </c>
      <c r="K15" t="s">
        <v>14</v>
      </c>
      <c r="L15" t="s">
        <v>14</v>
      </c>
      <c r="M15" t="s">
        <v>14</v>
      </c>
      <c r="O15">
        <v>54</v>
      </c>
      <c r="P15" t="s">
        <v>41</v>
      </c>
      <c r="Q15" s="2">
        <v>45685.775960648149</v>
      </c>
      <c r="R15">
        <v>99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54</v>
      </c>
      <c r="AD15" t="s">
        <v>41</v>
      </c>
      <c r="AE15" s="2">
        <v>45685.775960648149</v>
      </c>
      <c r="AF15">
        <v>99</v>
      </c>
      <c r="AG15" t="s">
        <v>13</v>
      </c>
      <c r="AH15">
        <v>0</v>
      </c>
      <c r="AI15">
        <v>12.214</v>
      </c>
      <c r="AJ15" s="3">
        <v>26193</v>
      </c>
      <c r="AK15">
        <v>5.6950000000000003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54</v>
      </c>
      <c r="AT15" s="15">
        <f t="shared" si="0"/>
        <v>4.5335738393599989</v>
      </c>
      <c r="AU15" s="16">
        <f t="shared" si="1"/>
        <v>5362.6378197098002</v>
      </c>
      <c r="AW15" s="13">
        <f t="shared" si="2"/>
        <v>4.8146648192000008</v>
      </c>
      <c r="AX15" s="14">
        <f t="shared" si="3"/>
        <v>4993.0880489712599</v>
      </c>
      <c r="AZ15" s="6">
        <f t="shared" si="4"/>
        <v>2.2982265472000005</v>
      </c>
      <c r="BA15" s="7">
        <f t="shared" si="5"/>
        <v>5292.8845106855206</v>
      </c>
      <c r="BC15" s="11">
        <f t="shared" si="6"/>
        <v>3.0440409600000002</v>
      </c>
      <c r="BD15" s="12">
        <f t="shared" si="7"/>
        <v>6056.4539911310994</v>
      </c>
      <c r="BF15" s="15">
        <f t="shared" si="8"/>
        <v>4.5335738393599989</v>
      </c>
      <c r="BG15" s="16">
        <f t="shared" si="9"/>
        <v>5362.6378197098002</v>
      </c>
      <c r="BI15">
        <v>54</v>
      </c>
      <c r="BJ15" t="s">
        <v>41</v>
      </c>
      <c r="BK15" s="2">
        <v>45685.775960648149</v>
      </c>
      <c r="BL15">
        <v>99</v>
      </c>
      <c r="BM15" t="s">
        <v>13</v>
      </c>
      <c r="BN15">
        <v>0</v>
      </c>
      <c r="BO15">
        <v>2.8690000000000002</v>
      </c>
      <c r="BP15" s="3">
        <v>884031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55</v>
      </c>
      <c r="B16" t="s">
        <v>42</v>
      </c>
      <c r="C16" s="2">
        <v>45685.797222222223</v>
      </c>
      <c r="D16">
        <v>314</v>
      </c>
      <c r="E16" t="s">
        <v>13</v>
      </c>
      <c r="F16">
        <v>0</v>
      </c>
      <c r="G16">
        <v>6.0659999999999998</v>
      </c>
      <c r="H16" s="3">
        <v>3090</v>
      </c>
      <c r="I16">
        <v>4.0000000000000001E-3</v>
      </c>
      <c r="J16" t="s">
        <v>14</v>
      </c>
      <c r="K16" t="s">
        <v>14</v>
      </c>
      <c r="L16" t="s">
        <v>14</v>
      </c>
      <c r="M16" t="s">
        <v>14</v>
      </c>
      <c r="O16">
        <v>55</v>
      </c>
      <c r="P16" t="s">
        <v>42</v>
      </c>
      <c r="Q16" s="2">
        <v>45685.797222222223</v>
      </c>
      <c r="R16">
        <v>314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55</v>
      </c>
      <c r="AD16" t="s">
        <v>42</v>
      </c>
      <c r="AE16" s="2">
        <v>45685.797222222223</v>
      </c>
      <c r="AF16">
        <v>314</v>
      </c>
      <c r="AG16" t="s">
        <v>13</v>
      </c>
      <c r="AH16">
        <v>0</v>
      </c>
      <c r="AI16">
        <v>12.228</v>
      </c>
      <c r="AJ16" s="3">
        <v>8221</v>
      </c>
      <c r="AK16">
        <v>1.7709999999999999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55</v>
      </c>
      <c r="AT16" s="15">
        <f t="shared" si="0"/>
        <v>4.3143484339999993</v>
      </c>
      <c r="AU16" s="16">
        <f t="shared" si="1"/>
        <v>1715.3634265081998</v>
      </c>
      <c r="AW16" s="13">
        <f t="shared" si="2"/>
        <v>4.5447576049999991</v>
      </c>
      <c r="AX16" s="14">
        <f t="shared" si="3"/>
        <v>1566.8982704853399</v>
      </c>
      <c r="AZ16" s="6">
        <f t="shared" si="4"/>
        <v>2.1621799300000006</v>
      </c>
      <c r="BA16" s="7">
        <f t="shared" si="5"/>
        <v>1593.85593485768</v>
      </c>
      <c r="BC16" s="11">
        <f t="shared" si="6"/>
        <v>3.1521240000000006</v>
      </c>
      <c r="BD16" s="12">
        <f t="shared" si="7"/>
        <v>1953.3785540198999</v>
      </c>
      <c r="BF16" s="15">
        <f t="shared" si="8"/>
        <v>4.3143484339999993</v>
      </c>
      <c r="BG16" s="16">
        <f t="shared" si="9"/>
        <v>1715.3634265081998</v>
      </c>
      <c r="BI16">
        <v>55</v>
      </c>
      <c r="BJ16" t="s">
        <v>42</v>
      </c>
      <c r="BK16" s="2">
        <v>45685.797222222223</v>
      </c>
      <c r="BL16">
        <v>314</v>
      </c>
      <c r="BM16" t="s">
        <v>13</v>
      </c>
      <c r="BN16">
        <v>0</v>
      </c>
      <c r="BO16">
        <v>2.8639999999999999</v>
      </c>
      <c r="BP16" s="3">
        <v>890288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56</v>
      </c>
      <c r="B17" t="s">
        <v>43</v>
      </c>
      <c r="C17" s="2">
        <v>45685.818449074075</v>
      </c>
      <c r="D17">
        <v>288</v>
      </c>
      <c r="E17" t="s">
        <v>13</v>
      </c>
      <c r="F17">
        <v>0</v>
      </c>
      <c r="G17">
        <v>6.0250000000000004</v>
      </c>
      <c r="H17" s="3">
        <v>114871</v>
      </c>
      <c r="I17">
        <v>0.28599999999999998</v>
      </c>
      <c r="J17" t="s">
        <v>14</v>
      </c>
      <c r="K17" t="s">
        <v>14</v>
      </c>
      <c r="L17" t="s">
        <v>14</v>
      </c>
      <c r="M17" t="s">
        <v>14</v>
      </c>
      <c r="O17">
        <v>56</v>
      </c>
      <c r="P17" t="s">
        <v>43</v>
      </c>
      <c r="Q17" s="2">
        <v>45685.818449074075</v>
      </c>
      <c r="R17">
        <v>288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56</v>
      </c>
      <c r="AD17" t="s">
        <v>43</v>
      </c>
      <c r="AE17" s="2">
        <v>45685.818449074075</v>
      </c>
      <c r="AF17">
        <v>288</v>
      </c>
      <c r="AG17" t="s">
        <v>13</v>
      </c>
      <c r="AH17">
        <v>0</v>
      </c>
      <c r="AI17">
        <v>12.143000000000001</v>
      </c>
      <c r="AJ17" s="3">
        <v>82620</v>
      </c>
      <c r="AK17">
        <v>17.751000000000001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56</v>
      </c>
      <c r="AT17" s="15">
        <f t="shared" si="0"/>
        <v>324.8792128900792</v>
      </c>
      <c r="AU17" s="16">
        <f t="shared" si="1"/>
        <v>16329.775672468</v>
      </c>
      <c r="AW17" s="13">
        <f t="shared" si="2"/>
        <v>300.67866759110314</v>
      </c>
      <c r="AX17" s="14">
        <f t="shared" si="3"/>
        <v>15682.094192856001</v>
      </c>
      <c r="AZ17" s="6">
        <f t="shared" si="4"/>
        <v>266.18435478153384</v>
      </c>
      <c r="BA17" s="7">
        <f t="shared" si="5"/>
        <v>16799.652836511999</v>
      </c>
      <c r="BC17" s="11">
        <f t="shared" si="6"/>
        <v>318.323391347143</v>
      </c>
      <c r="BD17" s="12">
        <f t="shared" si="7"/>
        <v>18408.787966040003</v>
      </c>
      <c r="BF17" s="15">
        <f t="shared" si="8"/>
        <v>324.8792128900792</v>
      </c>
      <c r="BG17" s="16">
        <f t="shared" si="9"/>
        <v>16329.775672468</v>
      </c>
      <c r="BI17">
        <v>56</v>
      </c>
      <c r="BJ17" t="s">
        <v>43</v>
      </c>
      <c r="BK17" s="2">
        <v>45685.818449074075</v>
      </c>
      <c r="BL17">
        <v>288</v>
      </c>
      <c r="BM17" t="s">
        <v>13</v>
      </c>
      <c r="BN17">
        <v>0</v>
      </c>
      <c r="BO17">
        <v>2.867</v>
      </c>
      <c r="BP17" s="3">
        <v>809478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57</v>
      </c>
      <c r="B18" t="s">
        <v>44</v>
      </c>
      <c r="C18" s="2">
        <v>45685.839687500003</v>
      </c>
      <c r="D18">
        <v>222</v>
      </c>
      <c r="E18" t="s">
        <v>13</v>
      </c>
      <c r="F18">
        <v>0</v>
      </c>
      <c r="G18">
        <v>6.056</v>
      </c>
      <c r="H18" s="3">
        <v>3101</v>
      </c>
      <c r="I18">
        <v>4.0000000000000001E-3</v>
      </c>
      <c r="J18" t="s">
        <v>14</v>
      </c>
      <c r="K18" t="s">
        <v>14</v>
      </c>
      <c r="L18" t="s">
        <v>14</v>
      </c>
      <c r="M18" t="s">
        <v>14</v>
      </c>
      <c r="O18">
        <v>57</v>
      </c>
      <c r="P18" t="s">
        <v>44</v>
      </c>
      <c r="Q18" s="2">
        <v>45685.839687500003</v>
      </c>
      <c r="R18">
        <v>222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57</v>
      </c>
      <c r="AD18" t="s">
        <v>44</v>
      </c>
      <c r="AE18" s="2">
        <v>45685.839687500003</v>
      </c>
      <c r="AF18">
        <v>222</v>
      </c>
      <c r="AG18" t="s">
        <v>13</v>
      </c>
      <c r="AH18">
        <v>0</v>
      </c>
      <c r="AI18">
        <v>12.224</v>
      </c>
      <c r="AJ18" s="3">
        <v>9703</v>
      </c>
      <c r="AK18">
        <v>2.0960000000000001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57</v>
      </c>
      <c r="AT18" s="15">
        <f t="shared" si="0"/>
        <v>4.3452227251399993</v>
      </c>
      <c r="AU18" s="16">
        <f t="shared" si="1"/>
        <v>2017.5849371017996</v>
      </c>
      <c r="AW18" s="13">
        <f t="shared" si="2"/>
        <v>4.58286415205</v>
      </c>
      <c r="AX18" s="14">
        <f t="shared" si="3"/>
        <v>1849.8247501216601</v>
      </c>
      <c r="AZ18" s="6">
        <f t="shared" si="4"/>
        <v>2.1812589053</v>
      </c>
      <c r="BA18" s="7">
        <f t="shared" si="5"/>
        <v>1899.5074377063199</v>
      </c>
      <c r="BC18" s="11">
        <f t="shared" si="6"/>
        <v>3.1364835400000004</v>
      </c>
      <c r="BD18" s="12">
        <f t="shared" si="7"/>
        <v>2302.8710018751003</v>
      </c>
      <c r="BF18" s="15">
        <f t="shared" si="8"/>
        <v>4.3452227251399993</v>
      </c>
      <c r="BG18" s="16">
        <f t="shared" si="9"/>
        <v>2017.5849371017996</v>
      </c>
      <c r="BI18">
        <v>57</v>
      </c>
      <c r="BJ18" t="s">
        <v>44</v>
      </c>
      <c r="BK18" s="2">
        <v>45685.839687500003</v>
      </c>
      <c r="BL18">
        <v>222</v>
      </c>
      <c r="BM18" t="s">
        <v>13</v>
      </c>
      <c r="BN18">
        <v>0</v>
      </c>
      <c r="BO18">
        <v>2.8620000000000001</v>
      </c>
      <c r="BP18" s="3">
        <v>922820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58</v>
      </c>
      <c r="B19" t="s">
        <v>45</v>
      </c>
      <c r="C19" s="2">
        <v>45685.860937500001</v>
      </c>
      <c r="D19">
        <v>147</v>
      </c>
      <c r="E19" t="s">
        <v>13</v>
      </c>
      <c r="F19">
        <v>0</v>
      </c>
      <c r="G19">
        <v>6.0620000000000003</v>
      </c>
      <c r="H19" s="3">
        <v>2951</v>
      </c>
      <c r="I19">
        <v>4.0000000000000001E-3</v>
      </c>
      <c r="J19" t="s">
        <v>14</v>
      </c>
      <c r="K19" t="s">
        <v>14</v>
      </c>
      <c r="L19" t="s">
        <v>14</v>
      </c>
      <c r="M19" t="s">
        <v>14</v>
      </c>
      <c r="O19">
        <v>58</v>
      </c>
      <c r="P19" t="s">
        <v>45</v>
      </c>
      <c r="Q19" s="2">
        <v>45685.860937500001</v>
      </c>
      <c r="R19">
        <v>147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58</v>
      </c>
      <c r="AD19" t="s">
        <v>45</v>
      </c>
      <c r="AE19" s="2">
        <v>45685.860937500001</v>
      </c>
      <c r="AF19">
        <v>147</v>
      </c>
      <c r="AG19" t="s">
        <v>13</v>
      </c>
      <c r="AH19">
        <v>0</v>
      </c>
      <c r="AI19">
        <v>12.231999999999999</v>
      </c>
      <c r="AJ19" s="3">
        <v>9988</v>
      </c>
      <c r="AK19">
        <v>2.1589999999999998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58</v>
      </c>
      <c r="AT19" s="15">
        <f t="shared" si="0"/>
        <v>3.92540103314</v>
      </c>
      <c r="AU19" s="16">
        <f t="shared" si="1"/>
        <v>2075.6743433888</v>
      </c>
      <c r="AW19" s="13">
        <f t="shared" si="2"/>
        <v>4.0620211620499997</v>
      </c>
      <c r="AX19" s="14">
        <f t="shared" si="3"/>
        <v>1904.2255000585601</v>
      </c>
      <c r="AZ19" s="6">
        <f t="shared" si="4"/>
        <v>1.9241205653000002</v>
      </c>
      <c r="BA19" s="7">
        <f t="shared" si="5"/>
        <v>1958.2737211251199</v>
      </c>
      <c r="BC19" s="11">
        <f t="shared" si="6"/>
        <v>3.3610215400000012</v>
      </c>
      <c r="BD19" s="12">
        <f t="shared" si="7"/>
        <v>2369.8513983216003</v>
      </c>
      <c r="BF19" s="15">
        <f t="shared" si="8"/>
        <v>3.92540103314</v>
      </c>
      <c r="BG19" s="16">
        <f t="shared" si="9"/>
        <v>2075.6743433888</v>
      </c>
      <c r="BI19">
        <v>58</v>
      </c>
      <c r="BJ19" t="s">
        <v>45</v>
      </c>
      <c r="BK19" s="2">
        <v>45685.860937500001</v>
      </c>
      <c r="BL19">
        <v>147</v>
      </c>
      <c r="BM19" t="s">
        <v>13</v>
      </c>
      <c r="BN19">
        <v>0</v>
      </c>
      <c r="BO19">
        <v>2.8639999999999999</v>
      </c>
      <c r="BP19" s="3">
        <v>987080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59</v>
      </c>
      <c r="B20" t="s">
        <v>46</v>
      </c>
      <c r="C20" s="2">
        <v>45685.882152777776</v>
      </c>
      <c r="D20">
        <v>247</v>
      </c>
      <c r="E20" t="s">
        <v>13</v>
      </c>
      <c r="F20">
        <v>0</v>
      </c>
      <c r="G20">
        <v>6.0650000000000004</v>
      </c>
      <c r="H20" s="3">
        <v>2614</v>
      </c>
      <c r="I20">
        <v>3.0000000000000001E-3</v>
      </c>
      <c r="J20" t="s">
        <v>14</v>
      </c>
      <c r="K20" t="s">
        <v>14</v>
      </c>
      <c r="L20" t="s">
        <v>14</v>
      </c>
      <c r="M20" t="s">
        <v>14</v>
      </c>
      <c r="O20">
        <v>59</v>
      </c>
      <c r="P20" t="s">
        <v>46</v>
      </c>
      <c r="Q20" s="2">
        <v>45685.882152777776</v>
      </c>
      <c r="R20">
        <v>247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59</v>
      </c>
      <c r="AD20" t="s">
        <v>46</v>
      </c>
      <c r="AE20" s="2">
        <v>45685.882152777776</v>
      </c>
      <c r="AF20">
        <v>247</v>
      </c>
      <c r="AG20" t="s">
        <v>13</v>
      </c>
      <c r="AH20">
        <v>0</v>
      </c>
      <c r="AI20">
        <v>12.226000000000001</v>
      </c>
      <c r="AJ20" s="3">
        <v>5752</v>
      </c>
      <c r="AK20">
        <v>1.2290000000000001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59</v>
      </c>
      <c r="AT20" s="15">
        <f t="shared" si="0"/>
        <v>2.9915793914399993</v>
      </c>
      <c r="AU20" s="16">
        <f t="shared" si="1"/>
        <v>1211.2814868607998</v>
      </c>
      <c r="AW20" s="13">
        <f t="shared" si="2"/>
        <v>2.8823498817999997</v>
      </c>
      <c r="AX20" s="14">
        <f t="shared" si="3"/>
        <v>1095.3864297049602</v>
      </c>
      <c r="AZ20" s="6">
        <f t="shared" si="4"/>
        <v>1.3702629187999997</v>
      </c>
      <c r="BA20" s="7">
        <f t="shared" si="5"/>
        <v>1084.39405793792</v>
      </c>
      <c r="BC20" s="11">
        <f t="shared" si="6"/>
        <v>3.9541078400000007</v>
      </c>
      <c r="BD20" s="12">
        <f t="shared" si="7"/>
        <v>1366.6777016256001</v>
      </c>
      <c r="BF20" s="15">
        <f t="shared" si="8"/>
        <v>2.9915793914399993</v>
      </c>
      <c r="BG20" s="16">
        <f t="shared" si="9"/>
        <v>1211.2814868607998</v>
      </c>
      <c r="BI20">
        <v>59</v>
      </c>
      <c r="BJ20" t="s">
        <v>46</v>
      </c>
      <c r="BK20" s="2">
        <v>45685.882152777776</v>
      </c>
      <c r="BL20">
        <v>247</v>
      </c>
      <c r="BM20" t="s">
        <v>13</v>
      </c>
      <c r="BN20">
        <v>0</v>
      </c>
      <c r="BO20">
        <v>2.855</v>
      </c>
      <c r="BP20" s="3">
        <v>1031288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60</v>
      </c>
      <c r="B21" t="s">
        <v>47</v>
      </c>
      <c r="C21" s="2">
        <v>45685.903379629628</v>
      </c>
      <c r="D21">
        <v>44</v>
      </c>
      <c r="E21" t="s">
        <v>13</v>
      </c>
      <c r="F21">
        <v>0</v>
      </c>
      <c r="G21">
        <v>6.0629999999999997</v>
      </c>
      <c r="H21" s="3">
        <v>3225</v>
      </c>
      <c r="I21">
        <v>5.0000000000000001E-3</v>
      </c>
      <c r="J21" t="s">
        <v>14</v>
      </c>
      <c r="K21" t="s">
        <v>14</v>
      </c>
      <c r="L21" t="s">
        <v>14</v>
      </c>
      <c r="M21" t="s">
        <v>14</v>
      </c>
      <c r="O21">
        <v>60</v>
      </c>
      <c r="P21" t="s">
        <v>47</v>
      </c>
      <c r="Q21" s="2">
        <v>45685.903379629628</v>
      </c>
      <c r="R21">
        <v>44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60</v>
      </c>
      <c r="AD21" t="s">
        <v>47</v>
      </c>
      <c r="AE21" s="2">
        <v>45685.903379629628</v>
      </c>
      <c r="AF21">
        <v>44</v>
      </c>
      <c r="AG21" t="s">
        <v>13</v>
      </c>
      <c r="AH21">
        <v>0</v>
      </c>
      <c r="AI21">
        <v>12.228</v>
      </c>
      <c r="AJ21" s="3">
        <v>8469</v>
      </c>
      <c r="AK21">
        <v>1.825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60</v>
      </c>
      <c r="AT21" s="15">
        <f t="shared" si="0"/>
        <v>4.6942167124999994</v>
      </c>
      <c r="AU21" s="16">
        <f t="shared" si="1"/>
        <v>1765.9559071321999</v>
      </c>
      <c r="AW21" s="13">
        <f t="shared" si="2"/>
        <v>5.0114587812499991</v>
      </c>
      <c r="AX21" s="14">
        <f t="shared" si="3"/>
        <v>1614.2485683941402</v>
      </c>
      <c r="AZ21" s="6">
        <f t="shared" si="4"/>
        <v>2.3987633124999999</v>
      </c>
      <c r="BA21" s="7">
        <f t="shared" si="5"/>
        <v>1645.0119045152801</v>
      </c>
      <c r="BC21" s="11">
        <f t="shared" si="6"/>
        <v>2.9692125000000011</v>
      </c>
      <c r="BD21" s="12">
        <f t="shared" si="7"/>
        <v>2012.0027013879001</v>
      </c>
      <c r="BF21" s="15">
        <f t="shared" si="8"/>
        <v>4.6942167124999994</v>
      </c>
      <c r="BG21" s="16">
        <f t="shared" si="9"/>
        <v>1765.9559071321999</v>
      </c>
      <c r="BI21">
        <v>60</v>
      </c>
      <c r="BJ21" t="s">
        <v>47</v>
      </c>
      <c r="BK21" s="2">
        <v>45685.903379629628</v>
      </c>
      <c r="BL21">
        <v>44</v>
      </c>
      <c r="BM21" t="s">
        <v>13</v>
      </c>
      <c r="BN21">
        <v>0</v>
      </c>
      <c r="BO21">
        <v>2.8620000000000001</v>
      </c>
      <c r="BP21" s="3">
        <v>1011399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61</v>
      </c>
      <c r="B22" t="s">
        <v>48</v>
      </c>
      <c r="C22" s="2">
        <v>45685.924618055556</v>
      </c>
      <c r="D22">
        <v>328</v>
      </c>
      <c r="E22" t="s">
        <v>13</v>
      </c>
      <c r="F22">
        <v>0</v>
      </c>
      <c r="G22">
        <v>6.0369999999999999</v>
      </c>
      <c r="H22" s="3">
        <v>7732</v>
      </c>
      <c r="I22">
        <v>1.6E-2</v>
      </c>
      <c r="J22" t="s">
        <v>14</v>
      </c>
      <c r="K22" t="s">
        <v>14</v>
      </c>
      <c r="L22" t="s">
        <v>14</v>
      </c>
      <c r="M22" t="s">
        <v>14</v>
      </c>
      <c r="O22">
        <v>61</v>
      </c>
      <c r="P22" t="s">
        <v>48</v>
      </c>
      <c r="Q22" s="2">
        <v>45685.924618055556</v>
      </c>
      <c r="R22">
        <v>328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61</v>
      </c>
      <c r="AD22" t="s">
        <v>48</v>
      </c>
      <c r="AE22" s="2">
        <v>45685.924618055556</v>
      </c>
      <c r="AF22">
        <v>328</v>
      </c>
      <c r="AG22" t="s">
        <v>13</v>
      </c>
      <c r="AH22">
        <v>0</v>
      </c>
      <c r="AI22">
        <v>12.186999999999999</v>
      </c>
      <c r="AJ22" s="3">
        <v>38811</v>
      </c>
      <c r="AK22">
        <v>8.4250000000000007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61</v>
      </c>
      <c r="AT22" s="15">
        <f t="shared" si="0"/>
        <v>18.571643703359999</v>
      </c>
      <c r="AU22" s="16">
        <f t="shared" si="1"/>
        <v>7900.2786354841992</v>
      </c>
      <c r="AW22" s="13">
        <f t="shared" si="2"/>
        <v>19.379963399200001</v>
      </c>
      <c r="AX22" s="14">
        <f t="shared" si="3"/>
        <v>7392.3128640965397</v>
      </c>
      <c r="AZ22" s="6">
        <f t="shared" si="4"/>
        <v>13.337036427200001</v>
      </c>
      <c r="BA22" s="7">
        <f t="shared" si="5"/>
        <v>7880.0930842400803</v>
      </c>
      <c r="BC22" s="11">
        <f t="shared" si="6"/>
        <v>8.1602849600000003</v>
      </c>
      <c r="BD22" s="12">
        <f t="shared" si="7"/>
        <v>8761.1434338519011</v>
      </c>
      <c r="BF22" s="15">
        <f t="shared" si="8"/>
        <v>18.571643703359999</v>
      </c>
      <c r="BG22" s="16">
        <f t="shared" si="9"/>
        <v>7900.2786354841992</v>
      </c>
      <c r="BI22">
        <v>61</v>
      </c>
      <c r="BJ22" t="s">
        <v>48</v>
      </c>
      <c r="BK22" s="2">
        <v>45685.924618055556</v>
      </c>
      <c r="BL22">
        <v>328</v>
      </c>
      <c r="BM22" t="s">
        <v>13</v>
      </c>
      <c r="BN22">
        <v>0</v>
      </c>
      <c r="BO22">
        <v>2.859</v>
      </c>
      <c r="BP22" s="3">
        <v>929855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62</v>
      </c>
      <c r="B23" t="s">
        <v>49</v>
      </c>
      <c r="C23" s="2">
        <v>45685.945868055554</v>
      </c>
      <c r="D23">
        <v>68</v>
      </c>
      <c r="E23" t="s">
        <v>13</v>
      </c>
      <c r="F23">
        <v>0</v>
      </c>
      <c r="G23">
        <v>6.0209999999999999</v>
      </c>
      <c r="H23" s="3">
        <v>120146</v>
      </c>
      <c r="I23">
        <v>0.29899999999999999</v>
      </c>
      <c r="J23" t="s">
        <v>14</v>
      </c>
      <c r="K23" t="s">
        <v>14</v>
      </c>
      <c r="L23" t="s">
        <v>14</v>
      </c>
      <c r="M23" t="s">
        <v>14</v>
      </c>
      <c r="O23">
        <v>62</v>
      </c>
      <c r="P23" t="s">
        <v>49</v>
      </c>
      <c r="Q23" s="2">
        <v>45685.945868055554</v>
      </c>
      <c r="R23">
        <v>68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62</v>
      </c>
      <c r="AD23" t="s">
        <v>49</v>
      </c>
      <c r="AE23" s="2">
        <v>45685.945868055554</v>
      </c>
      <c r="AF23">
        <v>68</v>
      </c>
      <c r="AG23" t="s">
        <v>13</v>
      </c>
      <c r="AH23">
        <v>0</v>
      </c>
      <c r="AI23">
        <v>11.887</v>
      </c>
      <c r="AJ23" s="3">
        <v>283052</v>
      </c>
      <c r="AK23">
        <v>57.765999999999998</v>
      </c>
      <c r="AL23" t="s">
        <v>14</v>
      </c>
      <c r="AM23" t="s">
        <v>14</v>
      </c>
      <c r="AN23" t="s">
        <v>14</v>
      </c>
      <c r="AO23" t="s">
        <v>14</v>
      </c>
      <c r="AQ23">
        <v>2</v>
      </c>
      <c r="AR23" t="s">
        <v>60</v>
      </c>
      <c r="AS23" s="10">
        <v>62</v>
      </c>
      <c r="AT23" s="15">
        <f t="shared" si="0"/>
        <v>339.8134082919392</v>
      </c>
      <c r="AU23" s="16">
        <f t="shared" si="1"/>
        <v>55917.68161406288</v>
      </c>
      <c r="AW23" s="13">
        <f t="shared" si="2"/>
        <v>314.42841108689566</v>
      </c>
      <c r="AX23" s="14">
        <f t="shared" si="3"/>
        <v>52812.958651712965</v>
      </c>
      <c r="AZ23" s="6">
        <f t="shared" si="4"/>
        <v>278.47020816160932</v>
      </c>
      <c r="BA23" s="7">
        <f t="shared" si="5"/>
        <v>56358.525946353919</v>
      </c>
      <c r="BC23" s="11">
        <f t="shared" si="6"/>
        <v>332.42018630466799</v>
      </c>
      <c r="BD23" s="12">
        <f t="shared" si="7"/>
        <v>65058.136420606403</v>
      </c>
      <c r="BF23" s="15">
        <f t="shared" si="8"/>
        <v>339.8134082919392</v>
      </c>
      <c r="BG23" s="16">
        <f t="shared" si="9"/>
        <v>55917.68161406288</v>
      </c>
      <c r="BI23">
        <v>62</v>
      </c>
      <c r="BJ23" t="s">
        <v>49</v>
      </c>
      <c r="BK23" s="2">
        <v>45685.945868055554</v>
      </c>
      <c r="BL23">
        <v>68</v>
      </c>
      <c r="BM23" t="s">
        <v>13</v>
      </c>
      <c r="BN23">
        <v>0</v>
      </c>
      <c r="BO23">
        <v>2.8620000000000001</v>
      </c>
      <c r="BP23" s="3">
        <v>845215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63</v>
      </c>
      <c r="B24" t="s">
        <v>50</v>
      </c>
      <c r="C24" s="2">
        <v>45685.967118055552</v>
      </c>
      <c r="D24">
        <v>400</v>
      </c>
      <c r="E24" t="s">
        <v>13</v>
      </c>
      <c r="F24">
        <v>0</v>
      </c>
      <c r="G24">
        <v>6.0449999999999999</v>
      </c>
      <c r="H24" s="3">
        <v>7162</v>
      </c>
      <c r="I24">
        <v>1.4999999999999999E-2</v>
      </c>
      <c r="J24" t="s">
        <v>14</v>
      </c>
      <c r="K24" t="s">
        <v>14</v>
      </c>
      <c r="L24" t="s">
        <v>14</v>
      </c>
      <c r="M24" t="s">
        <v>14</v>
      </c>
      <c r="O24">
        <v>63</v>
      </c>
      <c r="P24" t="s">
        <v>50</v>
      </c>
      <c r="Q24" s="2">
        <v>45685.967118055552</v>
      </c>
      <c r="R24">
        <v>400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63</v>
      </c>
      <c r="AD24" t="s">
        <v>50</v>
      </c>
      <c r="AE24" s="2">
        <v>45685.967118055552</v>
      </c>
      <c r="AF24">
        <v>400</v>
      </c>
      <c r="AG24" t="s">
        <v>13</v>
      </c>
      <c r="AH24">
        <v>0</v>
      </c>
      <c r="AI24">
        <v>12.186999999999999</v>
      </c>
      <c r="AJ24" s="3">
        <v>38444</v>
      </c>
      <c r="AK24">
        <v>8.3460000000000001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63</v>
      </c>
      <c r="AT24" s="15">
        <f t="shared" si="0"/>
        <v>16.68833910216</v>
      </c>
      <c r="AU24" s="16">
        <f t="shared" si="1"/>
        <v>7826.7391200672</v>
      </c>
      <c r="AW24" s="13">
        <f t="shared" si="2"/>
        <v>17.692824560200002</v>
      </c>
      <c r="AX24" s="14">
        <f t="shared" si="3"/>
        <v>7322.6034771286395</v>
      </c>
      <c r="AZ24" s="6">
        <f t="shared" si="4"/>
        <v>11.6276074532</v>
      </c>
      <c r="BA24" s="7">
        <f t="shared" si="5"/>
        <v>7804.9577422092798</v>
      </c>
      <c r="BC24" s="11">
        <f t="shared" si="6"/>
        <v>6.2919617600000013</v>
      </c>
      <c r="BD24" s="12">
        <f t="shared" si="7"/>
        <v>8684.5270478704006</v>
      </c>
      <c r="BF24" s="15">
        <f t="shared" si="8"/>
        <v>16.68833910216</v>
      </c>
      <c r="BG24" s="16">
        <f t="shared" si="9"/>
        <v>7826.7391200672</v>
      </c>
      <c r="BI24">
        <v>63</v>
      </c>
      <c r="BJ24" t="s">
        <v>50</v>
      </c>
      <c r="BK24" s="2">
        <v>45685.967118055552</v>
      </c>
      <c r="BL24">
        <v>400</v>
      </c>
      <c r="BM24" t="s">
        <v>13</v>
      </c>
      <c r="BN24">
        <v>0</v>
      </c>
      <c r="BO24">
        <v>2.87</v>
      </c>
      <c r="BP24" s="3">
        <v>882287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64</v>
      </c>
      <c r="B25" t="s">
        <v>51</v>
      </c>
      <c r="C25" s="2">
        <v>45685.988379629627</v>
      </c>
      <c r="D25">
        <v>174</v>
      </c>
      <c r="E25" t="s">
        <v>13</v>
      </c>
      <c r="F25">
        <v>0</v>
      </c>
      <c r="G25">
        <v>6.0529999999999999</v>
      </c>
      <c r="H25" s="3">
        <v>3772</v>
      </c>
      <c r="I25">
        <v>6.0000000000000001E-3</v>
      </c>
      <c r="J25" t="s">
        <v>14</v>
      </c>
      <c r="K25" t="s">
        <v>14</v>
      </c>
      <c r="L25" t="s">
        <v>14</v>
      </c>
      <c r="M25" t="s">
        <v>14</v>
      </c>
      <c r="O25">
        <v>64</v>
      </c>
      <c r="P25" t="s">
        <v>51</v>
      </c>
      <c r="Q25" s="2">
        <v>45685.988379629627</v>
      </c>
      <c r="R25">
        <v>174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64</v>
      </c>
      <c r="AD25" t="s">
        <v>51</v>
      </c>
      <c r="AE25" s="2">
        <v>45685.988379629627</v>
      </c>
      <c r="AF25">
        <v>174</v>
      </c>
      <c r="AG25" t="s">
        <v>13</v>
      </c>
      <c r="AH25">
        <v>0</v>
      </c>
      <c r="AI25">
        <v>12.209</v>
      </c>
      <c r="AJ25" s="3">
        <v>14958</v>
      </c>
      <c r="AK25">
        <v>3.2469999999999999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64</v>
      </c>
      <c r="AT25" s="15">
        <f t="shared" si="0"/>
        <v>6.2547030057599997</v>
      </c>
      <c r="AU25" s="16">
        <f t="shared" si="1"/>
        <v>3087.1102425127997</v>
      </c>
      <c r="AW25" s="13">
        <f t="shared" si="2"/>
        <v>6.8808443272000002</v>
      </c>
      <c r="AX25" s="14">
        <f t="shared" si="3"/>
        <v>2852.4735589173602</v>
      </c>
      <c r="AZ25" s="6">
        <f t="shared" si="4"/>
        <v>3.4115688752000004</v>
      </c>
      <c r="BA25" s="7">
        <f t="shared" si="5"/>
        <v>2982.4087101827204</v>
      </c>
      <c r="BC25" s="11">
        <f t="shared" si="6"/>
        <v>2.4295313599999986</v>
      </c>
      <c r="BD25" s="12">
        <f t="shared" si="7"/>
        <v>3525.9833814396002</v>
      </c>
      <c r="BF25" s="15">
        <f t="shared" si="8"/>
        <v>6.2547030057599997</v>
      </c>
      <c r="BG25" s="16">
        <f t="shared" si="9"/>
        <v>3087.1102425127997</v>
      </c>
      <c r="BI25">
        <v>64</v>
      </c>
      <c r="BJ25" t="s">
        <v>51</v>
      </c>
      <c r="BK25" s="2">
        <v>45685.988379629627</v>
      </c>
      <c r="BL25">
        <v>174</v>
      </c>
      <c r="BM25" t="s">
        <v>13</v>
      </c>
      <c r="BN25">
        <v>0</v>
      </c>
      <c r="BO25">
        <v>2.8530000000000002</v>
      </c>
      <c r="BP25" s="3">
        <v>1094961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65</v>
      </c>
      <c r="B26" t="s">
        <v>52</v>
      </c>
      <c r="C26" s="2">
        <v>45686.009594907409</v>
      </c>
      <c r="D26">
        <v>49</v>
      </c>
      <c r="E26" t="s">
        <v>13</v>
      </c>
      <c r="F26">
        <v>0</v>
      </c>
      <c r="G26">
        <v>6.0570000000000004</v>
      </c>
      <c r="H26" s="3">
        <v>3705</v>
      </c>
      <c r="I26">
        <v>6.0000000000000001E-3</v>
      </c>
      <c r="J26" t="s">
        <v>14</v>
      </c>
      <c r="K26" t="s">
        <v>14</v>
      </c>
      <c r="L26" t="s">
        <v>14</v>
      </c>
      <c r="M26" t="s">
        <v>14</v>
      </c>
      <c r="O26">
        <v>65</v>
      </c>
      <c r="P26" t="s">
        <v>52</v>
      </c>
      <c r="Q26" s="2">
        <v>45686.009594907409</v>
      </c>
      <c r="R26">
        <v>49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65</v>
      </c>
      <c r="AD26" t="s">
        <v>52</v>
      </c>
      <c r="AE26" s="2">
        <v>45686.009594907409</v>
      </c>
      <c r="AF26">
        <v>49</v>
      </c>
      <c r="AG26" t="s">
        <v>13</v>
      </c>
      <c r="AH26">
        <v>0</v>
      </c>
      <c r="AI26">
        <v>12.223000000000001</v>
      </c>
      <c r="AJ26" s="3">
        <v>8336</v>
      </c>
      <c r="AK26">
        <v>1.796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65</v>
      </c>
      <c r="AT26" s="15">
        <f t="shared" si="0"/>
        <v>6.0617272084999989</v>
      </c>
      <c r="AU26" s="16">
        <f t="shared" si="1"/>
        <v>1738.8245640191999</v>
      </c>
      <c r="AW26" s="13">
        <f t="shared" si="2"/>
        <v>6.6537339012499999</v>
      </c>
      <c r="AX26" s="14">
        <f t="shared" si="3"/>
        <v>1588.85531055104</v>
      </c>
      <c r="AZ26" s="6">
        <f t="shared" si="4"/>
        <v>3.2828412325</v>
      </c>
      <c r="BA26" s="7">
        <f t="shared" si="5"/>
        <v>1617.5778433740797</v>
      </c>
      <c r="BC26" s="11">
        <f t="shared" si="6"/>
        <v>2.4782685000000004</v>
      </c>
      <c r="BD26" s="12">
        <f t="shared" si="7"/>
        <v>1980.5701145343999</v>
      </c>
      <c r="BF26" s="15">
        <f t="shared" si="8"/>
        <v>6.0617272084999989</v>
      </c>
      <c r="BG26" s="16">
        <f t="shared" si="9"/>
        <v>1738.8245640191999</v>
      </c>
      <c r="BI26">
        <v>65</v>
      </c>
      <c r="BJ26" t="s">
        <v>52</v>
      </c>
      <c r="BK26" s="2">
        <v>45686.009594907409</v>
      </c>
      <c r="BL26">
        <v>49</v>
      </c>
      <c r="BM26" t="s">
        <v>13</v>
      </c>
      <c r="BN26">
        <v>0</v>
      </c>
      <c r="BO26">
        <v>2.8519999999999999</v>
      </c>
      <c r="BP26" s="3">
        <v>1101379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66</v>
      </c>
      <c r="B27" t="s">
        <v>53</v>
      </c>
      <c r="C27" s="2">
        <v>45686.030868055554</v>
      </c>
      <c r="D27">
        <v>62</v>
      </c>
      <c r="E27" t="s">
        <v>13</v>
      </c>
      <c r="F27">
        <v>0</v>
      </c>
      <c r="G27">
        <v>6.0519999999999996</v>
      </c>
      <c r="H27" s="3">
        <v>3225</v>
      </c>
      <c r="I27">
        <v>5.0000000000000001E-3</v>
      </c>
      <c r="J27" t="s">
        <v>14</v>
      </c>
      <c r="K27" t="s">
        <v>14</v>
      </c>
      <c r="L27" t="s">
        <v>14</v>
      </c>
      <c r="M27" t="s">
        <v>14</v>
      </c>
      <c r="O27">
        <v>66</v>
      </c>
      <c r="P27" t="s">
        <v>53</v>
      </c>
      <c r="Q27" s="2">
        <v>45686.030868055554</v>
      </c>
      <c r="R27">
        <v>62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66</v>
      </c>
      <c r="AD27" t="s">
        <v>53</v>
      </c>
      <c r="AE27" s="2">
        <v>45686.030868055554</v>
      </c>
      <c r="AF27">
        <v>62</v>
      </c>
      <c r="AG27" t="s">
        <v>13</v>
      </c>
      <c r="AH27">
        <v>0</v>
      </c>
      <c r="AI27">
        <v>12.217000000000001</v>
      </c>
      <c r="AJ27" s="3">
        <v>11295</v>
      </c>
      <c r="AK27">
        <v>2.4449999999999998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66</v>
      </c>
      <c r="AT27" s="15">
        <f t="shared" si="0"/>
        <v>4.6942167124999994</v>
      </c>
      <c r="AU27" s="16">
        <f t="shared" si="1"/>
        <v>2341.9458939049996</v>
      </c>
      <c r="AW27" s="13">
        <f t="shared" si="2"/>
        <v>5.0114587812499991</v>
      </c>
      <c r="AX27" s="14">
        <f t="shared" si="3"/>
        <v>2153.6715975735001</v>
      </c>
      <c r="AZ27" s="6">
        <f t="shared" si="4"/>
        <v>2.3987633124999999</v>
      </c>
      <c r="BA27" s="7">
        <f t="shared" si="5"/>
        <v>2227.7207343220002</v>
      </c>
      <c r="BC27" s="11">
        <f t="shared" si="6"/>
        <v>2.9692125000000011</v>
      </c>
      <c r="BD27" s="12">
        <f t="shared" si="7"/>
        <v>2676.0721188975003</v>
      </c>
      <c r="BF27" s="15">
        <f t="shared" si="8"/>
        <v>4.6942167124999994</v>
      </c>
      <c r="BG27" s="16">
        <f t="shared" si="9"/>
        <v>2341.9458939049996</v>
      </c>
      <c r="BI27">
        <v>66</v>
      </c>
      <c r="BJ27" t="s">
        <v>53</v>
      </c>
      <c r="BK27" s="2">
        <v>45686.030868055554</v>
      </c>
      <c r="BL27">
        <v>62</v>
      </c>
      <c r="BM27" t="s">
        <v>13</v>
      </c>
      <c r="BN27">
        <v>0</v>
      </c>
      <c r="BO27">
        <v>2.8519999999999999</v>
      </c>
      <c r="BP27" s="3">
        <v>1110365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67</v>
      </c>
      <c r="B28" t="s">
        <v>54</v>
      </c>
      <c r="C28" s="2">
        <v>45686.052118055559</v>
      </c>
      <c r="D28">
        <v>384</v>
      </c>
      <c r="E28" t="s">
        <v>13</v>
      </c>
      <c r="F28">
        <v>0</v>
      </c>
      <c r="G28">
        <v>6.0519999999999996</v>
      </c>
      <c r="H28" s="3">
        <v>2636</v>
      </c>
      <c r="I28">
        <v>3.0000000000000001E-3</v>
      </c>
      <c r="J28" t="s">
        <v>14</v>
      </c>
      <c r="K28" t="s">
        <v>14</v>
      </c>
      <c r="L28" t="s">
        <v>14</v>
      </c>
      <c r="M28" t="s">
        <v>14</v>
      </c>
      <c r="O28">
        <v>67</v>
      </c>
      <c r="P28" t="s">
        <v>54</v>
      </c>
      <c r="Q28" s="2">
        <v>45686.052118055559</v>
      </c>
      <c r="R28">
        <v>384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67</v>
      </c>
      <c r="AD28" t="s">
        <v>54</v>
      </c>
      <c r="AE28" s="2">
        <v>45686.052118055559</v>
      </c>
      <c r="AF28">
        <v>384</v>
      </c>
      <c r="AG28" t="s">
        <v>13</v>
      </c>
      <c r="AH28">
        <v>0</v>
      </c>
      <c r="AI28" t="s">
        <v>14</v>
      </c>
      <c r="AJ28" t="s">
        <v>14</v>
      </c>
      <c r="AK28" t="s">
        <v>14</v>
      </c>
      <c r="AL28" t="s">
        <v>14</v>
      </c>
      <c r="AM28" t="s">
        <v>14</v>
      </c>
      <c r="AN28" t="s">
        <v>14</v>
      </c>
      <c r="AO28" t="s">
        <v>14</v>
      </c>
      <c r="AQ28">
        <v>2</v>
      </c>
      <c r="AR28" t="s">
        <v>60</v>
      </c>
      <c r="AS28" s="10">
        <v>67</v>
      </c>
      <c r="AT28" s="15">
        <f t="shared" si="0"/>
        <v>3.0521450614399992</v>
      </c>
      <c r="AU28" s="16" t="e">
        <f t="shared" si="1"/>
        <v>#VALUE!</v>
      </c>
      <c r="AW28" s="13">
        <f t="shared" si="2"/>
        <v>2.9597626567999988</v>
      </c>
      <c r="AX28" s="14" t="e">
        <f t="shared" si="3"/>
        <v>#VALUE!</v>
      </c>
      <c r="AZ28" s="6">
        <f t="shared" si="4"/>
        <v>1.4054128687999998</v>
      </c>
      <c r="BA28" s="7" t="e">
        <f t="shared" si="5"/>
        <v>#VALUE!</v>
      </c>
      <c r="BC28" s="11">
        <f t="shared" si="6"/>
        <v>3.9116478400000005</v>
      </c>
      <c r="BD28" s="12" t="e">
        <f t="shared" si="7"/>
        <v>#VALUE!</v>
      </c>
      <c r="BF28" s="15">
        <f t="shared" si="8"/>
        <v>3.0521450614399992</v>
      </c>
      <c r="BG28" s="16" t="e">
        <f t="shared" si="9"/>
        <v>#VALUE!</v>
      </c>
      <c r="BI28">
        <v>67</v>
      </c>
      <c r="BJ28" t="s">
        <v>54</v>
      </c>
      <c r="BK28" s="2">
        <v>45686.052118055559</v>
      </c>
      <c r="BL28">
        <v>384</v>
      </c>
      <c r="BM28" t="s">
        <v>13</v>
      </c>
      <c r="BN28">
        <v>0</v>
      </c>
      <c r="BO28">
        <v>2.859</v>
      </c>
      <c r="BP28" s="3">
        <v>1056373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68</v>
      </c>
      <c r="B29" t="s">
        <v>55</v>
      </c>
      <c r="C29" s="2">
        <v>45686.073344907411</v>
      </c>
      <c r="D29">
        <v>322</v>
      </c>
      <c r="E29" t="s">
        <v>13</v>
      </c>
      <c r="F29">
        <v>0</v>
      </c>
      <c r="G29">
        <v>6.0620000000000003</v>
      </c>
      <c r="H29" s="3">
        <v>3531</v>
      </c>
      <c r="I29">
        <v>5.0000000000000001E-3</v>
      </c>
      <c r="J29" t="s">
        <v>14</v>
      </c>
      <c r="K29" t="s">
        <v>14</v>
      </c>
      <c r="L29" t="s">
        <v>14</v>
      </c>
      <c r="M29" t="s">
        <v>14</v>
      </c>
      <c r="O29">
        <v>68</v>
      </c>
      <c r="P29" t="s">
        <v>55</v>
      </c>
      <c r="Q29" s="2">
        <v>45686.073344907411</v>
      </c>
      <c r="R29">
        <v>322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68</v>
      </c>
      <c r="AD29" t="s">
        <v>55</v>
      </c>
      <c r="AE29" s="2">
        <v>45686.073344907411</v>
      </c>
      <c r="AF29">
        <v>322</v>
      </c>
      <c r="AG29" t="s">
        <v>13</v>
      </c>
      <c r="AH29">
        <v>0</v>
      </c>
      <c r="AI29">
        <v>12.180999999999999</v>
      </c>
      <c r="AJ29" s="3">
        <v>8335</v>
      </c>
      <c r="AK29">
        <v>1.796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0">
        <v>68</v>
      </c>
      <c r="AT29" s="15">
        <f t="shared" si="0"/>
        <v>5.5629622915399999</v>
      </c>
      <c r="AU29" s="16">
        <f t="shared" si="1"/>
        <v>1738.6205609449999</v>
      </c>
      <c r="AW29" s="13">
        <f t="shared" si="2"/>
        <v>6.0614946600500001</v>
      </c>
      <c r="AX29" s="14">
        <f t="shared" si="3"/>
        <v>1588.6643816215001</v>
      </c>
      <c r="AZ29" s="6">
        <f t="shared" si="4"/>
        <v>2.9546266333000002</v>
      </c>
      <c r="BA29" s="7">
        <f t="shared" si="5"/>
        <v>1617.3715688179998</v>
      </c>
      <c r="BC29" s="11">
        <f t="shared" si="6"/>
        <v>2.6274839400000012</v>
      </c>
      <c r="BD29" s="12">
        <f t="shared" si="7"/>
        <v>1980.3337181775</v>
      </c>
      <c r="BF29" s="15">
        <f t="shared" si="8"/>
        <v>5.5629622915399999</v>
      </c>
      <c r="BG29" s="16">
        <f t="shared" si="9"/>
        <v>1738.6205609449999</v>
      </c>
      <c r="BI29">
        <v>68</v>
      </c>
      <c r="BJ29" t="s">
        <v>55</v>
      </c>
      <c r="BK29" s="2">
        <v>45686.073344907411</v>
      </c>
      <c r="BL29">
        <v>322</v>
      </c>
      <c r="BM29" t="s">
        <v>13</v>
      </c>
      <c r="BN29">
        <v>0</v>
      </c>
      <c r="BO29">
        <v>2.8620000000000001</v>
      </c>
      <c r="BP29" s="3">
        <v>1043766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69</v>
      </c>
      <c r="B30" t="s">
        <v>56</v>
      </c>
      <c r="C30" s="2">
        <v>45686.432928240742</v>
      </c>
      <c r="D30" t="s">
        <v>57</v>
      </c>
      <c r="E30" t="s">
        <v>13</v>
      </c>
      <c r="F30">
        <v>0</v>
      </c>
      <c r="G30">
        <v>6.0279999999999996</v>
      </c>
      <c r="H30" s="3">
        <v>108632</v>
      </c>
      <c r="I30">
        <v>0.27</v>
      </c>
      <c r="J30" t="s">
        <v>14</v>
      </c>
      <c r="K30" t="s">
        <v>14</v>
      </c>
      <c r="L30" t="s">
        <v>14</v>
      </c>
      <c r="M30" t="s">
        <v>14</v>
      </c>
      <c r="O30">
        <v>69</v>
      </c>
      <c r="P30" t="s">
        <v>56</v>
      </c>
      <c r="Q30" s="2">
        <v>45686.432928240742</v>
      </c>
      <c r="R30" t="s">
        <v>57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69</v>
      </c>
      <c r="AD30" t="s">
        <v>56</v>
      </c>
      <c r="AE30" s="2">
        <v>45686.432928240742</v>
      </c>
      <c r="AF30" t="s">
        <v>57</v>
      </c>
      <c r="AG30" t="s">
        <v>13</v>
      </c>
      <c r="AH30">
        <v>0</v>
      </c>
      <c r="AI30">
        <v>12.000999999999999</v>
      </c>
      <c r="AJ30" s="3">
        <v>61982</v>
      </c>
      <c r="AK30">
        <v>13.387</v>
      </c>
      <c r="AL30" t="s">
        <v>14</v>
      </c>
      <c r="AM30" t="s">
        <v>14</v>
      </c>
      <c r="AN30" t="s">
        <v>14</v>
      </c>
      <c r="AO30" t="s">
        <v>14</v>
      </c>
      <c r="AQ30">
        <v>2</v>
      </c>
      <c r="AR30" t="s">
        <v>61</v>
      </c>
      <c r="AS30" s="10">
        <v>69</v>
      </c>
      <c r="AT30" s="15">
        <f t="shared" si="0"/>
        <v>307.19506478074879</v>
      </c>
      <c r="AU30" s="16">
        <f t="shared" si="1"/>
        <v>12143.868907174279</v>
      </c>
      <c r="AW30" s="13">
        <f t="shared" si="2"/>
        <v>284.40748980883842</v>
      </c>
      <c r="AX30" s="14">
        <f t="shared" si="3"/>
        <v>11784.633247051761</v>
      </c>
      <c r="AZ30" s="6">
        <f t="shared" si="4"/>
        <v>251.64749059391102</v>
      </c>
      <c r="BA30" s="7">
        <f t="shared" si="5"/>
        <v>12609.937472371519</v>
      </c>
      <c r="BC30" s="11">
        <f t="shared" si="6"/>
        <v>301.53713868435199</v>
      </c>
      <c r="BD30" s="12">
        <f t="shared" si="7"/>
        <v>13418.8130755484</v>
      </c>
      <c r="BF30" s="15">
        <f t="shared" si="8"/>
        <v>307.19506478074879</v>
      </c>
      <c r="BG30" s="16">
        <f t="shared" si="9"/>
        <v>12143.868907174279</v>
      </c>
      <c r="BI30">
        <v>69</v>
      </c>
      <c r="BJ30" t="s">
        <v>56</v>
      </c>
      <c r="BK30" s="2">
        <v>45686.432928240742</v>
      </c>
      <c r="BL30" t="s">
        <v>57</v>
      </c>
      <c r="BM30" t="s">
        <v>13</v>
      </c>
      <c r="BN30">
        <v>0</v>
      </c>
      <c r="BO30">
        <v>2.8279999999999998</v>
      </c>
      <c r="BP30" s="3">
        <v>1508100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70</v>
      </c>
      <c r="B31" t="s">
        <v>58</v>
      </c>
      <c r="C31" s="2">
        <v>45686.454155092593</v>
      </c>
      <c r="D31" t="s">
        <v>59</v>
      </c>
      <c r="E31" t="s">
        <v>13</v>
      </c>
      <c r="F31">
        <v>0</v>
      </c>
      <c r="G31">
        <v>6.0590000000000002</v>
      </c>
      <c r="H31" s="3">
        <v>3031</v>
      </c>
      <c r="I31">
        <v>4.0000000000000001E-3</v>
      </c>
      <c r="J31" t="s">
        <v>14</v>
      </c>
      <c r="K31" t="s">
        <v>14</v>
      </c>
      <c r="L31" t="s">
        <v>14</v>
      </c>
      <c r="M31" t="s">
        <v>14</v>
      </c>
      <c r="O31">
        <v>70</v>
      </c>
      <c r="P31" t="s">
        <v>58</v>
      </c>
      <c r="Q31" s="2">
        <v>45686.454155092593</v>
      </c>
      <c r="R31" t="s">
        <v>59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70</v>
      </c>
      <c r="AD31" t="s">
        <v>58</v>
      </c>
      <c r="AE31" s="2">
        <v>45686.454155092593</v>
      </c>
      <c r="AF31" t="s">
        <v>59</v>
      </c>
      <c r="AG31" t="s">
        <v>13</v>
      </c>
      <c r="AH31">
        <v>0</v>
      </c>
      <c r="AI31">
        <v>11.965999999999999</v>
      </c>
      <c r="AJ31" s="3">
        <v>2981</v>
      </c>
      <c r="AK31">
        <v>0.61899999999999999</v>
      </c>
      <c r="AL31" t="s">
        <v>14</v>
      </c>
      <c r="AM31" t="s">
        <v>14</v>
      </c>
      <c r="AN31" t="s">
        <v>14</v>
      </c>
      <c r="AO31" t="s">
        <v>14</v>
      </c>
      <c r="AQ31">
        <v>3</v>
      </c>
      <c r="AR31" t="s">
        <v>62</v>
      </c>
      <c r="AS31" s="10">
        <v>70</v>
      </c>
      <c r="AT31" s="15">
        <f t="shared" si="0"/>
        <v>4.1489859515399994</v>
      </c>
      <c r="AU31" s="16">
        <f t="shared" si="1"/>
        <v>644.67359561220007</v>
      </c>
      <c r="AW31" s="13">
        <f t="shared" si="2"/>
        <v>4.3401286100499998</v>
      </c>
      <c r="AX31" s="14">
        <f t="shared" si="3"/>
        <v>565.96470777014008</v>
      </c>
      <c r="AZ31" s="6">
        <f t="shared" si="4"/>
        <v>2.0604473333</v>
      </c>
      <c r="BA31" s="7">
        <f t="shared" si="5"/>
        <v>512.24592006727994</v>
      </c>
      <c r="BC31" s="11">
        <f t="shared" si="6"/>
        <v>3.238243940000002</v>
      </c>
      <c r="BD31" s="12">
        <f t="shared" si="7"/>
        <v>701.59093074789996</v>
      </c>
      <c r="BF31" s="15">
        <f t="shared" si="8"/>
        <v>4.1489859515399994</v>
      </c>
      <c r="BG31" s="16">
        <f t="shared" si="9"/>
        <v>644.67359561220007</v>
      </c>
      <c r="BI31">
        <v>70</v>
      </c>
      <c r="BJ31" t="s">
        <v>58</v>
      </c>
      <c r="BK31" s="2">
        <v>45686.454155092593</v>
      </c>
      <c r="BL31" t="s">
        <v>59</v>
      </c>
      <c r="BM31" t="s">
        <v>13</v>
      </c>
      <c r="BN31">
        <v>0</v>
      </c>
      <c r="BO31">
        <v>2.8239999999999998</v>
      </c>
      <c r="BP31" s="3">
        <v>1602074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2025-01-30T20:07:42Z</dcterms:modified>
</cp:coreProperties>
</file>