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F52370B7-3FFA-4A5E-9093-0D7A35F30CA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<sst xmlns="http://schemas.openxmlformats.org/spreadsheetml/2006/main" count="917" uniqueCount="68">
  <si>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</si>
  <si>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</si>
  <si>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</si>
  <si>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</si>
  <si>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</si>
  <si>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</si>
  <si>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</si>
  <si>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</si>
  <si>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</si>
  <si>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</si>
  <si>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</si>
  <si>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</si>
  <si>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</si>
  <si>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</si>
  <si>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</si>
  <si>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</si>
  <si>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</si>
  <si>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</si>
  <si>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</si>
  <si>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</si>
  <si>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</si>
  <si>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</si>
  <si>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</si>
  <si>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</si>
  <si>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</si>
  <si>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</si>
  <si>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</si>
  <si>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</si>
  <si>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</si>
  <si>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</si>
  <si>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</si>
  <si>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</si>
  <si>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</si>
  <si>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</si>
  <si>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</si>
  <si>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FMI20250225_001.gcd</t>
  </si>
  <si>
    <t>FMI20250225_002.gcd</t>
  </si>
  <si>
    <t>FMI20250225_003.gcd</t>
  </si>
  <si>
    <t>FMI20250225_004.gcd</t>
  </si>
  <si>
    <t>FMI20250225_005.gcd</t>
  </si>
  <si>
    <t>FMI20250225_006.gcd</t>
  </si>
  <si>
    <t>FMI20250225_007.gcd</t>
  </si>
  <si>
    <t>FMI20250225_008.gcd</t>
  </si>
  <si>
    <t>FMI20250225_009.gcd</t>
  </si>
  <si>
    <t>FMI20250225_010.gcd</t>
  </si>
  <si>
    <t>FMI20250225_011.gcd</t>
  </si>
  <si>
    <t>FMI20250225_012.gcd</t>
  </si>
  <si>
    <t>FMI20250225_013.gcd</t>
  </si>
  <si>
    <t>FMI20250225_014.gcd</t>
  </si>
  <si>
    <t>FMI20250225_015.gcd</t>
  </si>
  <si>
    <t>FMI20250225_016.gcd</t>
  </si>
  <si>
    <t>FMI20250225_017.gcd</t>
  </si>
  <si>
    <t>FMI20250225_018.gcd</t>
  </si>
  <si>
    <t>FMI20250225_019.gcd</t>
  </si>
  <si>
    <t>FMI20250225_020.gcd</t>
  </si>
  <si>
    <t>FMI20250225_021.gcd</t>
  </si>
  <si>
    <t>FMI20250225_022.gcd</t>
  </si>
  <si>
    <t>FMI20250225_023.gcd</t>
  </si>
  <si>
    <t>FMI20250225_024.gcd</t>
  </si>
  <si>
    <t>FMI20250225_025.gcd</t>
  </si>
  <si>
    <t>FMI20250225_026.gcd</t>
  </si>
  <si>
    <t>FMI20250225_027.gcd</t>
  </si>
  <si>
    <t>FMI20250225_028.gcd</t>
  </si>
  <si>
    <t>FMI20250225_029.gcd</t>
  </si>
  <si>
    <t>FMI20250225_030.gcd</t>
  </si>
  <si>
    <t>FMI20250225_031.gcd</t>
  </si>
  <si>
    <t>Had moisture peak, but looks like it avoided 99% of the CO2 peak. Should be ok.</t>
  </si>
  <si>
    <t>Sloppy headspace preparation, but tried to correct. If dups don't match this might be the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</si>
</sst>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Q1" workbookViewId="0">
      <selection activeCell="AQ17" sqref="AQ1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45713.585636574076</v>
      </c>
      <c r="D9" t="s">
        <v>33</v>
      </c>
      <c r="E9" t="s">
        <v>13</v>
      </c>
      <c r="F9">
        <v>0</v>
      </c>
      <c r="G9">
        <v>6.06</v>
      </c>
      <c r="H9" s="3">
        <v>1593</v>
      </c>
      <c r="I9">
        <v>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45713.585636574076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45713.585636574076</v>
      </c>
      <c r="AF9" t="s">
        <v>33</v>
      </c>
      <c r="AG9" t="s">
        <v>13</v>
      </c>
      <c r="AH9">
        <v>0</v>
      </c>
      <c r="AI9">
        <v>12.284000000000001</v>
      </c>
      <c r="AJ9" s="3">
        <v>2002</v>
      </c>
      <c r="AK9">
        <v>0.40300000000000002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0.2416302638600003</v>
      </c>
      <c r="AU9" s="16">
        <f t="shared" ref="AU9:AU32" si="1">IF(AJ9&lt;45000,((-0.0000000598*AJ9^2)+(0.205*AJ9)+(34.1)),((-0.00000002403*AJ9^2)+(0.2063*AJ9)+(-550.7)))</f>
        <v>444.27032136079998</v>
      </c>
      <c r="AW9" s="13">
        <f t="shared" ref="AW9:AW32" si="2">IF(H9&lt;10000,((-0.00000005795*H9^2)+(0.003823*H9)+(-6.715)),(IF(H9&lt;700000,((-0.0000000001209*H9^2)+(0.002635*H9)+(-0.4111)), ((-0.00000002007*V9^2)+(0.2564*V9)+(286.1)))))</f>
        <v>-0.77201775954999974</v>
      </c>
      <c r="AX9" s="14">
        <f t="shared" ref="AX9:AX32" si="3">(-0.00000001626*AJ9^2)+(0.1912*AJ9)+(-3.858)</f>
        <v>378.85922985496001</v>
      </c>
      <c r="AZ9" s="6">
        <f t="shared" ref="AZ9:AZ32" si="4">IF(H9&lt;10000,((0.0000001453*H9^2)+(0.0008349*H9)+(-1.805)),(IF(H9&lt;700000,((-0.00000000008054*H9^2)+(0.002348*H9)+(-2.47)), ((-0.00000001938*V9^2)+(0.2471*V9)+(226.8)))))</f>
        <v>-0.10628390030000001</v>
      </c>
      <c r="BA9" s="7">
        <f t="shared" ref="BA9:BA32" si="5">(-0.00000002552*AJ9^2)+(0.2067*AJ9)+(-103.7)</f>
        <v>310.01111573792002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6.4996854600000002</v>
      </c>
      <c r="BD9" s="12">
        <f t="shared" ref="BD9:BD32" si="7">IF(AJ9&lt;45000,((-0.0000004561*AJ9^2)+(0.244*AJ9)+(-21.72)),((-0.0000000409*AJ9^2)+(0.2477*AJ9)+(-1777)))</f>
        <v>464.93994937560001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0.2416302638600003</v>
      </c>
      <c r="BG9" s="16">
        <f t="shared" ref="BG9:BG32" si="9">IF(AJ9&lt;45000,((-0.0000000598*AJ9^2)+(0.205*AJ9)+(34.1)),((-0.00000002403*AJ9^2)+(0.2063*AJ9)+(-550.7)))</f>
        <v>444.27032136079998</v>
      </c>
      <c r="BI9">
        <v>48</v>
      </c>
      <c r="BJ9" t="s">
        <v>35</v>
      </c>
      <c r="BK9" s="2">
        <v>45713.585636574076</v>
      </c>
      <c r="BL9" t="s">
        <v>33</v>
      </c>
      <c r="BM9" t="s">
        <v>13</v>
      </c>
      <c r="BN9">
        <v>0</v>
      </c>
      <c r="BO9">
        <v>2.7149999999999999</v>
      </c>
      <c r="BP9" s="3">
        <v>5021935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45713.606851851851</v>
      </c>
      <c r="D10" t="s">
        <v>32</v>
      </c>
      <c r="E10" t="s">
        <v>13</v>
      </c>
      <c r="F10">
        <v>0</v>
      </c>
      <c r="G10">
        <v>6.0209999999999999</v>
      </c>
      <c r="H10" s="3">
        <v>1281187</v>
      </c>
      <c r="I10">
        <v>3.2320000000000002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45713.606851851851</v>
      </c>
      <c r="R10" t="s">
        <v>32</v>
      </c>
      <c r="S10" t="s">
        <v>13</v>
      </c>
      <c r="T10">
        <v>0</v>
      </c>
      <c r="U10">
        <v>5.9710000000000001</v>
      </c>
      <c r="V10" s="3">
        <v>8753</v>
      </c>
      <c r="W10">
        <v>2.6080000000000001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45713.606851851851</v>
      </c>
      <c r="AF10" t="s">
        <v>32</v>
      </c>
      <c r="AG10" t="s">
        <v>13</v>
      </c>
      <c r="AH10">
        <v>0</v>
      </c>
      <c r="AI10">
        <v>12.272</v>
      </c>
      <c r="AJ10" s="3">
        <v>8446</v>
      </c>
      <c r="AK10">
        <v>1.82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2892.4068122003923</v>
      </c>
      <c r="AU10" s="16">
        <f t="shared" si="1"/>
        <v>1761.2641720231998</v>
      </c>
      <c r="AW10" s="13">
        <f t="shared" si="2"/>
        <v>2528.8315367693699</v>
      </c>
      <c r="AX10" s="14">
        <f t="shared" si="3"/>
        <v>1609.8572942658402</v>
      </c>
      <c r="AZ10" s="6">
        <f t="shared" si="4"/>
        <v>2388.1815011255799</v>
      </c>
      <c r="BA10" s="7">
        <f t="shared" si="5"/>
        <v>1640.2677329436799</v>
      </c>
      <c r="BC10" s="11">
        <f t="shared" si="6"/>
        <v>2609.0719936011769</v>
      </c>
      <c r="BD10" s="12">
        <f t="shared" si="7"/>
        <v>2006.5681448124001</v>
      </c>
      <c r="BF10" s="15">
        <f t="shared" si="8"/>
        <v>2892.4068122003923</v>
      </c>
      <c r="BG10" s="16">
        <f t="shared" si="9"/>
        <v>1761.2641720231998</v>
      </c>
      <c r="BI10">
        <v>49</v>
      </c>
      <c r="BJ10" t="s">
        <v>36</v>
      </c>
      <c r="BK10" s="2">
        <v>45713.606851851851</v>
      </c>
      <c r="BL10" t="s">
        <v>32</v>
      </c>
      <c r="BM10" t="s">
        <v>13</v>
      </c>
      <c r="BN10">
        <v>0</v>
      </c>
      <c r="BO10">
        <v>2.71</v>
      </c>
      <c r="BP10" s="3">
        <v>5122623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45713.628067129626</v>
      </c>
      <c r="D11" t="s">
        <v>31</v>
      </c>
      <c r="E11" t="s">
        <v>13</v>
      </c>
      <c r="F11">
        <v>0</v>
      </c>
      <c r="G11">
        <v>6.0419999999999998</v>
      </c>
      <c r="H11" s="3">
        <v>3365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45713.628067129626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45713.628067129626</v>
      </c>
      <c r="AF11" t="s">
        <v>31</v>
      </c>
      <c r="AG11" t="s">
        <v>13</v>
      </c>
      <c r="AH11">
        <v>0</v>
      </c>
      <c r="AI11">
        <v>12.284000000000001</v>
      </c>
      <c r="AJ11" s="3">
        <v>1213</v>
      </c>
      <c r="AK11">
        <v>0.22900000000000001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5.0903540764999988</v>
      </c>
      <c r="AU11" s="16">
        <f t="shared" si="1"/>
        <v>282.67701213380002</v>
      </c>
      <c r="AW11" s="13">
        <f t="shared" si="2"/>
        <v>5.4932141112499995</v>
      </c>
      <c r="AX11" s="14">
        <f t="shared" si="3"/>
        <v>228.04367554006001</v>
      </c>
      <c r="AZ11" s="6">
        <f t="shared" si="4"/>
        <v>2.6497030925000002</v>
      </c>
      <c r="BA11" s="7">
        <f t="shared" si="5"/>
        <v>146.98955066311999</v>
      </c>
      <c r="BC11" s="11">
        <f t="shared" si="6"/>
        <v>2.8003165000000028</v>
      </c>
      <c r="BD11" s="12">
        <f t="shared" si="7"/>
        <v>273.58090859909998</v>
      </c>
      <c r="BF11" s="15">
        <f t="shared" si="8"/>
        <v>5.0903540764999988</v>
      </c>
      <c r="BG11" s="16">
        <f t="shared" si="9"/>
        <v>282.67701213380002</v>
      </c>
      <c r="BI11">
        <v>50</v>
      </c>
      <c r="BJ11" t="s">
        <v>37</v>
      </c>
      <c r="BK11" s="2">
        <v>45713.628067129626</v>
      </c>
      <c r="BL11" t="s">
        <v>31</v>
      </c>
      <c r="BM11" t="s">
        <v>13</v>
      </c>
      <c r="BN11">
        <v>0</v>
      </c>
      <c r="BO11">
        <v>2.7090000000000001</v>
      </c>
      <c r="BP11" s="3">
        <v>5164122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45713.649282407408</v>
      </c>
      <c r="D12">
        <v>16</v>
      </c>
      <c r="E12" t="s">
        <v>13</v>
      </c>
      <c r="F12">
        <v>0</v>
      </c>
      <c r="G12">
        <v>6.0389999999999997</v>
      </c>
      <c r="H12" s="3">
        <v>4934</v>
      </c>
      <c r="I12">
        <v>8.9999999999999993E-3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45713.649282407408</v>
      </c>
      <c r="R12">
        <v>16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45713.649282407408</v>
      </c>
      <c r="AF12">
        <v>16</v>
      </c>
      <c r="AG12" t="s">
        <v>13</v>
      </c>
      <c r="AH12">
        <v>0</v>
      </c>
      <c r="AI12">
        <v>12.228999999999999</v>
      </c>
      <c r="AJ12" s="3">
        <v>8376</v>
      </c>
      <c r="AK12">
        <v>1.8049999999999999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9.6831385018400002</v>
      </c>
      <c r="AU12" s="16">
        <f t="shared" si="1"/>
        <v>1746.9845889151998</v>
      </c>
      <c r="AW12" s="13">
        <f t="shared" si="2"/>
        <v>10.736926569800001</v>
      </c>
      <c r="AX12" s="14">
        <f t="shared" si="3"/>
        <v>1596.4924410662402</v>
      </c>
      <c r="AZ12" s="6">
        <f t="shared" si="4"/>
        <v>5.8516315268000003</v>
      </c>
      <c r="BA12" s="7">
        <f t="shared" si="5"/>
        <v>1625.8287837644798</v>
      </c>
      <c r="BC12" s="11">
        <f t="shared" si="6"/>
        <v>2.3554422400000004</v>
      </c>
      <c r="BD12" s="12">
        <f t="shared" si="7"/>
        <v>1990.0252208063998</v>
      </c>
      <c r="BF12" s="15">
        <f t="shared" si="8"/>
        <v>9.6831385018400002</v>
      </c>
      <c r="BG12" s="16">
        <f t="shared" si="9"/>
        <v>1746.9845889151998</v>
      </c>
      <c r="BI12">
        <v>51</v>
      </c>
      <c r="BJ12" t="s">
        <v>38</v>
      </c>
      <c r="BK12" s="2">
        <v>45713.649282407408</v>
      </c>
      <c r="BL12">
        <v>16</v>
      </c>
      <c r="BM12" t="s">
        <v>13</v>
      </c>
      <c r="BN12">
        <v>0</v>
      </c>
      <c r="BO12">
        <v>2.855</v>
      </c>
      <c r="BP12" s="3">
        <v>1041383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45713.670520833337</v>
      </c>
      <c r="D13">
        <v>116</v>
      </c>
      <c r="E13" t="s">
        <v>13</v>
      </c>
      <c r="F13">
        <v>0</v>
      </c>
      <c r="G13">
        <v>6.0410000000000004</v>
      </c>
      <c r="H13" s="3">
        <v>4602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45713.670520833337</v>
      </c>
      <c r="R13">
        <v>116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45713.670520833337</v>
      </c>
      <c r="AF13">
        <v>116</v>
      </c>
      <c r="AG13" t="s">
        <v>13</v>
      </c>
      <c r="AH13">
        <v>0</v>
      </c>
      <c r="AI13">
        <v>12.22</v>
      </c>
      <c r="AJ13" s="3">
        <v>6666</v>
      </c>
      <c r="AK13">
        <v>1.429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8.6878400045599999</v>
      </c>
      <c r="AU13" s="16">
        <f t="shared" si="1"/>
        <v>1397.9727537511999</v>
      </c>
      <c r="AW13" s="13">
        <f t="shared" si="2"/>
        <v>9.6511574881999991</v>
      </c>
      <c r="AX13" s="14">
        <f t="shared" si="3"/>
        <v>1269.9586778594403</v>
      </c>
      <c r="AZ13" s="6">
        <f t="shared" si="4"/>
        <v>5.1144319012000006</v>
      </c>
      <c r="BA13" s="7">
        <f t="shared" si="5"/>
        <v>1273.02820461088</v>
      </c>
      <c r="BC13" s="11">
        <f t="shared" si="6"/>
        <v>2.2278081599999986</v>
      </c>
      <c r="BD13" s="12">
        <f t="shared" si="7"/>
        <v>1584.5169429083999</v>
      </c>
      <c r="BF13" s="15">
        <f t="shared" si="8"/>
        <v>8.6878400045599999</v>
      </c>
      <c r="BG13" s="16">
        <f t="shared" si="9"/>
        <v>1397.9727537511999</v>
      </c>
      <c r="BI13">
        <v>52</v>
      </c>
      <c r="BJ13" t="s">
        <v>39</v>
      </c>
      <c r="BK13" s="2">
        <v>45713.670520833337</v>
      </c>
      <c r="BL13">
        <v>116</v>
      </c>
      <c r="BM13" t="s">
        <v>13</v>
      </c>
      <c r="BN13">
        <v>0</v>
      </c>
      <c r="BO13">
        <v>2.8519999999999999</v>
      </c>
      <c r="BP13" s="3">
        <v>1093675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45713.691747685189</v>
      </c>
      <c r="D14">
        <v>129</v>
      </c>
      <c r="E14" t="s">
        <v>13</v>
      </c>
      <c r="F14">
        <v>0</v>
      </c>
      <c r="G14">
        <v>6.0439999999999996</v>
      </c>
      <c r="H14" s="3">
        <v>5313</v>
      </c>
      <c r="I14">
        <v>0.01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45713.691747685189</v>
      </c>
      <c r="R14">
        <v>129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45713.691747685189</v>
      </c>
      <c r="AF14">
        <v>129</v>
      </c>
      <c r="AG14" t="s">
        <v>13</v>
      </c>
      <c r="AH14">
        <v>0</v>
      </c>
      <c r="AI14">
        <v>12.231999999999999</v>
      </c>
      <c r="AJ14" s="3">
        <v>7868</v>
      </c>
      <c r="AK14">
        <v>1.6930000000000001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10.83473514866</v>
      </c>
      <c r="AU14" s="16">
        <f t="shared" si="1"/>
        <v>1643.3380556447996</v>
      </c>
      <c r="AW14" s="13">
        <f t="shared" si="2"/>
        <v>11.96078819645</v>
      </c>
      <c r="AX14" s="14">
        <f t="shared" si="3"/>
        <v>1499.4970178057602</v>
      </c>
      <c r="AZ14" s="6">
        <f t="shared" si="4"/>
        <v>6.7323475957000021</v>
      </c>
      <c r="BA14" s="7">
        <f t="shared" si="5"/>
        <v>1521.0357735795199</v>
      </c>
      <c r="BC14" s="11">
        <f t="shared" si="6"/>
        <v>2.6466582599999988</v>
      </c>
      <c r="BD14" s="12">
        <f t="shared" si="7"/>
        <v>1869.8369361135999</v>
      </c>
      <c r="BF14" s="15">
        <f t="shared" si="8"/>
        <v>10.83473514866</v>
      </c>
      <c r="BG14" s="16">
        <f t="shared" si="9"/>
        <v>1643.3380556447996</v>
      </c>
      <c r="BI14">
        <v>53</v>
      </c>
      <c r="BJ14" t="s">
        <v>40</v>
      </c>
      <c r="BK14" s="2">
        <v>45713.691747685189</v>
      </c>
      <c r="BL14">
        <v>129</v>
      </c>
      <c r="BM14" t="s">
        <v>13</v>
      </c>
      <c r="BN14">
        <v>0</v>
      </c>
      <c r="BO14">
        <v>2.855</v>
      </c>
      <c r="BP14" s="3">
        <v>1161064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45713.71298611111</v>
      </c>
      <c r="D15">
        <v>334</v>
      </c>
      <c r="E15" t="s">
        <v>13</v>
      </c>
      <c r="F15">
        <v>0</v>
      </c>
      <c r="G15">
        <v>6.0419999999999998</v>
      </c>
      <c r="H15" s="3">
        <v>5153</v>
      </c>
      <c r="I15">
        <v>0.01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45713.71298611111</v>
      </c>
      <c r="R15">
        <v>334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45713.71298611111</v>
      </c>
      <c r="AF15">
        <v>334</v>
      </c>
      <c r="AG15" t="s">
        <v>13</v>
      </c>
      <c r="AH15">
        <v>0</v>
      </c>
      <c r="AI15">
        <v>12.2</v>
      </c>
      <c r="AJ15" s="3">
        <v>56838</v>
      </c>
      <c r="AK15">
        <v>12.291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66</v>
      </c>
      <c r="AS15" s="10">
        <v>54</v>
      </c>
      <c r="AT15" s="15">
        <f t="shared" si="0"/>
        <v>10.346570790259999</v>
      </c>
      <c r="AU15" s="16">
        <f t="shared" si="1"/>
        <v>11097.34908539668</v>
      </c>
      <c r="AW15" s="13">
        <f t="shared" si="2"/>
        <v>11.446148948450002</v>
      </c>
      <c r="AX15" s="14">
        <f t="shared" si="3"/>
        <v>10811.03872295256</v>
      </c>
      <c r="AZ15" s="6">
        <f t="shared" si="4"/>
        <v>6.3554500276999999</v>
      </c>
      <c r="BA15" s="7">
        <f t="shared" si="5"/>
        <v>11562.27075361312</v>
      </c>
      <c r="BC15" s="11">
        <f t="shared" si="6"/>
        <v>2.5047958599999998</v>
      </c>
      <c r="BD15" s="12">
        <f t="shared" si="7"/>
        <v>12169.6427678204</v>
      </c>
      <c r="BF15" s="15">
        <f t="shared" si="8"/>
        <v>10.346570790259999</v>
      </c>
      <c r="BG15" s="16">
        <f t="shared" si="9"/>
        <v>11097.34908539668</v>
      </c>
      <c r="BI15">
        <v>54</v>
      </c>
      <c r="BJ15" t="s">
        <v>41</v>
      </c>
      <c r="BK15" s="2">
        <v>45713.71298611111</v>
      </c>
      <c r="BL15">
        <v>334</v>
      </c>
      <c r="BM15" t="s">
        <v>13</v>
      </c>
      <c r="BN15">
        <v>0</v>
      </c>
      <c r="BO15">
        <v>2.8559999999999999</v>
      </c>
      <c r="BP15" s="3">
        <v>991900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45713.734224537038</v>
      </c>
      <c r="D16">
        <v>321</v>
      </c>
      <c r="E16" t="s">
        <v>13</v>
      </c>
      <c r="F16">
        <v>0</v>
      </c>
      <c r="G16">
        <v>6.0369999999999999</v>
      </c>
      <c r="H16" s="3">
        <v>6078</v>
      </c>
      <c r="I16">
        <v>1.2E-2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45713.734224537038</v>
      </c>
      <c r="R16">
        <v>321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45713.734224537038</v>
      </c>
      <c r="AF16">
        <v>321</v>
      </c>
      <c r="AG16" t="s">
        <v>13</v>
      </c>
      <c r="AH16">
        <v>0</v>
      </c>
      <c r="AI16">
        <v>12.207000000000001</v>
      </c>
      <c r="AJ16" s="3">
        <v>8544</v>
      </c>
      <c r="AK16">
        <v>1.8420000000000001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67</v>
      </c>
      <c r="AS16" s="10">
        <v>55</v>
      </c>
      <c r="AT16" s="15">
        <f t="shared" si="0"/>
        <v>13.209204679759999</v>
      </c>
      <c r="AU16" s="16">
        <f t="shared" si="1"/>
        <v>1781.2546038271998</v>
      </c>
      <c r="AW16" s="13">
        <f t="shared" si="2"/>
        <v>14.3804002322</v>
      </c>
      <c r="AX16" s="14">
        <f t="shared" si="3"/>
        <v>1628.5678210406402</v>
      </c>
      <c r="AZ16" s="6">
        <f t="shared" si="4"/>
        <v>8.6372070052000005</v>
      </c>
      <c r="BA16" s="7">
        <f t="shared" si="5"/>
        <v>1660.4818416332798</v>
      </c>
      <c r="BC16" s="11">
        <f t="shared" si="6"/>
        <v>3.70705536</v>
      </c>
      <c r="BD16" s="12">
        <f t="shared" si="7"/>
        <v>2029.7207291903999</v>
      </c>
      <c r="BF16" s="15">
        <f t="shared" si="8"/>
        <v>13.209204679759999</v>
      </c>
      <c r="BG16" s="16">
        <f t="shared" si="9"/>
        <v>1781.2546038271998</v>
      </c>
      <c r="BI16">
        <v>55</v>
      </c>
      <c r="BJ16" t="s">
        <v>42</v>
      </c>
      <c r="BK16" s="2">
        <v>45713.734224537038</v>
      </c>
      <c r="BL16">
        <v>321</v>
      </c>
      <c r="BM16" t="s">
        <v>13</v>
      </c>
      <c r="BN16">
        <v>0</v>
      </c>
      <c r="BO16">
        <v>2.85</v>
      </c>
      <c r="BP16" s="3">
        <v>1106756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45713.755428240744</v>
      </c>
      <c r="D17">
        <v>151</v>
      </c>
      <c r="E17" t="s">
        <v>13</v>
      </c>
      <c r="F17">
        <v>0</v>
      </c>
      <c r="G17">
        <v>6.03</v>
      </c>
      <c r="H17" s="3">
        <v>9682</v>
      </c>
      <c r="I17">
        <v>2.1000000000000001E-2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45713.755428240744</v>
      </c>
      <c r="R17">
        <v>151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45713.755428240744</v>
      </c>
      <c r="AF17">
        <v>151</v>
      </c>
      <c r="AG17" t="s">
        <v>13</v>
      </c>
      <c r="AH17">
        <v>0</v>
      </c>
      <c r="AI17">
        <v>12.221</v>
      </c>
      <c r="AJ17" s="3">
        <v>9980</v>
      </c>
      <c r="AK17">
        <v>2.157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25.295313825359997</v>
      </c>
      <c r="AU17" s="16">
        <f t="shared" si="1"/>
        <v>2074.0438960799997</v>
      </c>
      <c r="AW17" s="13">
        <f t="shared" si="2"/>
        <v>24.866987864199999</v>
      </c>
      <c r="AX17" s="14">
        <f t="shared" si="3"/>
        <v>1902.6984974960003</v>
      </c>
      <c r="AZ17" s="6">
        <f t="shared" si="4"/>
        <v>19.899087117200004</v>
      </c>
      <c r="BA17" s="7">
        <f t="shared" si="5"/>
        <v>1956.6241977920001</v>
      </c>
      <c r="BC17" s="11">
        <f t="shared" si="6"/>
        <v>17.205476959999999</v>
      </c>
      <c r="BD17" s="12">
        <f t="shared" si="7"/>
        <v>2367.9722575599999</v>
      </c>
      <c r="BF17" s="15">
        <f t="shared" si="8"/>
        <v>25.295313825359997</v>
      </c>
      <c r="BG17" s="16">
        <f t="shared" si="9"/>
        <v>2074.0438960799997</v>
      </c>
      <c r="BI17">
        <v>56</v>
      </c>
      <c r="BJ17" t="s">
        <v>43</v>
      </c>
      <c r="BK17" s="2">
        <v>45713.755428240744</v>
      </c>
      <c r="BL17">
        <v>151</v>
      </c>
      <c r="BM17" t="s">
        <v>13</v>
      </c>
      <c r="BN17">
        <v>0</v>
      </c>
      <c r="BO17">
        <v>2.8540000000000001</v>
      </c>
      <c r="BP17" s="3">
        <v>1041473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45713.776643518519</v>
      </c>
      <c r="D18">
        <v>224</v>
      </c>
      <c r="E18" t="s">
        <v>13</v>
      </c>
      <c r="F18">
        <v>0</v>
      </c>
      <c r="G18">
        <v>6.0289999999999999</v>
      </c>
      <c r="H18" s="3">
        <v>111779</v>
      </c>
      <c r="I18">
        <v>0.27800000000000002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45713.776643518519</v>
      </c>
      <c r="R18">
        <v>224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45713.776643518519</v>
      </c>
      <c r="AF18">
        <v>224</v>
      </c>
      <c r="AG18" t="s">
        <v>13</v>
      </c>
      <c r="AH18">
        <v>0</v>
      </c>
      <c r="AI18">
        <v>12.15</v>
      </c>
      <c r="AJ18" s="3">
        <v>88177</v>
      </c>
      <c r="AK18">
        <v>18.917000000000002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316.11789644991916</v>
      </c>
      <c r="AU18" s="16">
        <f t="shared" si="1"/>
        <v>17453.377444604132</v>
      </c>
      <c r="AW18" s="13">
        <f t="shared" si="2"/>
        <v>292.61597452872314</v>
      </c>
      <c r="AX18" s="14">
        <f t="shared" si="3"/>
        <v>16729.159919070458</v>
      </c>
      <c r="AZ18" s="6">
        <f t="shared" si="4"/>
        <v>258.98078135850579</v>
      </c>
      <c r="BA18" s="7">
        <f t="shared" si="5"/>
        <v>17924.063221443921</v>
      </c>
      <c r="BC18" s="11">
        <f t="shared" si="6"/>
        <v>310.01959978574303</v>
      </c>
      <c r="BD18" s="12">
        <f t="shared" si="7"/>
        <v>19746.437901843903</v>
      </c>
      <c r="BF18" s="15">
        <f t="shared" si="8"/>
        <v>316.11789644991916</v>
      </c>
      <c r="BG18" s="16">
        <f t="shared" si="9"/>
        <v>17453.377444604132</v>
      </c>
      <c r="BI18">
        <v>57</v>
      </c>
      <c r="BJ18" t="s">
        <v>44</v>
      </c>
      <c r="BK18" s="2">
        <v>45713.776643518519</v>
      </c>
      <c r="BL18">
        <v>224</v>
      </c>
      <c r="BM18" t="s">
        <v>13</v>
      </c>
      <c r="BN18">
        <v>0</v>
      </c>
      <c r="BO18">
        <v>2.8690000000000002</v>
      </c>
      <c r="BP18" s="3">
        <v>872623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45713.797858796293</v>
      </c>
      <c r="D19">
        <v>324</v>
      </c>
      <c r="E19" t="s">
        <v>13</v>
      </c>
      <c r="F19">
        <v>0</v>
      </c>
      <c r="G19">
        <v>6.0309999999999997</v>
      </c>
      <c r="H19" s="3">
        <v>6953</v>
      </c>
      <c r="I19">
        <v>1.4E-2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45713.797858796293</v>
      </c>
      <c r="R19">
        <v>324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45713.797858796293</v>
      </c>
      <c r="AF19">
        <v>324</v>
      </c>
      <c r="AG19" t="s">
        <v>13</v>
      </c>
      <c r="AH19">
        <v>0</v>
      </c>
      <c r="AI19">
        <v>12.217000000000001</v>
      </c>
      <c r="AJ19" s="3">
        <v>8739</v>
      </c>
      <c r="AK19">
        <v>1.885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16.007097102260001</v>
      </c>
      <c r="AU19" s="16">
        <f t="shared" si="1"/>
        <v>1821.0280667641998</v>
      </c>
      <c r="AW19" s="13">
        <f t="shared" si="2"/>
        <v>17.064772088450002</v>
      </c>
      <c r="AX19" s="14">
        <f t="shared" si="3"/>
        <v>1665.7970218325399</v>
      </c>
      <c r="AZ19" s="6">
        <f t="shared" si="4"/>
        <v>11.024473267700001</v>
      </c>
      <c r="BA19" s="7">
        <f t="shared" si="5"/>
        <v>1700.7023345120799</v>
      </c>
      <c r="BC19" s="11">
        <f t="shared" si="6"/>
        <v>5.694827860000002</v>
      </c>
      <c r="BD19" s="12">
        <f t="shared" si="7"/>
        <v>2075.7635878118999</v>
      </c>
      <c r="BF19" s="15">
        <f t="shared" si="8"/>
        <v>16.007097102260001</v>
      </c>
      <c r="BG19" s="16">
        <f t="shared" si="9"/>
        <v>1821.0280667641998</v>
      </c>
      <c r="BI19">
        <v>58</v>
      </c>
      <c r="BJ19" t="s">
        <v>45</v>
      </c>
      <c r="BK19" s="2">
        <v>45713.797858796293</v>
      </c>
      <c r="BL19">
        <v>324</v>
      </c>
      <c r="BM19" t="s">
        <v>13</v>
      </c>
      <c r="BN19">
        <v>0</v>
      </c>
      <c r="BO19">
        <v>2.8530000000000002</v>
      </c>
      <c r="BP19" s="3">
        <v>1050392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45713.819097222222</v>
      </c>
      <c r="D20">
        <v>399</v>
      </c>
      <c r="E20" t="s">
        <v>13</v>
      </c>
      <c r="F20">
        <v>0</v>
      </c>
      <c r="G20">
        <v>6.0350000000000001</v>
      </c>
      <c r="H20" s="3">
        <v>4217</v>
      </c>
      <c r="I20">
        <v>7.0000000000000001E-3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45713.819097222222</v>
      </c>
      <c r="R20">
        <v>399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45713.819097222222</v>
      </c>
      <c r="AF20">
        <v>399</v>
      </c>
      <c r="AG20" t="s">
        <v>13</v>
      </c>
      <c r="AH20">
        <v>0</v>
      </c>
      <c r="AI20">
        <v>12.215999999999999</v>
      </c>
      <c r="AJ20" s="3">
        <v>8433</v>
      </c>
      <c r="AK20">
        <v>1.8180000000000001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7.5494267054600002</v>
      </c>
      <c r="AU20" s="16">
        <f t="shared" si="1"/>
        <v>1758.6122937577998</v>
      </c>
      <c r="AW20" s="13">
        <f t="shared" si="2"/>
        <v>8.3760609924499985</v>
      </c>
      <c r="AX20" s="14">
        <f t="shared" si="3"/>
        <v>1607.37526214886</v>
      </c>
      <c r="AZ20" s="6">
        <f t="shared" si="4"/>
        <v>4.2996561316999999</v>
      </c>
      <c r="BA20" s="7">
        <f t="shared" si="5"/>
        <v>1637.5862327207199</v>
      </c>
      <c r="BC20" s="11">
        <f t="shared" si="6"/>
        <v>2.2288630600000019</v>
      </c>
      <c r="BD20" s="12">
        <f t="shared" si="7"/>
        <v>2003.4962254671</v>
      </c>
      <c r="BF20" s="15">
        <f t="shared" si="8"/>
        <v>7.5494267054600002</v>
      </c>
      <c r="BG20" s="16">
        <f t="shared" si="9"/>
        <v>1758.6122937577998</v>
      </c>
      <c r="BI20">
        <v>59</v>
      </c>
      <c r="BJ20" t="s">
        <v>46</v>
      </c>
      <c r="BK20" s="2">
        <v>45713.819097222222</v>
      </c>
      <c r="BL20">
        <v>399</v>
      </c>
      <c r="BM20" t="s">
        <v>13</v>
      </c>
      <c r="BN20">
        <v>0</v>
      </c>
      <c r="BO20">
        <v>2.851</v>
      </c>
      <c r="BP20" s="3">
        <v>1091031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45713.840312499997</v>
      </c>
      <c r="D21">
        <v>204</v>
      </c>
      <c r="E21" t="s">
        <v>13</v>
      </c>
      <c r="F21">
        <v>0</v>
      </c>
      <c r="G21">
        <v>6.0369999999999999</v>
      </c>
      <c r="H21" s="3">
        <v>7473</v>
      </c>
      <c r="I21">
        <v>1.4999999999999999E-2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45713.840312499997</v>
      </c>
      <c r="R21">
        <v>204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45713.840312499997</v>
      </c>
      <c r="AF21">
        <v>204</v>
      </c>
      <c r="AG21" t="s">
        <v>13</v>
      </c>
      <c r="AH21">
        <v>0</v>
      </c>
      <c r="AI21">
        <v>12.217000000000001</v>
      </c>
      <c r="AJ21" s="3">
        <v>10065</v>
      </c>
      <c r="AK21">
        <v>2.1749999999999998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17.71129395506</v>
      </c>
      <c r="AU21" s="16">
        <f t="shared" si="1"/>
        <v>2091.3670073449998</v>
      </c>
      <c r="AW21" s="13">
        <f t="shared" si="2"/>
        <v>18.618019004450002</v>
      </c>
      <c r="AX21" s="14">
        <f t="shared" si="3"/>
        <v>1918.9227933015002</v>
      </c>
      <c r="AZ21" s="6">
        <f t="shared" si="4"/>
        <v>12.548592123700001</v>
      </c>
      <c r="BA21" s="7">
        <f t="shared" si="5"/>
        <v>1974.1502161780002</v>
      </c>
      <c r="BC21" s="11">
        <f t="shared" si="6"/>
        <v>7.2678486600000003</v>
      </c>
      <c r="BD21" s="12">
        <f t="shared" si="7"/>
        <v>2387.9351429775002</v>
      </c>
      <c r="BF21" s="15">
        <f t="shared" si="8"/>
        <v>17.71129395506</v>
      </c>
      <c r="BG21" s="16">
        <f t="shared" si="9"/>
        <v>2091.3670073449998</v>
      </c>
      <c r="BI21">
        <v>60</v>
      </c>
      <c r="BJ21" t="s">
        <v>47</v>
      </c>
      <c r="BK21" s="2">
        <v>45713.840312499997</v>
      </c>
      <c r="BL21">
        <v>204</v>
      </c>
      <c r="BM21" t="s">
        <v>13</v>
      </c>
      <c r="BN21">
        <v>0</v>
      </c>
      <c r="BO21">
        <v>2.85</v>
      </c>
      <c r="BP21" s="3">
        <v>1110496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45713.861550925925</v>
      </c>
      <c r="D22">
        <v>374</v>
      </c>
      <c r="E22" t="s">
        <v>13</v>
      </c>
      <c r="F22">
        <v>0</v>
      </c>
      <c r="G22">
        <v>6.0350000000000001</v>
      </c>
      <c r="H22" s="3">
        <v>5545</v>
      </c>
      <c r="I22">
        <v>1.0999999999999999E-2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45713.861550925925</v>
      </c>
      <c r="R22">
        <v>374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45713.861550925925</v>
      </c>
      <c r="AF22">
        <v>374</v>
      </c>
      <c r="AG22" t="s">
        <v>13</v>
      </c>
      <c r="AH22">
        <v>0</v>
      </c>
      <c r="AI22">
        <v>12.223000000000001</v>
      </c>
      <c r="AJ22" s="3">
        <v>7291</v>
      </c>
      <c r="AK22">
        <v>1.5669999999999999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11.547770008499999</v>
      </c>
      <c r="AU22" s="16">
        <f t="shared" si="1"/>
        <v>1525.5761108761999</v>
      </c>
      <c r="AW22" s="13">
        <f t="shared" si="2"/>
        <v>12.701744901249999</v>
      </c>
      <c r="AX22" s="14">
        <f t="shared" si="3"/>
        <v>1389.3168398469402</v>
      </c>
      <c r="AZ22" s="6">
        <f t="shared" si="4"/>
        <v>7.2920632325000003</v>
      </c>
      <c r="BA22" s="7">
        <f t="shared" si="5"/>
        <v>1401.99309046088</v>
      </c>
      <c r="BC22" s="11">
        <f t="shared" si="6"/>
        <v>2.9014684999999982</v>
      </c>
      <c r="BD22" s="12">
        <f t="shared" si="7"/>
        <v>1733.0383255958998</v>
      </c>
      <c r="BF22" s="15">
        <f t="shared" si="8"/>
        <v>11.547770008499999</v>
      </c>
      <c r="BG22" s="16">
        <f t="shared" si="9"/>
        <v>1525.5761108761999</v>
      </c>
      <c r="BI22">
        <v>61</v>
      </c>
      <c r="BJ22" t="s">
        <v>48</v>
      </c>
      <c r="BK22" s="2">
        <v>45713.861550925925</v>
      </c>
      <c r="BL22">
        <v>374</v>
      </c>
      <c r="BM22" t="s">
        <v>13</v>
      </c>
      <c r="BN22">
        <v>0</v>
      </c>
      <c r="BO22">
        <v>2.8530000000000002</v>
      </c>
      <c r="BP22" s="3">
        <v>1044517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45713.882789351854</v>
      </c>
      <c r="D23">
        <v>21</v>
      </c>
      <c r="E23" t="s">
        <v>13</v>
      </c>
      <c r="F23">
        <v>0</v>
      </c>
      <c r="G23">
        <v>6.02</v>
      </c>
      <c r="H23" s="3">
        <v>118810</v>
      </c>
      <c r="I23">
        <v>0.29599999999999999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45713.882789351854</v>
      </c>
      <c r="R23">
        <v>21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45713.882789351854</v>
      </c>
      <c r="AF23">
        <v>21</v>
      </c>
      <c r="AG23" t="s">
        <v>13</v>
      </c>
      <c r="AH23">
        <v>0</v>
      </c>
      <c r="AI23">
        <v>12.128</v>
      </c>
      <c r="AJ23" s="3">
        <v>93131</v>
      </c>
      <c r="AK23">
        <v>19.954000000000001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336.03254231032003</v>
      </c>
      <c r="AU23" s="16">
        <f t="shared" si="1"/>
        <v>18453.803902641172</v>
      </c>
      <c r="AW23" s="13">
        <f t="shared" si="2"/>
        <v>310.9466478335101</v>
      </c>
      <c r="AX23" s="14">
        <f t="shared" si="3"/>
        <v>17661.75998980214</v>
      </c>
      <c r="AZ23" s="6">
        <f t="shared" si="4"/>
        <v>275.35899217130594</v>
      </c>
      <c r="BA23" s="7">
        <f t="shared" si="5"/>
        <v>18925.13296173128</v>
      </c>
      <c r="BC23" s="11">
        <f t="shared" si="6"/>
        <v>328.85818801030001</v>
      </c>
      <c r="BD23" s="12">
        <f t="shared" si="7"/>
        <v>20936.807328715098</v>
      </c>
      <c r="BF23" s="15">
        <f t="shared" si="8"/>
        <v>336.03254231032003</v>
      </c>
      <c r="BG23" s="16">
        <f t="shared" si="9"/>
        <v>18453.803902641172</v>
      </c>
      <c r="BI23">
        <v>62</v>
      </c>
      <c r="BJ23" t="s">
        <v>49</v>
      </c>
      <c r="BK23" s="2">
        <v>45713.882789351854</v>
      </c>
      <c r="BL23">
        <v>21</v>
      </c>
      <c r="BM23" t="s">
        <v>13</v>
      </c>
      <c r="BN23">
        <v>0</v>
      </c>
      <c r="BO23">
        <v>2.855</v>
      </c>
      <c r="BP23" s="3">
        <v>967990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45713.904027777775</v>
      </c>
      <c r="D24">
        <v>385</v>
      </c>
      <c r="E24" t="s">
        <v>13</v>
      </c>
      <c r="F24">
        <v>0</v>
      </c>
      <c r="G24">
        <v>6.0369999999999999</v>
      </c>
      <c r="H24" s="3">
        <v>7733</v>
      </c>
      <c r="I24">
        <v>1.6E-2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45713.904027777775</v>
      </c>
      <c r="R24">
        <v>385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45713.904027777775</v>
      </c>
      <c r="AF24">
        <v>385</v>
      </c>
      <c r="AG24" t="s">
        <v>13</v>
      </c>
      <c r="AH24">
        <v>0</v>
      </c>
      <c r="AI24">
        <v>12.21</v>
      </c>
      <c r="AJ24" s="3">
        <v>9649</v>
      </c>
      <c r="AK24">
        <v>2.0840000000000001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18.574980373459997</v>
      </c>
      <c r="AU24" s="16">
        <f t="shared" si="1"/>
        <v>2006.5774285801997</v>
      </c>
      <c r="AW24" s="13">
        <f t="shared" si="2"/>
        <v>19.38289020245</v>
      </c>
      <c r="AX24" s="14">
        <f t="shared" si="3"/>
        <v>1839.5169419517401</v>
      </c>
      <c r="AZ24" s="6">
        <f t="shared" si="4"/>
        <v>13.340118391700001</v>
      </c>
      <c r="BA24" s="7">
        <f t="shared" si="5"/>
        <v>1888.3723063104799</v>
      </c>
      <c r="BC24" s="11">
        <f t="shared" si="6"/>
        <v>8.16387106</v>
      </c>
      <c r="BD24" s="12">
        <f t="shared" si="7"/>
        <v>2290.1716300239</v>
      </c>
      <c r="BF24" s="15">
        <f t="shared" si="8"/>
        <v>18.574980373459997</v>
      </c>
      <c r="BG24" s="16">
        <f t="shared" si="9"/>
        <v>2006.5774285801997</v>
      </c>
      <c r="BI24">
        <v>63</v>
      </c>
      <c r="BJ24" t="s">
        <v>50</v>
      </c>
      <c r="BK24" s="2">
        <v>45713.904027777775</v>
      </c>
      <c r="BL24">
        <v>385</v>
      </c>
      <c r="BM24" t="s">
        <v>13</v>
      </c>
      <c r="BN24">
        <v>0</v>
      </c>
      <c r="BO24">
        <v>2.85</v>
      </c>
      <c r="BP24" s="3">
        <v>1083646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45713.925254629627</v>
      </c>
      <c r="D25">
        <v>221</v>
      </c>
      <c r="E25" t="s">
        <v>13</v>
      </c>
      <c r="F25">
        <v>0</v>
      </c>
      <c r="G25">
        <v>6.0389999999999997</v>
      </c>
      <c r="H25" s="3">
        <v>5535</v>
      </c>
      <c r="I25">
        <v>0.01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45713.925254629627</v>
      </c>
      <c r="R25">
        <v>221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45713.925254629627</v>
      </c>
      <c r="AF25">
        <v>221</v>
      </c>
      <c r="AG25" t="s">
        <v>13</v>
      </c>
      <c r="AH25">
        <v>0</v>
      </c>
      <c r="AI25">
        <v>12.21</v>
      </c>
      <c r="AJ25" s="3">
        <v>7803</v>
      </c>
      <c r="AK25">
        <v>1.679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11.516908896499999</v>
      </c>
      <c r="AU25" s="16">
        <f t="shared" si="1"/>
        <v>1630.0739688218</v>
      </c>
      <c r="AW25" s="13">
        <f t="shared" si="2"/>
        <v>12.669935761250002</v>
      </c>
      <c r="AX25" s="14">
        <f t="shared" si="3"/>
        <v>1487.0855804856601</v>
      </c>
      <c r="AZ25" s="6">
        <f t="shared" si="4"/>
        <v>7.2676149925000004</v>
      </c>
      <c r="BA25" s="7">
        <f t="shared" si="5"/>
        <v>1507.6262686343198</v>
      </c>
      <c r="BC25" s="11">
        <f t="shared" si="6"/>
        <v>2.889286499999999</v>
      </c>
      <c r="BD25" s="12">
        <f t="shared" si="7"/>
        <v>1854.4415264151</v>
      </c>
      <c r="BF25" s="15">
        <f t="shared" si="8"/>
        <v>11.516908896499999</v>
      </c>
      <c r="BG25" s="16">
        <f t="shared" si="9"/>
        <v>1630.0739688218</v>
      </c>
      <c r="BI25">
        <v>64</v>
      </c>
      <c r="BJ25" t="s">
        <v>51</v>
      </c>
      <c r="BK25" s="2">
        <v>45713.925254629627</v>
      </c>
      <c r="BL25">
        <v>221</v>
      </c>
      <c r="BM25" t="s">
        <v>13</v>
      </c>
      <c r="BN25">
        <v>0</v>
      </c>
      <c r="BO25">
        <v>2.8410000000000002</v>
      </c>
      <c r="BP25" s="3">
        <v>1256120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45713.946493055555</v>
      </c>
      <c r="D26">
        <v>111</v>
      </c>
      <c r="E26" t="s">
        <v>13</v>
      </c>
      <c r="F26">
        <v>0</v>
      </c>
      <c r="G26">
        <v>6.05</v>
      </c>
      <c r="H26" s="3">
        <v>4961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45713.946493055555</v>
      </c>
      <c r="R26">
        <v>111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45713.946493055555</v>
      </c>
      <c r="AF26">
        <v>111</v>
      </c>
      <c r="AG26" t="s">
        <v>13</v>
      </c>
      <c r="AH26">
        <v>0</v>
      </c>
      <c r="AI26">
        <v>12.221</v>
      </c>
      <c r="AJ26" s="3">
        <v>8840</v>
      </c>
      <c r="AK26">
        <v>1.907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9.764635309940001</v>
      </c>
      <c r="AU26" s="16">
        <f t="shared" si="1"/>
        <v>1841.6268931199997</v>
      </c>
      <c r="AW26" s="13">
        <f t="shared" si="2"/>
        <v>10.824665358050002</v>
      </c>
      <c r="AX26" s="14">
        <f t="shared" si="3"/>
        <v>1685.0793525440001</v>
      </c>
      <c r="AZ26" s="6">
        <f t="shared" si="4"/>
        <v>5.9129929013</v>
      </c>
      <c r="BA26" s="7">
        <f t="shared" si="5"/>
        <v>1721.533724288</v>
      </c>
      <c r="BC26" s="11">
        <f t="shared" si="6"/>
        <v>2.3710563399999991</v>
      </c>
      <c r="BD26" s="12">
        <f t="shared" si="7"/>
        <v>2099.5977918400004</v>
      </c>
      <c r="BF26" s="15">
        <f t="shared" si="8"/>
        <v>9.764635309940001</v>
      </c>
      <c r="BG26" s="16">
        <f t="shared" si="9"/>
        <v>1841.6268931199997</v>
      </c>
      <c r="BI26">
        <v>65</v>
      </c>
      <c r="BJ26" t="s">
        <v>52</v>
      </c>
      <c r="BK26" s="2">
        <v>45713.946493055555</v>
      </c>
      <c r="BL26">
        <v>111</v>
      </c>
      <c r="BM26" t="s">
        <v>13</v>
      </c>
      <c r="BN26">
        <v>0</v>
      </c>
      <c r="BO26">
        <v>2.8559999999999999</v>
      </c>
      <c r="BP26" s="3">
        <v>1084973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45713.96769675926</v>
      </c>
      <c r="D27">
        <v>154</v>
      </c>
      <c r="E27" t="s">
        <v>13</v>
      </c>
      <c r="F27">
        <v>0</v>
      </c>
      <c r="G27">
        <v>6.0380000000000003</v>
      </c>
      <c r="H27" s="3">
        <v>5378</v>
      </c>
      <c r="I27">
        <v>0.01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45713.96769675926</v>
      </c>
      <c r="R27">
        <v>154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45713.96769675926</v>
      </c>
      <c r="AF27">
        <v>154</v>
      </c>
      <c r="AG27" t="s">
        <v>13</v>
      </c>
      <c r="AH27">
        <v>0</v>
      </c>
      <c r="AI27">
        <v>12.21</v>
      </c>
      <c r="AJ27" s="3">
        <v>6533</v>
      </c>
      <c r="AK27">
        <v>1.4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11.033887591759999</v>
      </c>
      <c r="AU27" s="16">
        <f t="shared" si="1"/>
        <v>1370.8127306777999</v>
      </c>
      <c r="AW27" s="13">
        <f t="shared" si="2"/>
        <v>12.1690128722</v>
      </c>
      <c r="AX27" s="14">
        <f t="shared" si="3"/>
        <v>1244.5576217528601</v>
      </c>
      <c r="AZ27" s="6">
        <f t="shared" si="4"/>
        <v>6.8875872451999989</v>
      </c>
      <c r="BA27" s="7">
        <f t="shared" si="5"/>
        <v>1245.58190412872</v>
      </c>
      <c r="BC27" s="11">
        <f t="shared" si="6"/>
        <v>2.7121873599999997</v>
      </c>
      <c r="BD27" s="12">
        <f t="shared" si="7"/>
        <v>1552.8656114070998</v>
      </c>
      <c r="BF27" s="15">
        <f t="shared" si="8"/>
        <v>11.033887591759999</v>
      </c>
      <c r="BG27" s="16">
        <f t="shared" si="9"/>
        <v>1370.8127306777999</v>
      </c>
      <c r="BI27">
        <v>66</v>
      </c>
      <c r="BJ27" t="s">
        <v>53</v>
      </c>
      <c r="BK27" s="2">
        <v>45713.96769675926</v>
      </c>
      <c r="BL27">
        <v>154</v>
      </c>
      <c r="BM27" t="s">
        <v>13</v>
      </c>
      <c r="BN27">
        <v>0</v>
      </c>
      <c r="BO27">
        <v>2.85</v>
      </c>
      <c r="BP27" s="3">
        <v>1088211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45713.988935185182</v>
      </c>
      <c r="D28">
        <v>344</v>
      </c>
      <c r="E28" t="s">
        <v>13</v>
      </c>
      <c r="F28">
        <v>0</v>
      </c>
      <c r="G28">
        <v>6.0339999999999998</v>
      </c>
      <c r="H28" s="3">
        <v>4465</v>
      </c>
      <c r="I28">
        <v>8.0000000000000002E-3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45713.988935185182</v>
      </c>
      <c r="R28">
        <v>344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45713.988935185182</v>
      </c>
      <c r="AF28">
        <v>344</v>
      </c>
      <c r="AG28" t="s">
        <v>13</v>
      </c>
      <c r="AH28">
        <v>0</v>
      </c>
      <c r="AI28">
        <v>12.205</v>
      </c>
      <c r="AJ28" s="3">
        <v>8665</v>
      </c>
      <c r="AK28">
        <v>1.8680000000000001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8.2808008964999988</v>
      </c>
      <c r="AU28" s="16">
        <f t="shared" si="1"/>
        <v>1805.9350829449997</v>
      </c>
      <c r="AW28" s="13">
        <f t="shared" si="2"/>
        <v>9.1993907612499992</v>
      </c>
      <c r="AX28" s="14">
        <f t="shared" si="3"/>
        <v>1651.6691630215</v>
      </c>
      <c r="AZ28" s="6">
        <f t="shared" si="4"/>
        <v>4.8195619925000006</v>
      </c>
      <c r="BA28" s="7">
        <f t="shared" si="5"/>
        <v>1685.4394016179999</v>
      </c>
      <c r="BC28" s="11">
        <f t="shared" si="6"/>
        <v>2.2098364999999998</v>
      </c>
      <c r="BD28" s="12">
        <f t="shared" si="7"/>
        <v>2058.2949971775001</v>
      </c>
      <c r="BF28" s="15">
        <f t="shared" si="8"/>
        <v>8.2808008964999988</v>
      </c>
      <c r="BG28" s="16">
        <f t="shared" si="9"/>
        <v>1805.9350829449997</v>
      </c>
      <c r="BI28">
        <v>67</v>
      </c>
      <c r="BJ28" t="s">
        <v>54</v>
      </c>
      <c r="BK28" s="2">
        <v>45713.988935185182</v>
      </c>
      <c r="BL28">
        <v>344</v>
      </c>
      <c r="BM28" t="s">
        <v>13</v>
      </c>
      <c r="BN28">
        <v>0</v>
      </c>
      <c r="BO28">
        <v>2.8460000000000001</v>
      </c>
      <c r="BP28" s="3">
        <v>1148797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45714.010162037041</v>
      </c>
      <c r="D29">
        <v>376</v>
      </c>
      <c r="E29" t="s">
        <v>13</v>
      </c>
      <c r="F29">
        <v>0</v>
      </c>
      <c r="G29">
        <v>6.03</v>
      </c>
      <c r="H29" s="3">
        <v>5830</v>
      </c>
      <c r="I29">
        <v>1.0999999999999999E-2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45714.010162037041</v>
      </c>
      <c r="R29">
        <v>376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45714.010162037041</v>
      </c>
      <c r="AF29">
        <v>376</v>
      </c>
      <c r="AG29" t="s">
        <v>13</v>
      </c>
      <c r="AH29">
        <v>0</v>
      </c>
      <c r="AI29">
        <v>12.215</v>
      </c>
      <c r="AJ29" s="3">
        <v>7566</v>
      </c>
      <c r="AK29">
        <v>1.627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12.432115745999997</v>
      </c>
      <c r="AU29" s="16">
        <f t="shared" si="1"/>
        <v>1581.7067875112</v>
      </c>
      <c r="AW29" s="13">
        <f t="shared" si="2"/>
        <v>13.603433245000002</v>
      </c>
      <c r="AX29" s="14">
        <f t="shared" si="3"/>
        <v>1441.83040677144</v>
      </c>
      <c r="AZ29" s="6">
        <f t="shared" si="4"/>
        <v>8.0010541699999997</v>
      </c>
      <c r="BA29" s="7">
        <f t="shared" si="5"/>
        <v>1458.7313240348799</v>
      </c>
      <c r="BC29" s="11">
        <f t="shared" si="6"/>
        <v>3.294056000000003</v>
      </c>
      <c r="BD29" s="12">
        <f t="shared" si="7"/>
        <v>1798.2748492283999</v>
      </c>
      <c r="BF29" s="15">
        <f t="shared" si="8"/>
        <v>12.432115745999997</v>
      </c>
      <c r="BG29" s="16">
        <f t="shared" si="9"/>
        <v>1581.7067875112</v>
      </c>
      <c r="BI29">
        <v>68</v>
      </c>
      <c r="BJ29" t="s">
        <v>55</v>
      </c>
      <c r="BK29" s="2">
        <v>45714.010162037041</v>
      </c>
      <c r="BL29">
        <v>376</v>
      </c>
      <c r="BM29" t="s">
        <v>13</v>
      </c>
      <c r="BN29">
        <v>0</v>
      </c>
      <c r="BO29">
        <v>2.851</v>
      </c>
      <c r="BP29" s="3">
        <v>1065981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45714.031400462962</v>
      </c>
      <c r="D30">
        <v>371</v>
      </c>
      <c r="E30" t="s">
        <v>13</v>
      </c>
      <c r="F30">
        <v>0</v>
      </c>
      <c r="G30">
        <v>6.032</v>
      </c>
      <c r="H30" s="3">
        <v>5594</v>
      </c>
      <c r="I30">
        <v>1.0999999999999999E-2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45714.031400462962</v>
      </c>
      <c r="R30">
        <v>371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45714.031400462962</v>
      </c>
      <c r="AF30">
        <v>371</v>
      </c>
      <c r="AG30" t="s">
        <v>13</v>
      </c>
      <c r="AH30">
        <v>0</v>
      </c>
      <c r="AI30">
        <v>12.218</v>
      </c>
      <c r="AJ30" s="3">
        <v>8209</v>
      </c>
      <c r="AK30">
        <v>1.768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11.699154649039999</v>
      </c>
      <c r="AU30" s="16">
        <f t="shared" si="1"/>
        <v>1712.9152166761996</v>
      </c>
      <c r="AW30" s="13">
        <f t="shared" si="2"/>
        <v>12.857442153800001</v>
      </c>
      <c r="AX30" s="14">
        <f t="shared" si="3"/>
        <v>1564.6070763069399</v>
      </c>
      <c r="AZ30" s="6">
        <f t="shared" si="4"/>
        <v>7.4122796708000003</v>
      </c>
      <c r="BA30" s="7">
        <f t="shared" si="5"/>
        <v>1591.3805663808798</v>
      </c>
      <c r="BC30" s="11">
        <f t="shared" si="6"/>
        <v>2.962721440000001</v>
      </c>
      <c r="BD30" s="12">
        <f t="shared" si="7"/>
        <v>1950.5404786958998</v>
      </c>
      <c r="BF30" s="15">
        <f t="shared" si="8"/>
        <v>11.699154649039999</v>
      </c>
      <c r="BG30" s="16">
        <f t="shared" si="9"/>
        <v>1712.9152166761996</v>
      </c>
      <c r="BI30">
        <v>69</v>
      </c>
      <c r="BJ30" t="s">
        <v>56</v>
      </c>
      <c r="BK30" s="2">
        <v>45714.031400462962</v>
      </c>
      <c r="BL30">
        <v>371</v>
      </c>
      <c r="BM30" t="s">
        <v>13</v>
      </c>
      <c r="BN30">
        <v>0</v>
      </c>
      <c r="BO30">
        <v>2.8479999999999999</v>
      </c>
      <c r="BP30" s="3">
        <v>1120551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45714.052627314813</v>
      </c>
      <c r="D31">
        <v>20</v>
      </c>
      <c r="E31" t="s">
        <v>13</v>
      </c>
      <c r="F31">
        <v>0</v>
      </c>
      <c r="G31">
        <v>6.0289999999999999</v>
      </c>
      <c r="H31" s="3">
        <v>7969</v>
      </c>
      <c r="I31">
        <v>1.7000000000000001E-2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45714.052627314813</v>
      </c>
      <c r="R31">
        <v>20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45714.052627314813</v>
      </c>
      <c r="AF31">
        <v>20</v>
      </c>
      <c r="AG31" t="s">
        <v>13</v>
      </c>
      <c r="AH31">
        <v>0</v>
      </c>
      <c r="AI31">
        <v>12.21</v>
      </c>
      <c r="AJ31" s="3">
        <v>10291</v>
      </c>
      <c r="AK31">
        <v>2.2250000000000001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19.365630471540001</v>
      </c>
      <c r="AU31" s="16">
        <f t="shared" si="1"/>
        <v>2137.4219000761996</v>
      </c>
      <c r="AW31" s="13">
        <f t="shared" si="2"/>
        <v>20.070374510049998</v>
      </c>
      <c r="AX31" s="14">
        <f t="shared" si="3"/>
        <v>1962.0591898869402</v>
      </c>
      <c r="AZ31" s="6">
        <f t="shared" si="4"/>
        <v>14.075588933300001</v>
      </c>
      <c r="BA31" s="7">
        <f t="shared" si="5"/>
        <v>2020.7470125408797</v>
      </c>
      <c r="BC31" s="11">
        <f t="shared" si="6"/>
        <v>9.0403939400000031</v>
      </c>
      <c r="BD31" s="12">
        <f t="shared" si="7"/>
        <v>2440.9808749959002</v>
      </c>
      <c r="BF31" s="15">
        <f t="shared" si="8"/>
        <v>19.365630471540001</v>
      </c>
      <c r="BG31" s="16">
        <f t="shared" si="9"/>
        <v>2137.4219000761996</v>
      </c>
      <c r="BI31">
        <v>70</v>
      </c>
      <c r="BJ31" t="s">
        <v>57</v>
      </c>
      <c r="BK31" s="2">
        <v>45714.052627314813</v>
      </c>
      <c r="BL31">
        <v>20</v>
      </c>
      <c r="BM31" t="s">
        <v>13</v>
      </c>
      <c r="BN31">
        <v>0</v>
      </c>
      <c r="BO31">
        <v>2.847</v>
      </c>
      <c r="BP31" s="3">
        <v>1132993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45714.073865740742</v>
      </c>
      <c r="D32">
        <v>325</v>
      </c>
      <c r="E32" t="s">
        <v>13</v>
      </c>
      <c r="F32">
        <v>0</v>
      </c>
      <c r="G32">
        <v>6.0549999999999997</v>
      </c>
      <c r="H32" s="3">
        <v>3023</v>
      </c>
      <c r="I32">
        <v>4.0000000000000001E-3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45714.073865740742</v>
      </c>
      <c r="R32">
        <v>325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45714.073865740742</v>
      </c>
      <c r="AF32">
        <v>325</v>
      </c>
      <c r="AG32" t="s">
        <v>13</v>
      </c>
      <c r="AH32">
        <v>0</v>
      </c>
      <c r="AI32">
        <v>12.215999999999999</v>
      </c>
      <c r="AJ32" s="3">
        <v>5876</v>
      </c>
      <c r="AK32">
        <v>1.256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4.1265945470599998</v>
      </c>
      <c r="AU32" s="16">
        <f t="shared" si="1"/>
        <v>1236.6152629151998</v>
      </c>
      <c r="AW32" s="13">
        <f t="shared" si="2"/>
        <v>4.3123512444500012</v>
      </c>
      <c r="AX32" s="14">
        <f t="shared" si="3"/>
        <v>1119.0717848662403</v>
      </c>
      <c r="AZ32" s="6">
        <f t="shared" si="4"/>
        <v>2.0467309637</v>
      </c>
      <c r="BA32" s="7">
        <f t="shared" si="5"/>
        <v>1109.9880613644798</v>
      </c>
      <c r="BC32" s="11">
        <f t="shared" si="6"/>
        <v>3.2502106600000005</v>
      </c>
      <c r="BD32" s="12">
        <f t="shared" si="7"/>
        <v>1396.2760638063999</v>
      </c>
      <c r="BF32" s="15">
        <f t="shared" si="8"/>
        <v>4.1265945470599998</v>
      </c>
      <c r="BG32" s="16">
        <f t="shared" si="9"/>
        <v>1236.6152629151998</v>
      </c>
      <c r="BI32">
        <v>71</v>
      </c>
      <c r="BJ32" t="s">
        <v>58</v>
      </c>
      <c r="BK32" s="2">
        <v>45714.073865740742</v>
      </c>
      <c r="BL32">
        <v>325</v>
      </c>
      <c r="BM32" t="s">
        <v>13</v>
      </c>
      <c r="BN32">
        <v>0</v>
      </c>
      <c r="BO32">
        <v>2.8439999999999999</v>
      </c>
      <c r="BP32" s="3">
        <v>1309874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45714.095081018517</v>
      </c>
      <c r="D33">
        <v>305</v>
      </c>
      <c r="E33" t="s">
        <v>13</v>
      </c>
      <c r="F33">
        <v>0</v>
      </c>
      <c r="G33">
        <v>6.0339999999999998</v>
      </c>
      <c r="H33" s="3">
        <v>5098</v>
      </c>
      <c r="I33">
        <v>8.9999999999999993E-3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45714.095081018517</v>
      </c>
      <c r="R33">
        <v>305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45714.095081018517</v>
      </c>
      <c r="AF33">
        <v>305</v>
      </c>
      <c r="AG33" t="s">
        <v>13</v>
      </c>
      <c r="AH33">
        <v>0</v>
      </c>
      <c r="AI33">
        <v>12.215</v>
      </c>
      <c r="AJ33" s="3">
        <v>7225</v>
      </c>
      <c r="AK33">
        <v>1.552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0">IF(H33&lt;10000,((H33^2*0.00000005714)+(H33*0.002453)+(-3.811)),(IF(H33&lt;200000,((H33^2*-0.0000000002888)+(H33*0.002899)+(-4.321)),(IF(H33&lt;8000000,((H33^2*-0.0000000000062)+(H33*0.002143)+(157)),((V33^2*-0.000000031)+(V33*0.2771)+(-709.5)))))))</f>
        <v>10.179439972559999</v>
      </c>
      <c r="AU33" s="16">
        <f t="shared" ref="AU33:AU37" si="11">IF(AJ33&lt;45000,((-0.0000000598*AJ33^2)+(0.205*AJ33)+(34.1)),((-0.00000002403*AJ33^2)+(0.2063*AJ33)+(-550.7)))</f>
        <v>1512.1034026249999</v>
      </c>
      <c r="AW33" s="13">
        <f t="shared" ref="AW33:AW37" si="12">IF(H33&lt;10000,((-0.00000005795*H33^2)+(0.003823*H33)+(-6.715)),(IF(H33&lt;700000,((-0.0000000001209*H33^2)+(0.002635*H33)+(-0.4111)), ((-0.00000002007*V33^2)+(0.2564*V33)+(286.1)))))</f>
        <v>11.268556448200002</v>
      </c>
      <c r="AX33" s="14">
        <f t="shared" ref="AX33:AX37" si="13">(-0.00000001626*AJ33^2)+(0.1912*AJ33)+(-3.858)</f>
        <v>1376.7132178375002</v>
      </c>
      <c r="AZ33" s="6">
        <f t="shared" ref="AZ33:AZ37" si="14">IF(H33&lt;10000,((0.0000001453*H33^2)+(0.0008349*H33)+(-1.805)),(IF(H33&lt;700000,((-0.00000000008054*H33^2)+(0.002348*H33)+(-2.47)), ((-0.00000001938*V33^2)+(0.2471*V33)+(226.8)))))</f>
        <v>6.2276096612000007</v>
      </c>
      <c r="BA33" s="7">
        <f t="shared" ref="BA33:BA37" si="15">(-0.00000002552*AJ33^2)+(0.2067*AJ33)+(-103.7)</f>
        <v>1388.37534005</v>
      </c>
      <c r="BC33" s="11">
        <f t="shared" ref="BC33:BC37" si="16">IF(H33&lt;10000,((H33^2*0.00000054)+(H33*-0.004765)+(12.72)),(IF(H33&lt;200000,((H33^2*-0.000000001577)+(H33*0.003043)+(-10.42)),(IF(H33&lt;8000000,((H33^2*-0.0000000000186)+(H33*0.00194)+(154.1)),((V33^2*-0.00000002)+(V33*0.2565)+(-1032)))))))</f>
        <v>2.4624161600000019</v>
      </c>
      <c r="BD33" s="12">
        <f t="shared" ref="BD33:BD37" si="17">IF(AJ33&lt;45000,((-0.0000004561*AJ33^2)+(0.244*AJ33)+(-21.72)),((-0.0000000409*AJ33^2)+(0.2477*AJ33)+(-1777)))</f>
        <v>1717.3712949374999</v>
      </c>
      <c r="BF33" s="15">
        <f t="shared" ref="BF33:BF37" si="18">IF(H33&lt;10000,((H33^2*0.00000005714)+(H33*0.002453)+(-3.811)),(IF(H33&lt;200000,((H33^2*-0.0000000002888)+(H33*0.002899)+(-4.321)),(IF(H33&lt;8000000,((H33^2*-0.0000000000062)+(H33*0.002143)+(157)),((V33^2*-0.000000031)+(V33*0.2771)+(-709.5)))))))</f>
        <v>10.179439972559999</v>
      </c>
      <c r="BG33" s="16">
        <f t="shared" ref="BG33:BG37" si="19">IF(AJ33&lt;45000,((-0.0000000598*AJ33^2)+(0.205*AJ33)+(34.1)),((-0.00000002403*AJ33^2)+(0.2063*AJ33)+(-550.7)))</f>
        <v>1512.1034026249999</v>
      </c>
      <c r="BI33">
        <v>72</v>
      </c>
      <c r="BJ33" t="s">
        <v>59</v>
      </c>
      <c r="BK33" s="2">
        <v>45714.095081018517</v>
      </c>
      <c r="BL33">
        <v>305</v>
      </c>
      <c r="BM33" t="s">
        <v>13</v>
      </c>
      <c r="BN33">
        <v>0</v>
      </c>
      <c r="BO33">
        <v>2.843</v>
      </c>
      <c r="BP33" s="3">
        <v>1212520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45714.116284722222</v>
      </c>
      <c r="D34">
        <v>372</v>
      </c>
      <c r="E34" t="s">
        <v>13</v>
      </c>
      <c r="F34">
        <v>0</v>
      </c>
      <c r="G34">
        <v>6.03</v>
      </c>
      <c r="H34" s="3">
        <v>9817</v>
      </c>
      <c r="I34">
        <v>2.1000000000000001E-2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45714.116284722222</v>
      </c>
      <c r="R34">
        <v>372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45714.116284722222</v>
      </c>
      <c r="AF34">
        <v>372</v>
      </c>
      <c r="AG34" t="s">
        <v>13</v>
      </c>
      <c r="AH34">
        <v>0</v>
      </c>
      <c r="AI34">
        <v>12.21</v>
      </c>
      <c r="AJ34" s="3">
        <v>10619</v>
      </c>
      <c r="AK34">
        <v>2.2970000000000002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25.776882161460001</v>
      </c>
      <c r="AU34" s="16">
        <f t="shared" si="11"/>
        <v>2204.2517629721997</v>
      </c>
      <c r="AW34" s="13">
        <f t="shared" si="12"/>
        <v>25.230547312450003</v>
      </c>
      <c r="AX34" s="14">
        <f t="shared" si="13"/>
        <v>2024.6612710021402</v>
      </c>
      <c r="AZ34" s="6">
        <f t="shared" si="14"/>
        <v>20.394281251700001</v>
      </c>
      <c r="BA34" s="7">
        <f t="shared" si="15"/>
        <v>2088.3695841312801</v>
      </c>
      <c r="BC34" s="11">
        <f t="shared" si="16"/>
        <v>17.98367906</v>
      </c>
      <c r="BD34" s="12">
        <f t="shared" si="17"/>
        <v>2517.8847222679001</v>
      </c>
      <c r="BF34" s="15">
        <f t="shared" si="18"/>
        <v>25.776882161460001</v>
      </c>
      <c r="BG34" s="16">
        <f t="shared" si="19"/>
        <v>2204.2517629721997</v>
      </c>
      <c r="BI34">
        <v>73</v>
      </c>
      <c r="BJ34" t="s">
        <v>60</v>
      </c>
      <c r="BK34" s="2">
        <v>45714.116284722222</v>
      </c>
      <c r="BL34">
        <v>372</v>
      </c>
      <c r="BM34" t="s">
        <v>13</v>
      </c>
      <c r="BN34">
        <v>0</v>
      </c>
      <c r="BO34">
        <v>2.8450000000000002</v>
      </c>
      <c r="BP34" s="3">
        <v>1162230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45714.137499999997</v>
      </c>
      <c r="D35">
        <v>392</v>
      </c>
      <c r="E35" t="s">
        <v>13</v>
      </c>
      <c r="F35">
        <v>0</v>
      </c>
      <c r="G35">
        <v>6.0339999999999998</v>
      </c>
      <c r="H35" s="3">
        <v>5604</v>
      </c>
      <c r="I35">
        <v>1.0999999999999999E-2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45714.137499999997</v>
      </c>
      <c r="R35">
        <v>392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45714.137499999997</v>
      </c>
      <c r="AF35">
        <v>392</v>
      </c>
      <c r="AG35" t="s">
        <v>13</v>
      </c>
      <c r="AH35">
        <v>0</v>
      </c>
      <c r="AI35">
        <v>12.222</v>
      </c>
      <c r="AJ35" s="3">
        <v>6954</v>
      </c>
      <c r="AK35">
        <v>1.4930000000000001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11.730083186239998</v>
      </c>
      <c r="AU35" s="16">
        <f t="shared" si="11"/>
        <v>1456.7781846631999</v>
      </c>
      <c r="AW35" s="13">
        <f t="shared" si="12"/>
        <v>12.889182912800003</v>
      </c>
      <c r="AX35" s="14">
        <f t="shared" si="13"/>
        <v>1324.9604970338401</v>
      </c>
      <c r="AZ35" s="6">
        <f t="shared" si="14"/>
        <v>7.4368993648000004</v>
      </c>
      <c r="BA35" s="7">
        <f t="shared" si="15"/>
        <v>1332.4577008796798</v>
      </c>
      <c r="BC35" s="11">
        <f t="shared" si="16"/>
        <v>2.9755406400000002</v>
      </c>
      <c r="BD35" s="12">
        <f t="shared" si="17"/>
        <v>1652.9998632924001</v>
      </c>
      <c r="BF35" s="15">
        <f t="shared" si="18"/>
        <v>11.730083186239998</v>
      </c>
      <c r="BG35" s="16">
        <f t="shared" si="19"/>
        <v>1456.7781846631999</v>
      </c>
      <c r="BI35">
        <v>74</v>
      </c>
      <c r="BJ35" t="s">
        <v>61</v>
      </c>
      <c r="BK35" s="2">
        <v>45714.137499999997</v>
      </c>
      <c r="BL35">
        <v>392</v>
      </c>
      <c r="BM35" t="s">
        <v>13</v>
      </c>
      <c r="BN35">
        <v>0</v>
      </c>
      <c r="BO35">
        <v>2.843</v>
      </c>
      <c r="BP35" s="3">
        <v>1219776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45714.158750000002</v>
      </c>
      <c r="D36">
        <v>354</v>
      </c>
      <c r="E36" t="s">
        <v>13</v>
      </c>
      <c r="F36">
        <v>0</v>
      </c>
      <c r="G36">
        <v>6.0170000000000003</v>
      </c>
      <c r="H36" s="3">
        <v>82376</v>
      </c>
      <c r="I36">
        <v>0.20399999999999999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45714.158750000002</v>
      </c>
      <c r="R36">
        <v>354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45714.158750000002</v>
      </c>
      <c r="AF36">
        <v>354</v>
      </c>
      <c r="AG36" t="s">
        <v>13</v>
      </c>
      <c r="AH36">
        <v>0</v>
      </c>
      <c r="AI36">
        <v>12.205</v>
      </c>
      <c r="AJ36" s="3">
        <v>13036</v>
      </c>
      <c r="AK36">
        <v>2.8260000000000001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0"/>
        <v>232.52728340741123</v>
      </c>
      <c r="AU36" s="16">
        <f t="shared" si="11"/>
        <v>2696.3177496991993</v>
      </c>
      <c r="AW36" s="13">
        <f t="shared" si="12"/>
        <v>215.82925613004161</v>
      </c>
      <c r="AX36" s="14">
        <f t="shared" si="13"/>
        <v>2485.8620195670401</v>
      </c>
      <c r="AZ36" s="6">
        <f t="shared" si="14"/>
        <v>190.40231923501696</v>
      </c>
      <c r="BA36" s="7">
        <f t="shared" si="15"/>
        <v>2586.5044002060804</v>
      </c>
      <c r="BC36" s="11">
        <f t="shared" si="16"/>
        <v>229.54895292204802</v>
      </c>
      <c r="BD36" s="12">
        <f t="shared" si="17"/>
        <v>3081.5555992944005</v>
      </c>
      <c r="BF36" s="15">
        <f t="shared" si="18"/>
        <v>232.52728340741123</v>
      </c>
      <c r="BG36" s="16">
        <f t="shared" si="19"/>
        <v>2696.3177496991993</v>
      </c>
      <c r="BI36">
        <v>75</v>
      </c>
      <c r="BJ36" t="s">
        <v>62</v>
      </c>
      <c r="BK36" s="2">
        <v>45714.158750000002</v>
      </c>
      <c r="BL36">
        <v>354</v>
      </c>
      <c r="BM36" t="s">
        <v>13</v>
      </c>
      <c r="BN36">
        <v>0</v>
      </c>
      <c r="BO36">
        <v>2.8479999999999999</v>
      </c>
      <c r="BP36" s="3">
        <v>1101004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45714.179988425924</v>
      </c>
      <c r="D37">
        <v>241</v>
      </c>
      <c r="E37" t="s">
        <v>13</v>
      </c>
      <c r="F37">
        <v>0</v>
      </c>
      <c r="G37">
        <v>6.0170000000000003</v>
      </c>
      <c r="H37" s="3">
        <v>82354</v>
      </c>
      <c r="I37">
        <v>0.20399999999999999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45714.179988425924</v>
      </c>
      <c r="R37">
        <v>241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45714.179988425924</v>
      </c>
      <c r="AF37">
        <v>241</v>
      </c>
      <c r="AG37" t="s">
        <v>13</v>
      </c>
      <c r="AH37">
        <v>0</v>
      </c>
      <c r="AI37">
        <v>12.202</v>
      </c>
      <c r="AJ37" s="3">
        <v>12213</v>
      </c>
      <c r="AK37">
        <v>2.6459999999999999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0"/>
        <v>232.46455203593919</v>
      </c>
      <c r="AU37" s="16">
        <f t="shared" si="11"/>
        <v>2528.8453893338001</v>
      </c>
      <c r="AW37" s="13">
        <f t="shared" si="12"/>
        <v>215.77172427889559</v>
      </c>
      <c r="AX37" s="14">
        <f t="shared" si="13"/>
        <v>2328.8423011800601</v>
      </c>
      <c r="AZ37" s="6">
        <f t="shared" si="14"/>
        <v>190.35095511680936</v>
      </c>
      <c r="BA37" s="7">
        <f t="shared" si="15"/>
        <v>2416.9206039431201</v>
      </c>
      <c r="BC37" s="11">
        <f t="shared" si="16"/>
        <v>229.48772206466802</v>
      </c>
      <c r="BD37" s="12">
        <f t="shared" si="17"/>
        <v>2890.2213239991002</v>
      </c>
      <c r="BF37" s="15">
        <f t="shared" si="18"/>
        <v>232.46455203593919</v>
      </c>
      <c r="BG37" s="16">
        <f t="shared" si="19"/>
        <v>2528.8453893338001</v>
      </c>
      <c r="BI37">
        <v>76</v>
      </c>
      <c r="BJ37" t="s">
        <v>63</v>
      </c>
      <c r="BK37" s="2">
        <v>45714.179988425924</v>
      </c>
      <c r="BL37">
        <v>241</v>
      </c>
      <c r="BM37" t="s">
        <v>13</v>
      </c>
      <c r="BN37">
        <v>0</v>
      </c>
      <c r="BO37">
        <v>2.851</v>
      </c>
      <c r="BP37" s="3">
        <v>1046866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45714.201192129629</v>
      </c>
      <c r="D38">
        <v>219</v>
      </c>
      <c r="E38" t="s">
        <v>13</v>
      </c>
      <c r="F38">
        <v>0</v>
      </c>
      <c r="G38">
        <v>6.04</v>
      </c>
      <c r="H38" s="3">
        <v>5727</v>
      </c>
      <c r="I38">
        <v>1.0999999999999999E-2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45714.201192129629</v>
      </c>
      <c r="R38">
        <v>219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45714.201192129629</v>
      </c>
      <c r="AF38">
        <v>219</v>
      </c>
      <c r="AG38" t="s">
        <v>13</v>
      </c>
      <c r="AH38">
        <v>0</v>
      </c>
      <c r="AI38">
        <v>12.225</v>
      </c>
      <c r="AJ38" s="3">
        <v>7008</v>
      </c>
      <c r="AK38">
        <v>1.5049999999999999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39" si="20">IF(H38&lt;10000,((H38^2*0.00000005714)+(H38*0.002453)+(-3.811)),(IF(H38&lt;200000,((H38^2*-0.0000000002888)+(H38*0.002899)+(-4.321)),(IF(H38&lt;8000000,((H38^2*-0.0000000000062)+(H38*0.002143)+(157)),((V38^2*-0.000000031)+(V38*0.2771)+(-709.5)))))))</f>
        <v>12.11143894706</v>
      </c>
      <c r="AU38" s="16">
        <f t="shared" ref="AU38:AU39" si="21">IF(AJ38&lt;45000,((-0.0000000598*AJ38^2)+(0.205*AJ38)+(34.1)),((-0.00000002403*AJ38^2)+(0.2063*AJ38)+(-550.7)))</f>
        <v>1467.8030985727999</v>
      </c>
      <c r="AW38" s="13">
        <f t="shared" ref="AW38:AW39" si="22">IF(H38&lt;10000,((-0.00000005795*H38^2)+(0.003823*H38)+(-6.715)),(IF(H38&lt;700000,((-0.0000000001209*H38^2)+(0.002635*H38)+(-0.4111)), ((-0.00000002007*V38^2)+(0.2564*V38)+(286.1)))))</f>
        <v>13.278646244450002</v>
      </c>
      <c r="AX38" s="14">
        <f t="shared" ref="AX38:AX39" si="23">(-0.00000001626*AJ38^2)+(0.1912*AJ38)+(-3.858)</f>
        <v>1335.2730378393603</v>
      </c>
      <c r="AZ38" s="6">
        <f t="shared" ref="AZ38:AZ39" si="24">IF(H38&lt;10000,((0.0000001453*H38^2)+(0.0008349*H38)+(-1.805)),(IF(H38&lt;700000,((-0.00000000008054*H38^2)+(0.002348*H38)+(-2.47)), ((-0.00000001938*V38^2)+(0.2471*V38)+(226.8)))))</f>
        <v>7.7420985637000008</v>
      </c>
      <c r="BA38" s="7">
        <f t="shared" ref="BA38:BA39" si="25">(-0.00000002552*AJ38^2)+(0.2067*AJ38)+(-103.7)</f>
        <v>1343.6002601267198</v>
      </c>
      <c r="BC38" s="11">
        <f t="shared" ref="BC38:BC39" si="26">IF(H38&lt;10000,((H38^2*0.00000054)+(H38*-0.004765)+(12.72)),(IF(H38&lt;200000,((H38^2*-0.000000001577)+(H38*0.003043)+(-10.42)),(IF(H38&lt;8000000,((H38^2*-0.0000000000186)+(H38*0.00194)+(154.1)),((V38^2*-0.00000002)+(V38*0.2565)+(-1032)))))))</f>
        <v>3.1420506600000007</v>
      </c>
      <c r="BD38" s="12">
        <f t="shared" ref="BD38:BD39" si="27">IF(AJ38&lt;45000,((-0.0000004561*AJ38^2)+(0.244*AJ38)+(-21.72)),((-0.0000000409*AJ38^2)+(0.2477*AJ38)+(-1777)))</f>
        <v>1665.8319876096</v>
      </c>
      <c r="BF38" s="15">
        <f t="shared" ref="BF38:BF39" si="28">IF(H38&lt;10000,((H38^2*0.00000005714)+(H38*0.002453)+(-3.811)),(IF(H38&lt;200000,((H38^2*-0.0000000002888)+(H38*0.002899)+(-4.321)),(IF(H38&lt;8000000,((H38^2*-0.0000000000062)+(H38*0.002143)+(157)),((V38^2*-0.000000031)+(V38*0.2771)+(-709.5)))))))</f>
        <v>12.11143894706</v>
      </c>
      <c r="BG38" s="16">
        <f t="shared" ref="BG38:BG39" si="29">IF(AJ38&lt;45000,((-0.0000000598*AJ38^2)+(0.205*AJ38)+(34.1)),((-0.00000002403*AJ38^2)+(0.2063*AJ38)+(-550.7)))</f>
        <v>1467.8030985727999</v>
      </c>
      <c r="BI38">
        <v>77</v>
      </c>
      <c r="BJ38" t="s">
        <v>64</v>
      </c>
      <c r="BK38" s="2">
        <v>45714.201192129629</v>
      </c>
      <c r="BL38">
        <v>219</v>
      </c>
      <c r="BM38" t="s">
        <v>13</v>
      </c>
      <c r="BN38">
        <v>0</v>
      </c>
      <c r="BO38">
        <v>2.855</v>
      </c>
      <c r="BP38" s="3">
        <v>1105987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45714.222442129627</v>
      </c>
      <c r="D39">
        <v>292</v>
      </c>
      <c r="E39" t="s">
        <v>13</v>
      </c>
      <c r="F39">
        <v>0</v>
      </c>
      <c r="G39">
        <v>6.0359999999999996</v>
      </c>
      <c r="H39" s="3">
        <v>2476</v>
      </c>
      <c r="I39">
        <v>3.0000000000000001E-3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45714.222442129627</v>
      </c>
      <c r="R39">
        <v>292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45714.222442129627</v>
      </c>
      <c r="AF39">
        <v>292</v>
      </c>
      <c r="AG39" t="s">
        <v>13</v>
      </c>
      <c r="AH39">
        <v>0</v>
      </c>
      <c r="AI39">
        <v>12.224</v>
      </c>
      <c r="AJ39" s="3">
        <v>6570</v>
      </c>
      <c r="AK39">
        <v>1.4079999999999999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0"/>
        <v>2.6129291126399998</v>
      </c>
      <c r="AU39" s="16">
        <f t="shared" si="21"/>
        <v>1378.3687389799998</v>
      </c>
      <c r="AW39" s="13">
        <f t="shared" si="22"/>
        <v>2.3954811207999995</v>
      </c>
      <c r="AX39" s="14">
        <f t="shared" si="23"/>
        <v>1251.624138726</v>
      </c>
      <c r="AZ39" s="6">
        <f t="shared" si="24"/>
        <v>1.1529850928000001</v>
      </c>
      <c r="BA39" s="7">
        <f t="shared" si="25"/>
        <v>1253.217431752</v>
      </c>
      <c r="BC39" s="11">
        <f t="shared" si="26"/>
        <v>4.2323710400000003</v>
      </c>
      <c r="BD39" s="12">
        <f t="shared" si="27"/>
        <v>1561.6724891099998</v>
      </c>
      <c r="BF39" s="15">
        <f t="shared" si="28"/>
        <v>2.6129291126399998</v>
      </c>
      <c r="BG39" s="16">
        <f t="shared" si="29"/>
        <v>1378.3687389799998</v>
      </c>
      <c r="BI39">
        <v>78</v>
      </c>
      <c r="BJ39" t="s">
        <v>65</v>
      </c>
      <c r="BK39" s="2">
        <v>45714.222442129627</v>
      </c>
      <c r="BL39">
        <v>292</v>
      </c>
      <c r="BM39" t="s">
        <v>13</v>
      </c>
      <c r="BN39">
        <v>0</v>
      </c>
      <c r="BO39">
        <v>2.847</v>
      </c>
      <c r="BP39" s="3">
        <v>1123480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2025-02-28T15:35:16Z</dcterms:modified>
</cp:coreProperties>
</file>