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944B3606-FD35-451E-99D6-9344A73759F6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</calcChain>
</file>

<file path=xl/sharedStrings.xml><?xml version="1.0" encoding="utf-8"?>
<sst xmlns="http://schemas.openxmlformats.org/spreadsheetml/2006/main" count="969" uniqueCount="71">
  <si>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</si>
  <si>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</si>
  <si>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</si>
  <si>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</si>
  <si>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</si>
  <si>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</si>
  <si>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</si>
  <si>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</si>
  <si>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</si>
  <si>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</si>
  <si>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</si>
  <si>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</si>
  <si>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</si>
  <si>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</si>
  <si>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</si>
  <si>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</si>
  <si>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</si>
  <si>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</si>
  <si>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</si>
  <si>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</si>
  <si>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</si>
  <si>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</si>
  <si>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</si>
  <si>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2022 ranged CAL Measured headspace CH4  in ppm from GC in ppm</t>
  </si>
  <si>
    <t>2022 CAL Measured headspace CO2 in ppm from GC in ppm</t>
  </si>
  <si>
    <t>yellow tank</t>
  </si>
  <si>
    <t>Order</t>
  </si>
  <si>
    <t>2022 near ambient CH4  in ppm from GC in ppm</t>
  </si>
  <si>
    <t>2022 near ambient CO2 in ppm from GC in ppm</t>
  </si>
  <si>
    <t>AIR</t>
  </si>
  <si>
    <t>Measured headspace CH4  in ppm from GC in ppm</t>
  </si>
  <si>
    <t>Measured headspace CO2 in ppm from GC in ppm</t>
  </si>
  <si>
    <t>ALL POSSIBLE CALIBRATIONS...</t>
  </si>
  <si>
    <t>WHAT WE'RE USING</t>
  </si>
  <si>
    <t>air + 100</t>
  </si>
  <si>
    <t>Conc. (ppt)</t>
  </si>
  <si>
    <t>air</t>
  </si>
  <si>
    <t>BRN19jul22_001.gcd</t>
  </si>
  <si>
    <t>BRN19jul22_002.gcd</t>
  </si>
  <si>
    <t>BRN19jul22_003.gcd</t>
  </si>
  <si>
    <t>BRN19jul22_004.gcd</t>
  </si>
  <si>
    <t>BRN19jul22_005.gcd</t>
  </si>
  <si>
    <t>BRN19jul22_006.gcd</t>
  </si>
  <si>
    <t>BRN19jul22_007.gcd</t>
  </si>
  <si>
    <t>BRN19jul22_008.gcd</t>
  </si>
  <si>
    <t>BRN19jul22_009.gcd</t>
  </si>
  <si>
    <t>BRN19jul22_011.gcd</t>
  </si>
  <si>
    <t>BRN19jul22_012.gcd</t>
  </si>
  <si>
    <t>BRN19jul22_014.gcd</t>
  </si>
  <si>
    <t>BRN19jul22_015.gcd</t>
  </si>
  <si>
    <t>BRN19jul22_016.gcd</t>
  </si>
  <si>
    <t>BRN19jul22_017.gcd</t>
  </si>
  <si>
    <t>BRN19jul22_018.gcd</t>
  </si>
  <si>
    <t>BRN19jul22_019.gcd</t>
  </si>
  <si>
    <t>BRN19jul22_020.gcd</t>
  </si>
  <si>
    <t>BRN19jul22_021.gcd</t>
  </si>
  <si>
    <t>BRN19jul22_022.gcd</t>
  </si>
  <si>
    <t>BRN19jul22_023.gcd</t>
  </si>
  <si>
    <t>BRN19jul22_024.gcd</t>
  </si>
  <si>
    <t>BRN19jul22_025.gcd</t>
  </si>
  <si>
    <t>BRN19jul22_026.gcd</t>
  </si>
  <si>
    <t>BRN19jul22_028.gcd</t>
  </si>
  <si>
    <t>BRN19jul22_029.gcd</t>
  </si>
  <si>
    <t>BRN19jul22_030.gcd</t>
  </si>
  <si>
    <t>BRN19jul22_031.gcd</t>
  </si>
  <si>
    <t>BRN19jul22_032.gcd</t>
  </si>
  <si>
    <t>BRN19jul22_033.gcd</t>
  </si>
  <si>
    <t>BRN19jul22_034.gcd</t>
  </si>
  <si>
    <t>BRN19jul22_027.gcd</t>
  </si>
  <si>
    <t>BRN19jul22_013.gcd</t>
  </si>
  <si>
    <t>BRN19jul22_010.gcd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</si>
</sst>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ont="1" applyFill="1" applyAlignment="1">
      <alignment wrapText="1"/>
    </xf>
    <xf numFmtId="2" fontId="0" fillId="36" borderId="0" xfId="0" applyNumberFormat="1" applyFont="1" applyFill="1"/>
    <xf numFmtId="1" fontId="0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2"/>
  <sheetViews>
    <sheetView tabSelected="1" topLeftCell="AG4" workbookViewId="0">
      <selection activeCell="F54" sqref="F54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3"/>
  </cols>
  <sheetData>
    <row r="7" spans="1:73" x14ac:dyDescent="0.35">
      <c r="A7" t="s">
        <v>14</v>
      </c>
      <c r="O7" t="s">
        <v>15</v>
      </c>
      <c r="AC7" t="s">
        <v>16</v>
      </c>
      <c r="AT7" t="s">
        <v>33</v>
      </c>
      <c r="AW7" t="s">
        <v>32</v>
      </c>
      <c r="BI7" t="s">
        <v>29</v>
      </c>
    </row>
    <row r="8" spans="1:7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35</v>
      </c>
      <c r="J8" t="s">
        <v>8</v>
      </c>
      <c r="K8" t="s">
        <v>9</v>
      </c>
      <c r="L8" t="s">
        <v>10</v>
      </c>
      <c r="M8" t="s">
        <v>11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35</v>
      </c>
      <c r="X8" t="s">
        <v>8</v>
      </c>
      <c r="Y8" t="s">
        <v>9</v>
      </c>
      <c r="Z8" t="s">
        <v>10</v>
      </c>
      <c r="AA8" t="s">
        <v>11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35</v>
      </c>
      <c r="AL8" t="s">
        <v>8</v>
      </c>
      <c r="AM8" t="s">
        <v>9</v>
      </c>
      <c r="AN8" t="s">
        <v>10</v>
      </c>
      <c r="AO8" t="s">
        <v>11</v>
      </c>
      <c r="AQ8" s="4" t="s">
        <v>17</v>
      </c>
      <c r="AR8" s="4" t="s">
        <v>18</v>
      </c>
      <c r="AS8" t="s">
        <v>26</v>
      </c>
      <c r="AT8" s="5" t="s">
        <v>30</v>
      </c>
      <c r="AU8" s="5" t="s">
        <v>31</v>
      </c>
      <c r="AW8" s="5" t="s">
        <v>20</v>
      </c>
      <c r="AX8" s="5" t="s">
        <v>19</v>
      </c>
      <c r="AZ8" s="5" t="s">
        <v>21</v>
      </c>
      <c r="BA8" s="5" t="s">
        <v>22</v>
      </c>
      <c r="BC8" s="5" t="s">
        <v>23</v>
      </c>
      <c r="BD8" s="5" t="s">
        <v>24</v>
      </c>
      <c r="BF8" s="15" t="s">
        <v>27</v>
      </c>
      <c r="BG8" s="15" t="s">
        <v>28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35</v>
      </c>
      <c r="BR8" t="s">
        <v>8</v>
      </c>
      <c r="BS8" t="s">
        <v>9</v>
      </c>
      <c r="BT8" t="s">
        <v>10</v>
      </c>
      <c r="BU8" t="s">
        <v>11</v>
      </c>
    </row>
    <row r="9" spans="1:73" x14ac:dyDescent="0.35">
      <c r="A9">
        <v>49</v>
      </c>
      <c r="B9" t="s">
        <v>37</v>
      </c>
      <c r="C9" s="2">
        <v>44761.456493055557</v>
      </c>
      <c r="D9" t="s">
        <v>36</v>
      </c>
      <c r="E9" t="s">
        <v>12</v>
      </c>
      <c r="F9">
        <v>0</v>
      </c>
      <c r="G9">
        <v>6.0620000000000003</v>
      </c>
      <c r="H9" s="3">
        <v>1258</v>
      </c>
      <c r="I9">
        <v>-2E-3</v>
      </c>
      <c r="J9" t="s">
        <v>13</v>
      </c>
      <c r="K9" t="s">
        <v>13</v>
      </c>
      <c r="L9" t="s">
        <v>13</v>
      </c>
      <c r="M9" t="s">
        <v>13</v>
      </c>
      <c r="O9">
        <v>49</v>
      </c>
      <c r="P9" t="s">
        <v>37</v>
      </c>
      <c r="Q9" s="2">
        <v>44761.456493055557</v>
      </c>
      <c r="R9" t="s">
        <v>36</v>
      </c>
      <c r="S9" t="s">
        <v>12</v>
      </c>
      <c r="T9">
        <v>0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49</v>
      </c>
      <c r="AD9" t="s">
        <v>37</v>
      </c>
      <c r="AE9" s="2">
        <v>44761.456493055557</v>
      </c>
      <c r="AF9" t="s">
        <v>36</v>
      </c>
      <c r="AG9" t="s">
        <v>12</v>
      </c>
      <c r="AH9">
        <v>0</v>
      </c>
      <c r="AI9">
        <v>12.24</v>
      </c>
      <c r="AJ9" s="3">
        <v>2922</v>
      </c>
      <c r="AK9">
        <v>0.54400000000000004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S9" s="14">
        <v>83</v>
      </c>
      <c r="AT9" s="10">
        <f t="shared" ref="AT9:AT28" si="0">IF(H9&lt;10000,((0.0000001453*H9^2)+(0.0008349*H9)+(-1.805)),(IF(H9&lt;700000,((-0.00000000008054*H9^2)+(0.002348*H9)+(-2.47)), ((-0.00000001938*V9^2)+(0.2471*V9)+(226.8)))))</f>
        <v>-0.52474925080000001</v>
      </c>
      <c r="AU9" s="11">
        <f t="shared" ref="AU9:AU28" si="1">(-0.00000002552*AJ9^2)+(0.2067*AJ9)+(-103.7)</f>
        <v>500.05950809632003</v>
      </c>
      <c r="AW9" s="6">
        <f t="shared" ref="AW9:AW28" si="2">IF(H9&lt;15000,((0.00000002125*H9^2)+(0.002705*H9)+(-4.371)),(IF(H9&lt;700000,((-0.0000000008162*H9^2)+(0.003141*H9)+(0.4702)), ((0.000000003285*V9^2)+(0.1899*V9)+(559.5)))))</f>
        <v>-0.93448051500000062</v>
      </c>
      <c r="AX9" s="7">
        <f t="shared" ref="AX9:AX28" si="3">((-0.00000006277*AJ9^2)+(0.1854*AJ9)+(34.83))</f>
        <v>576.03286446732011</v>
      </c>
      <c r="AZ9" s="8">
        <f t="shared" ref="AZ9:AZ28" si="4">IF(H9&lt;10000,((-0.00000005795*H9^2)+(0.003823*H9)+(-6.715)),(IF(H9&lt;700000,((-0.0000000001209*H9^2)+(0.002635*H9)+(-0.4111)), ((-0.00000002007*V9^2)+(0.2564*V9)+(286.1)))))</f>
        <v>-1.9973755838000002</v>
      </c>
      <c r="BA9" s="9">
        <f t="shared" ref="BA9:BA28" si="5">(-0.00000001626*AJ9^2)+(0.1912*AJ9)+(-3.858)</f>
        <v>554.68957075416006</v>
      </c>
      <c r="BC9" s="10">
        <f t="shared" ref="BC9:BC28" si="6">IF(H9&lt;10000,((0.0000001453*H9^2)+(0.0008349*H9)+(-1.805)),(IF(H9&lt;700000,((-0.00000000008054*H9^2)+(0.002348*H9)+(-2.47)), ((-0.00000001938*V9^2)+(0.2471*V9)+(226.8)))))</f>
        <v>-0.52474925080000001</v>
      </c>
      <c r="BD9" s="11">
        <f t="shared" ref="BD9:BD28" si="7">(-0.00000002552*AJ9^2)+(0.2067*AJ9)+(-103.7)</f>
        <v>500.05950809632003</v>
      </c>
      <c r="BF9" s="16">
        <f t="shared" ref="BF9:BF28" si="8">IF(H9&lt;100000,((0.0000000152*H9^2)+(0.0014347*H9)+(-4.08313)),((0.00000295*V9^2)+(0.083061*V9)+(133)))</f>
        <v>-2.2542224272000002</v>
      </c>
      <c r="BG9" s="17">
        <f t="shared" ref="BG9:BG28" si="9">(-0.00000172*AJ9^2)+(0.108838*AJ9)+(-21.89)</f>
        <v>281.44913151999998</v>
      </c>
      <c r="BI9">
        <v>49</v>
      </c>
      <c r="BJ9" t="s">
        <v>37</v>
      </c>
      <c r="BK9" s="2">
        <v>44761.456493055557</v>
      </c>
      <c r="BL9" t="s">
        <v>36</v>
      </c>
      <c r="BM9" t="s">
        <v>12</v>
      </c>
      <c r="BN9">
        <v>0</v>
      </c>
      <c r="BO9">
        <v>2.7149999999999999</v>
      </c>
      <c r="BP9" s="3">
        <v>5208764</v>
      </c>
      <c r="BQ9">
        <v>958.87599999999998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5">
      <c r="A10">
        <v>50</v>
      </c>
      <c r="B10" t="s">
        <v>38</v>
      </c>
      <c r="C10" s="2">
        <v>44761.477754629632</v>
      </c>
      <c r="D10" t="s">
        <v>34</v>
      </c>
      <c r="E10" t="s">
        <v>12</v>
      </c>
      <c r="F10">
        <v>0</v>
      </c>
      <c r="G10">
        <v>6.01</v>
      </c>
      <c r="H10" s="3">
        <v>1202866</v>
      </c>
      <c r="I10">
        <v>2.4279999999999999</v>
      </c>
      <c r="J10" t="s">
        <v>13</v>
      </c>
      <c r="K10" t="s">
        <v>13</v>
      </c>
      <c r="L10" t="s">
        <v>13</v>
      </c>
      <c r="M10" t="s">
        <v>13</v>
      </c>
      <c r="O10">
        <v>50</v>
      </c>
      <c r="P10" t="s">
        <v>38</v>
      </c>
      <c r="Q10" s="2">
        <v>44761.477754629632</v>
      </c>
      <c r="R10" t="s">
        <v>34</v>
      </c>
      <c r="S10" t="s">
        <v>12</v>
      </c>
      <c r="T10">
        <v>0</v>
      </c>
      <c r="U10">
        <v>5.9640000000000004</v>
      </c>
      <c r="V10" s="3">
        <v>11740</v>
      </c>
      <c r="W10">
        <v>3.03</v>
      </c>
      <c r="X10" t="s">
        <v>13</v>
      </c>
      <c r="Y10" t="s">
        <v>13</v>
      </c>
      <c r="Z10" t="s">
        <v>13</v>
      </c>
      <c r="AA10" t="s">
        <v>13</v>
      </c>
      <c r="AC10">
        <v>50</v>
      </c>
      <c r="AD10" t="s">
        <v>38</v>
      </c>
      <c r="AE10" s="2">
        <v>44761.477754629632</v>
      </c>
      <c r="AF10" t="s">
        <v>34</v>
      </c>
      <c r="AG10" t="s">
        <v>12</v>
      </c>
      <c r="AH10">
        <v>0</v>
      </c>
      <c r="AI10">
        <v>12.191000000000001</v>
      </c>
      <c r="AJ10" s="3">
        <v>9193</v>
      </c>
      <c r="AK10">
        <v>1.8759999999999999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S10" s="14">
        <v>84</v>
      </c>
      <c r="AT10" s="10">
        <f t="shared" si="0"/>
        <v>3125.0829011119999</v>
      </c>
      <c r="AU10" s="11">
        <f t="shared" si="1"/>
        <v>1794.33637292552</v>
      </c>
      <c r="AW10" s="6">
        <f t="shared" si="2"/>
        <v>2789.3787636659999</v>
      </c>
      <c r="AX10" s="7">
        <f t="shared" si="3"/>
        <v>1733.9074289002699</v>
      </c>
      <c r="AZ10" s="8">
        <f t="shared" si="4"/>
        <v>3293.4698000680005</v>
      </c>
      <c r="BA10" s="9">
        <f t="shared" si="5"/>
        <v>1752.4694470912602</v>
      </c>
      <c r="BC10" s="10">
        <f t="shared" si="6"/>
        <v>3125.0829011119999</v>
      </c>
      <c r="BD10" s="11">
        <f t="shared" si="7"/>
        <v>1794.33637292552</v>
      </c>
      <c r="BF10" s="16">
        <f t="shared" si="8"/>
        <v>1514.72756</v>
      </c>
      <c r="BG10" s="17">
        <f t="shared" si="9"/>
        <v>833.29838572000006</v>
      </c>
      <c r="BI10">
        <v>50</v>
      </c>
      <c r="BJ10" t="s">
        <v>38</v>
      </c>
      <c r="BK10" s="2">
        <v>44761.477754629632</v>
      </c>
      <c r="BL10" t="s">
        <v>34</v>
      </c>
      <c r="BM10" t="s">
        <v>12</v>
      </c>
      <c r="BN10">
        <v>0</v>
      </c>
      <c r="BO10">
        <v>2.7050000000000001</v>
      </c>
      <c r="BP10" s="3">
        <v>5329007</v>
      </c>
      <c r="BQ10">
        <v>959.73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5">
      <c r="A11">
        <v>51</v>
      </c>
      <c r="B11" t="s">
        <v>39</v>
      </c>
      <c r="C11" s="2">
        <v>44761.499039351853</v>
      </c>
      <c r="D11" t="s">
        <v>25</v>
      </c>
      <c r="E11" t="s">
        <v>12</v>
      </c>
      <c r="F11">
        <v>0</v>
      </c>
      <c r="G11">
        <v>6.0439999999999996</v>
      </c>
      <c r="H11" s="3">
        <v>3270</v>
      </c>
      <c r="I11">
        <v>2E-3</v>
      </c>
      <c r="J11" t="s">
        <v>13</v>
      </c>
      <c r="K11" t="s">
        <v>13</v>
      </c>
      <c r="L11" t="s">
        <v>13</v>
      </c>
      <c r="M11" t="s">
        <v>13</v>
      </c>
      <c r="O11">
        <v>51</v>
      </c>
      <c r="P11" t="s">
        <v>39</v>
      </c>
      <c r="Q11" s="2">
        <v>44761.499039351853</v>
      </c>
      <c r="R11" t="s">
        <v>25</v>
      </c>
      <c r="S11" t="s">
        <v>12</v>
      </c>
      <c r="T11">
        <v>0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51</v>
      </c>
      <c r="AD11" t="s">
        <v>39</v>
      </c>
      <c r="AE11" s="2">
        <v>44761.499039351853</v>
      </c>
      <c r="AF11" t="s">
        <v>25</v>
      </c>
      <c r="AG11" t="s">
        <v>12</v>
      </c>
      <c r="AH11">
        <v>0</v>
      </c>
      <c r="AI11">
        <v>12.218</v>
      </c>
      <c r="AJ11" s="3">
        <v>1254</v>
      </c>
      <c r="AK11">
        <v>0.189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S11" s="14">
        <v>85</v>
      </c>
      <c r="AT11" s="10">
        <f t="shared" si="0"/>
        <v>2.4788013700000002</v>
      </c>
      <c r="AU11" s="11">
        <f t="shared" si="1"/>
        <v>155.46166939168</v>
      </c>
      <c r="AW11" s="6">
        <f t="shared" si="2"/>
        <v>4.7015741249999987</v>
      </c>
      <c r="AX11" s="7">
        <f t="shared" si="3"/>
        <v>267.22289317067998</v>
      </c>
      <c r="AZ11" s="8">
        <f t="shared" si="4"/>
        <v>5.1665564450000012</v>
      </c>
      <c r="BA11" s="9">
        <f t="shared" si="5"/>
        <v>235.88123088984</v>
      </c>
      <c r="BC11" s="10">
        <f t="shared" si="6"/>
        <v>2.4788013700000002</v>
      </c>
      <c r="BD11" s="11">
        <f t="shared" si="7"/>
        <v>155.46166939168</v>
      </c>
      <c r="BF11" s="16">
        <f t="shared" si="8"/>
        <v>0.77087108000000004</v>
      </c>
      <c r="BG11" s="17">
        <f t="shared" si="9"/>
        <v>111.88812448</v>
      </c>
      <c r="BI11">
        <v>51</v>
      </c>
      <c r="BJ11" t="s">
        <v>39</v>
      </c>
      <c r="BK11" s="2">
        <v>44761.499039351853</v>
      </c>
      <c r="BL11" t="s">
        <v>25</v>
      </c>
      <c r="BM11" t="s">
        <v>12</v>
      </c>
      <c r="BN11">
        <v>0</v>
      </c>
      <c r="BO11">
        <v>2.7149999999999999</v>
      </c>
      <c r="BP11" s="3">
        <v>5412867</v>
      </c>
      <c r="BQ11">
        <v>960.28700000000003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5">
      <c r="A12">
        <v>52</v>
      </c>
      <c r="B12" t="s">
        <v>40</v>
      </c>
      <c r="C12" s="2">
        <v>44761.520324074074</v>
      </c>
      <c r="D12" t="s">
        <v>25</v>
      </c>
      <c r="E12" t="s">
        <v>12</v>
      </c>
      <c r="F12">
        <v>0</v>
      </c>
      <c r="G12">
        <v>6.0350000000000001</v>
      </c>
      <c r="H12" s="3">
        <v>3488</v>
      </c>
      <c r="I12">
        <v>2E-3</v>
      </c>
      <c r="J12" t="s">
        <v>13</v>
      </c>
      <c r="K12" t="s">
        <v>13</v>
      </c>
      <c r="L12" t="s">
        <v>13</v>
      </c>
      <c r="M12" t="s">
        <v>13</v>
      </c>
      <c r="O12">
        <v>52</v>
      </c>
      <c r="P12" t="s">
        <v>40</v>
      </c>
      <c r="Q12" s="2">
        <v>44761.520324074074</v>
      </c>
      <c r="R12" t="s">
        <v>25</v>
      </c>
      <c r="S12" t="s">
        <v>12</v>
      </c>
      <c r="T12">
        <v>0</v>
      </c>
      <c r="U12" t="s">
        <v>13</v>
      </c>
      <c r="V12" s="3" t="s">
        <v>13</v>
      </c>
      <c r="W12" t="s">
        <v>13</v>
      </c>
      <c r="X12" t="s">
        <v>13</v>
      </c>
      <c r="Y12" t="s">
        <v>13</v>
      </c>
      <c r="Z12" t="s">
        <v>13</v>
      </c>
      <c r="AA12" t="s">
        <v>13</v>
      </c>
      <c r="AC12">
        <v>52</v>
      </c>
      <c r="AD12" t="s">
        <v>40</v>
      </c>
      <c r="AE12" s="2">
        <v>44761.520324074074</v>
      </c>
      <c r="AF12" t="s">
        <v>25</v>
      </c>
      <c r="AG12" t="s">
        <v>12</v>
      </c>
      <c r="AH12">
        <v>0</v>
      </c>
      <c r="AI12">
        <v>12.202999999999999</v>
      </c>
      <c r="AJ12" s="3">
        <v>1570</v>
      </c>
      <c r="AK12">
        <v>0.25600000000000001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S12" s="14">
        <v>86</v>
      </c>
      <c r="AT12" s="10">
        <f t="shared" si="0"/>
        <v>2.8748719232000006</v>
      </c>
      <c r="AU12" s="11">
        <f t="shared" si="1"/>
        <v>220.75609575200002</v>
      </c>
      <c r="AW12" s="6">
        <f t="shared" si="2"/>
        <v>5.3225705599999991</v>
      </c>
      <c r="AX12" s="7">
        <f t="shared" si="3"/>
        <v>325.75327822700001</v>
      </c>
      <c r="AZ12" s="8">
        <f t="shared" si="4"/>
        <v>5.9145959551999994</v>
      </c>
      <c r="BA12" s="9">
        <f t="shared" si="5"/>
        <v>296.28592072600003</v>
      </c>
      <c r="BC12" s="10">
        <f t="shared" si="6"/>
        <v>2.8748719232000006</v>
      </c>
      <c r="BD12" s="11">
        <f t="shared" si="7"/>
        <v>220.75609575200002</v>
      </c>
      <c r="BF12" s="16">
        <f t="shared" si="8"/>
        <v>1.1060289888000003</v>
      </c>
      <c r="BG12" s="17">
        <f t="shared" si="9"/>
        <v>144.74603200000001</v>
      </c>
      <c r="BI12">
        <v>52</v>
      </c>
      <c r="BJ12" t="s">
        <v>40</v>
      </c>
      <c r="BK12" s="2">
        <v>44761.520324074074</v>
      </c>
      <c r="BL12" t="s">
        <v>25</v>
      </c>
      <c r="BM12" t="s">
        <v>12</v>
      </c>
      <c r="BN12">
        <v>0</v>
      </c>
      <c r="BO12">
        <v>2.7040000000000002</v>
      </c>
      <c r="BP12" s="3">
        <v>5448434</v>
      </c>
      <c r="BQ12">
        <v>960.51499999999999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5">
      <c r="A13">
        <v>53</v>
      </c>
      <c r="B13" t="s">
        <v>41</v>
      </c>
      <c r="C13" s="2">
        <v>44761.541574074072</v>
      </c>
      <c r="D13">
        <v>358</v>
      </c>
      <c r="E13" t="s">
        <v>12</v>
      </c>
      <c r="F13">
        <v>0</v>
      </c>
      <c r="G13">
        <v>5.9219999999999997</v>
      </c>
      <c r="H13" s="3">
        <v>31165774</v>
      </c>
      <c r="I13">
        <v>66.284999999999997</v>
      </c>
      <c r="J13" t="s">
        <v>13</v>
      </c>
      <c r="K13" t="s">
        <v>13</v>
      </c>
      <c r="L13" t="s">
        <v>13</v>
      </c>
      <c r="M13" t="s">
        <v>13</v>
      </c>
      <c r="O13">
        <v>53</v>
      </c>
      <c r="P13" t="s">
        <v>41</v>
      </c>
      <c r="Q13" s="2">
        <v>44761.541574074072</v>
      </c>
      <c r="R13">
        <v>358</v>
      </c>
      <c r="S13" t="s">
        <v>12</v>
      </c>
      <c r="T13">
        <v>0</v>
      </c>
      <c r="U13">
        <v>5.8819999999999997</v>
      </c>
      <c r="V13" s="3">
        <v>256230</v>
      </c>
      <c r="W13">
        <v>61.447000000000003</v>
      </c>
      <c r="X13" t="s">
        <v>13</v>
      </c>
      <c r="Y13" t="s">
        <v>13</v>
      </c>
      <c r="Z13" t="s">
        <v>13</v>
      </c>
      <c r="AA13" t="s">
        <v>13</v>
      </c>
      <c r="AC13">
        <v>53</v>
      </c>
      <c r="AD13" t="s">
        <v>41</v>
      </c>
      <c r="AE13" s="2">
        <v>44761.541574074072</v>
      </c>
      <c r="AF13">
        <v>358</v>
      </c>
      <c r="AG13" t="s">
        <v>12</v>
      </c>
      <c r="AH13">
        <v>0</v>
      </c>
      <c r="AI13">
        <v>12.068</v>
      </c>
      <c r="AJ13" s="3">
        <v>115179</v>
      </c>
      <c r="AK13">
        <v>23.773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S13" s="14">
        <v>87</v>
      </c>
      <c r="AT13" s="10">
        <f t="shared" si="0"/>
        <v>62268.862105998</v>
      </c>
      <c r="AU13" s="11">
        <f t="shared" si="1"/>
        <v>23365.245823913679</v>
      </c>
      <c r="AW13" s="6">
        <f t="shared" si="2"/>
        <v>49433.249775376506</v>
      </c>
      <c r="AX13" s="7">
        <f t="shared" si="3"/>
        <v>20556.297097886432</v>
      </c>
      <c r="AZ13" s="8">
        <f t="shared" si="4"/>
        <v>64665.799975097005</v>
      </c>
      <c r="BA13" s="9">
        <f t="shared" si="5"/>
        <v>21802.658354813339</v>
      </c>
      <c r="BC13" s="10">
        <f t="shared" si="6"/>
        <v>62268.862105998</v>
      </c>
      <c r="BD13" s="11">
        <f t="shared" si="7"/>
        <v>23365.245823913679</v>
      </c>
      <c r="BF13" s="16">
        <f t="shared" si="8"/>
        <v>215094.468085</v>
      </c>
      <c r="BG13" s="17">
        <f t="shared" si="9"/>
        <v>-10303.905508520002</v>
      </c>
      <c r="BI13">
        <v>53</v>
      </c>
      <c r="BJ13" t="s">
        <v>41</v>
      </c>
      <c r="BK13" s="2">
        <v>44761.541574074072</v>
      </c>
      <c r="BL13">
        <v>358</v>
      </c>
      <c r="BM13" t="s">
        <v>12</v>
      </c>
      <c r="BN13">
        <v>0</v>
      </c>
      <c r="BO13">
        <v>2.8450000000000002</v>
      </c>
      <c r="BP13" s="3">
        <v>1101762</v>
      </c>
      <c r="BQ13">
        <v>0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5">
      <c r="A14">
        <v>54</v>
      </c>
      <c r="B14" t="s">
        <v>42</v>
      </c>
      <c r="C14" s="2">
        <v>44761.562835648147</v>
      </c>
      <c r="D14">
        <v>349</v>
      </c>
      <c r="E14" t="s">
        <v>12</v>
      </c>
      <c r="F14">
        <v>0</v>
      </c>
      <c r="G14">
        <v>5.9640000000000004</v>
      </c>
      <c r="H14" s="3">
        <v>17217885</v>
      </c>
      <c r="I14">
        <v>35.737000000000002</v>
      </c>
      <c r="J14" t="s">
        <v>13</v>
      </c>
      <c r="K14" t="s">
        <v>13</v>
      </c>
      <c r="L14" t="s">
        <v>13</v>
      </c>
      <c r="M14" t="s">
        <v>13</v>
      </c>
      <c r="O14">
        <v>54</v>
      </c>
      <c r="P14" t="s">
        <v>42</v>
      </c>
      <c r="Q14" s="2">
        <v>44761.562835648147</v>
      </c>
      <c r="R14">
        <v>349</v>
      </c>
      <c r="S14" t="s">
        <v>12</v>
      </c>
      <c r="T14">
        <v>0</v>
      </c>
      <c r="U14">
        <v>5.92</v>
      </c>
      <c r="V14" s="3">
        <v>136275</v>
      </c>
      <c r="W14">
        <v>33.148000000000003</v>
      </c>
      <c r="X14" t="s">
        <v>13</v>
      </c>
      <c r="Y14" t="s">
        <v>13</v>
      </c>
      <c r="Z14" t="s">
        <v>13</v>
      </c>
      <c r="AA14" t="s">
        <v>13</v>
      </c>
      <c r="AC14">
        <v>54</v>
      </c>
      <c r="AD14" t="s">
        <v>42</v>
      </c>
      <c r="AE14" s="2">
        <v>44761.562835648147</v>
      </c>
      <c r="AF14">
        <v>349</v>
      </c>
      <c r="AG14" t="s">
        <v>12</v>
      </c>
      <c r="AH14">
        <v>0</v>
      </c>
      <c r="AI14">
        <v>12.101000000000001</v>
      </c>
      <c r="AJ14" s="3">
        <v>80022</v>
      </c>
      <c r="AK14">
        <v>16.635000000000002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S14" s="14">
        <v>88</v>
      </c>
      <c r="AT14" s="10">
        <f t="shared" si="0"/>
        <v>33540.448930387502</v>
      </c>
      <c r="AU14" s="11">
        <f t="shared" si="1"/>
        <v>16273.429557248319</v>
      </c>
      <c r="AW14" s="6">
        <f t="shared" si="2"/>
        <v>26499.127826428125</v>
      </c>
      <c r="AX14" s="7">
        <f t="shared" si="3"/>
        <v>14468.959819219321</v>
      </c>
      <c r="AZ14" s="8">
        <f t="shared" si="4"/>
        <v>34854.292526206249</v>
      </c>
      <c r="BA14" s="9">
        <f t="shared" si="5"/>
        <v>15192.227156930161</v>
      </c>
      <c r="BC14" s="10">
        <f t="shared" si="6"/>
        <v>33540.448930387502</v>
      </c>
      <c r="BD14" s="11">
        <f t="shared" si="7"/>
        <v>16273.429557248319</v>
      </c>
      <c r="BF14" s="16">
        <f t="shared" si="8"/>
        <v>66236.220868749995</v>
      </c>
      <c r="BG14" s="17">
        <f t="shared" si="9"/>
        <v>-2326.5107964800013</v>
      </c>
      <c r="BI14">
        <v>54</v>
      </c>
      <c r="BJ14" t="s">
        <v>42</v>
      </c>
      <c r="BK14" s="2">
        <v>44761.562835648147</v>
      </c>
      <c r="BL14">
        <v>349</v>
      </c>
      <c r="BM14" t="s">
        <v>12</v>
      </c>
      <c r="BN14">
        <v>0</v>
      </c>
      <c r="BO14">
        <v>2.8479999999999999</v>
      </c>
      <c r="BP14" s="3">
        <v>1043811</v>
      </c>
      <c r="BQ14">
        <v>0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5">
      <c r="A15">
        <v>55</v>
      </c>
      <c r="B15" t="s">
        <v>43</v>
      </c>
      <c r="C15" s="2">
        <v>44761.584120370368</v>
      </c>
      <c r="D15">
        <v>297</v>
      </c>
      <c r="E15" t="s">
        <v>12</v>
      </c>
      <c r="F15">
        <v>0</v>
      </c>
      <c r="G15">
        <v>6.056</v>
      </c>
      <c r="H15" s="3">
        <v>2338</v>
      </c>
      <c r="I15">
        <v>0</v>
      </c>
      <c r="J15" t="s">
        <v>13</v>
      </c>
      <c r="K15" t="s">
        <v>13</v>
      </c>
      <c r="L15" t="s">
        <v>13</v>
      </c>
      <c r="M15" t="s">
        <v>13</v>
      </c>
      <c r="O15">
        <v>55</v>
      </c>
      <c r="P15" t="s">
        <v>43</v>
      </c>
      <c r="Q15" s="2">
        <v>44761.584120370368</v>
      </c>
      <c r="R15">
        <v>297</v>
      </c>
      <c r="S15" t="s">
        <v>12</v>
      </c>
      <c r="T15">
        <v>0</v>
      </c>
      <c r="U15" t="s">
        <v>13</v>
      </c>
      <c r="V15" s="3" t="s">
        <v>13</v>
      </c>
      <c r="W15" t="s">
        <v>13</v>
      </c>
      <c r="X15" t="s">
        <v>13</v>
      </c>
      <c r="Y15" t="s">
        <v>13</v>
      </c>
      <c r="Z15" t="s">
        <v>13</v>
      </c>
      <c r="AA15" t="s">
        <v>13</v>
      </c>
      <c r="AC15">
        <v>55</v>
      </c>
      <c r="AD15" t="s">
        <v>43</v>
      </c>
      <c r="AE15" s="2">
        <v>44761.584120370368</v>
      </c>
      <c r="AF15">
        <v>297</v>
      </c>
      <c r="AG15" t="s">
        <v>12</v>
      </c>
      <c r="AH15">
        <v>0</v>
      </c>
      <c r="AI15">
        <v>12.09</v>
      </c>
      <c r="AJ15" s="3">
        <v>94319</v>
      </c>
      <c r="AK15">
        <v>19.552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S15" s="14">
        <v>89</v>
      </c>
      <c r="AT15" s="10">
        <f t="shared" si="0"/>
        <v>0.94124145320000019</v>
      </c>
      <c r="AU15" s="11">
        <f t="shared" si="1"/>
        <v>19165.009497619281</v>
      </c>
      <c r="AW15" s="6">
        <f t="shared" si="2"/>
        <v>2.0694476849999992</v>
      </c>
      <c r="AX15" s="7">
        <f t="shared" si="3"/>
        <v>16963.166050022031</v>
      </c>
      <c r="AZ15" s="8">
        <f t="shared" si="4"/>
        <v>1.9064051602000003</v>
      </c>
      <c r="BA15" s="9">
        <f t="shared" si="5"/>
        <v>17885.284640646139</v>
      </c>
      <c r="BC15" s="10">
        <f t="shared" si="6"/>
        <v>0.94124145320000019</v>
      </c>
      <c r="BD15" s="11">
        <f t="shared" si="7"/>
        <v>19165.009497619281</v>
      </c>
      <c r="BF15" s="16">
        <f t="shared" si="8"/>
        <v>-0.64571449120000013</v>
      </c>
      <c r="BG15" s="17">
        <f t="shared" si="9"/>
        <v>-5057.64554692</v>
      </c>
      <c r="BI15">
        <v>55</v>
      </c>
      <c r="BJ15" t="s">
        <v>43</v>
      </c>
      <c r="BK15" s="2">
        <v>44761.584120370368</v>
      </c>
      <c r="BL15">
        <v>297</v>
      </c>
      <c r="BM15" t="s">
        <v>12</v>
      </c>
      <c r="BN15">
        <v>0</v>
      </c>
      <c r="BO15">
        <v>2.8540000000000001</v>
      </c>
      <c r="BP15" s="3">
        <v>983402</v>
      </c>
      <c r="BQ15">
        <v>0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5">
      <c r="A16">
        <v>56</v>
      </c>
      <c r="B16" t="s">
        <v>44</v>
      </c>
      <c r="C16" s="2">
        <v>44761.605370370373</v>
      </c>
      <c r="D16">
        <v>131</v>
      </c>
      <c r="E16" t="s">
        <v>12</v>
      </c>
      <c r="F16">
        <v>0</v>
      </c>
      <c r="G16">
        <v>6.016</v>
      </c>
      <c r="H16" s="3">
        <v>52642</v>
      </c>
      <c r="I16">
        <v>0.10100000000000001</v>
      </c>
      <c r="J16" t="s">
        <v>13</v>
      </c>
      <c r="K16" t="s">
        <v>13</v>
      </c>
      <c r="L16" t="s">
        <v>13</v>
      </c>
      <c r="M16" t="s">
        <v>13</v>
      </c>
      <c r="O16">
        <v>56</v>
      </c>
      <c r="P16" t="s">
        <v>44</v>
      </c>
      <c r="Q16" s="2">
        <v>44761.605370370373</v>
      </c>
      <c r="R16">
        <v>131</v>
      </c>
      <c r="S16" t="s">
        <v>12</v>
      </c>
      <c r="T16">
        <v>0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56</v>
      </c>
      <c r="AD16" t="s">
        <v>44</v>
      </c>
      <c r="AE16" s="2">
        <v>44761.605370370373</v>
      </c>
      <c r="AF16">
        <v>131</v>
      </c>
      <c r="AG16" t="s">
        <v>12</v>
      </c>
      <c r="AH16">
        <v>0</v>
      </c>
      <c r="AI16">
        <v>12.2</v>
      </c>
      <c r="AJ16" s="3">
        <v>1511</v>
      </c>
      <c r="AK16">
        <v>0.24299999999999999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S16" s="14">
        <v>90</v>
      </c>
      <c r="AT16" s="10">
        <f t="shared" si="0"/>
        <v>120.91022514959144</v>
      </c>
      <c r="AU16" s="11">
        <f t="shared" si="1"/>
        <v>208.56543475207997</v>
      </c>
      <c r="AW16" s="6">
        <f t="shared" si="2"/>
        <v>163.55688475014321</v>
      </c>
      <c r="AX16" s="7">
        <f t="shared" si="3"/>
        <v>314.82608849483</v>
      </c>
      <c r="AZ16" s="8">
        <f t="shared" si="4"/>
        <v>137.96553431817239</v>
      </c>
      <c r="BA16" s="9">
        <f t="shared" si="5"/>
        <v>285.00807645254002</v>
      </c>
      <c r="BC16" s="10">
        <f t="shared" si="6"/>
        <v>120.91022514959144</v>
      </c>
      <c r="BD16" s="11">
        <f t="shared" si="7"/>
        <v>208.56543475207997</v>
      </c>
      <c r="BF16" s="16">
        <f t="shared" si="8"/>
        <v>113.5642858928</v>
      </c>
      <c r="BG16" s="17">
        <f t="shared" si="9"/>
        <v>138.63724988000001</v>
      </c>
      <c r="BI16">
        <v>56</v>
      </c>
      <c r="BJ16" t="s">
        <v>44</v>
      </c>
      <c r="BK16" s="2">
        <v>44761.605370370373</v>
      </c>
      <c r="BL16">
        <v>131</v>
      </c>
      <c r="BM16" t="s">
        <v>12</v>
      </c>
      <c r="BN16">
        <v>0</v>
      </c>
      <c r="BO16">
        <v>2.851</v>
      </c>
      <c r="BP16" s="3">
        <v>1074784</v>
      </c>
      <c r="BQ16">
        <v>0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5">
      <c r="A17">
        <v>57</v>
      </c>
      <c r="B17" t="s">
        <v>45</v>
      </c>
      <c r="C17" s="2">
        <v>44761.62667824074</v>
      </c>
      <c r="D17">
        <v>253</v>
      </c>
      <c r="E17" t="s">
        <v>12</v>
      </c>
      <c r="F17">
        <v>0</v>
      </c>
      <c r="G17">
        <v>6.016</v>
      </c>
      <c r="H17" s="3">
        <v>131737</v>
      </c>
      <c r="I17">
        <v>0.26100000000000001</v>
      </c>
      <c r="J17" t="s">
        <v>13</v>
      </c>
      <c r="K17" t="s">
        <v>13</v>
      </c>
      <c r="L17" t="s">
        <v>13</v>
      </c>
      <c r="M17" t="s">
        <v>13</v>
      </c>
      <c r="O17">
        <v>57</v>
      </c>
      <c r="P17" t="s">
        <v>45</v>
      </c>
      <c r="Q17" s="2">
        <v>44761.62667824074</v>
      </c>
      <c r="R17">
        <v>253</v>
      </c>
      <c r="S17" t="s">
        <v>12</v>
      </c>
      <c r="T17">
        <v>0</v>
      </c>
      <c r="U17">
        <v>5.9619999999999997</v>
      </c>
      <c r="V17" s="3">
        <v>1798</v>
      </c>
      <c r="W17">
        <v>0.59099999999999997</v>
      </c>
      <c r="X17" t="s">
        <v>13</v>
      </c>
      <c r="Y17" t="s">
        <v>13</v>
      </c>
      <c r="Z17" t="s">
        <v>13</v>
      </c>
      <c r="AA17" t="s">
        <v>13</v>
      </c>
      <c r="AC17">
        <v>57</v>
      </c>
      <c r="AD17" t="s">
        <v>45</v>
      </c>
      <c r="AE17" s="2">
        <v>44761.62667824074</v>
      </c>
      <c r="AF17">
        <v>253</v>
      </c>
      <c r="AG17" t="s">
        <v>12</v>
      </c>
      <c r="AH17">
        <v>0</v>
      </c>
      <c r="AI17">
        <v>12.183</v>
      </c>
      <c r="AJ17" s="3">
        <v>8431</v>
      </c>
      <c r="AK17">
        <v>1.714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S17" s="14">
        <v>91</v>
      </c>
      <c r="AT17" s="10">
        <f t="shared" si="0"/>
        <v>305.45073352240871</v>
      </c>
      <c r="AU17" s="11">
        <f t="shared" si="1"/>
        <v>1637.17369345928</v>
      </c>
      <c r="AW17" s="6">
        <f t="shared" si="2"/>
        <v>400.09126214266223</v>
      </c>
      <c r="AX17" s="7">
        <f t="shared" si="3"/>
        <v>1593.4755978620301</v>
      </c>
      <c r="AZ17" s="8">
        <f t="shared" si="4"/>
        <v>344.61771936626792</v>
      </c>
      <c r="BA17" s="9">
        <f t="shared" si="5"/>
        <v>1606.99341056614</v>
      </c>
      <c r="BC17" s="10">
        <f t="shared" si="6"/>
        <v>305.45073352240871</v>
      </c>
      <c r="BD17" s="11">
        <f t="shared" si="7"/>
        <v>1637.17369345928</v>
      </c>
      <c r="BF17" s="16">
        <f t="shared" si="8"/>
        <v>291.88044979999995</v>
      </c>
      <c r="BG17" s="17">
        <f t="shared" si="9"/>
        <v>773.46254908000003</v>
      </c>
      <c r="BI17">
        <v>57</v>
      </c>
      <c r="BJ17" t="s">
        <v>45</v>
      </c>
      <c r="BK17" s="2">
        <v>44761.62667824074</v>
      </c>
      <c r="BL17">
        <v>253</v>
      </c>
      <c r="BM17" t="s">
        <v>12</v>
      </c>
      <c r="BN17">
        <v>0</v>
      </c>
      <c r="BO17">
        <v>2.8490000000000002</v>
      </c>
      <c r="BP17" s="3">
        <v>1145040</v>
      </c>
      <c r="BQ17">
        <v>0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5">
      <c r="A18">
        <v>58</v>
      </c>
      <c r="B18" t="s">
        <v>46</v>
      </c>
      <c r="C18" s="2">
        <v>44761.669212962966</v>
      </c>
      <c r="D18">
        <v>267</v>
      </c>
      <c r="E18" t="s">
        <v>12</v>
      </c>
      <c r="F18">
        <v>0</v>
      </c>
      <c r="G18">
        <v>6.016</v>
      </c>
      <c r="H18" s="3">
        <v>250489</v>
      </c>
      <c r="I18">
        <v>0.501</v>
      </c>
      <c r="J18" t="s">
        <v>13</v>
      </c>
      <c r="K18" t="s">
        <v>13</v>
      </c>
      <c r="L18" t="s">
        <v>13</v>
      </c>
      <c r="M18" t="s">
        <v>13</v>
      </c>
      <c r="O18">
        <v>58</v>
      </c>
      <c r="P18" t="s">
        <v>46</v>
      </c>
      <c r="Q18" s="2">
        <v>44761.669212962966</v>
      </c>
      <c r="R18">
        <v>267</v>
      </c>
      <c r="S18" t="s">
        <v>12</v>
      </c>
      <c r="T18">
        <v>0</v>
      </c>
      <c r="U18">
        <v>5.976</v>
      </c>
      <c r="V18" s="3">
        <v>2051</v>
      </c>
      <c r="W18">
        <v>0.65300000000000002</v>
      </c>
      <c r="X18" t="s">
        <v>13</v>
      </c>
      <c r="Y18" t="s">
        <v>13</v>
      </c>
      <c r="Z18" t="s">
        <v>13</v>
      </c>
      <c r="AA18" t="s">
        <v>13</v>
      </c>
      <c r="AC18">
        <v>58</v>
      </c>
      <c r="AD18" t="s">
        <v>46</v>
      </c>
      <c r="AE18" s="2">
        <v>44761.669212962966</v>
      </c>
      <c r="AF18">
        <v>267</v>
      </c>
      <c r="AG18" t="s">
        <v>12</v>
      </c>
      <c r="AH18">
        <v>0</v>
      </c>
      <c r="AI18">
        <v>12.113</v>
      </c>
      <c r="AJ18" s="3">
        <v>76329</v>
      </c>
      <c r="AK18">
        <v>15.878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S18" s="14">
        <v>92</v>
      </c>
      <c r="AT18" s="10">
        <f t="shared" si="0"/>
        <v>580.62471071119455</v>
      </c>
      <c r="AU18" s="11">
        <f t="shared" si="1"/>
        <v>15524.821813529679</v>
      </c>
      <c r="AW18" s="6">
        <f t="shared" si="2"/>
        <v>736.04389292943983</v>
      </c>
      <c r="AX18" s="7">
        <f t="shared" si="3"/>
        <v>13820.521283552431</v>
      </c>
      <c r="AZ18" s="8">
        <f t="shared" si="4"/>
        <v>652.04157604027114</v>
      </c>
      <c r="BA18" s="9">
        <f t="shared" si="5"/>
        <v>14495.514149921341</v>
      </c>
      <c r="BC18" s="10">
        <f t="shared" si="6"/>
        <v>580.62471071119455</v>
      </c>
      <c r="BD18" s="11">
        <f t="shared" si="7"/>
        <v>15524.821813529679</v>
      </c>
      <c r="BF18" s="16">
        <f t="shared" si="8"/>
        <v>315.76758395000002</v>
      </c>
      <c r="BG18" s="17">
        <f t="shared" si="9"/>
        <v>-1735.3142325199995</v>
      </c>
      <c r="BI18">
        <v>58</v>
      </c>
      <c r="BJ18" t="s">
        <v>46</v>
      </c>
      <c r="BK18" s="2">
        <v>44761.669212962966</v>
      </c>
      <c r="BL18">
        <v>267</v>
      </c>
      <c r="BM18" t="s">
        <v>12</v>
      </c>
      <c r="BN18">
        <v>0</v>
      </c>
      <c r="BO18">
        <v>2.86</v>
      </c>
      <c r="BP18" s="3">
        <v>922853</v>
      </c>
      <c r="BQ18">
        <v>0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5">
      <c r="A19">
        <v>59</v>
      </c>
      <c r="B19" t="s">
        <v>47</v>
      </c>
      <c r="C19" s="2">
        <v>44761.690497685187</v>
      </c>
      <c r="D19">
        <v>305</v>
      </c>
      <c r="E19" t="s">
        <v>12</v>
      </c>
      <c r="F19">
        <v>0</v>
      </c>
      <c r="G19">
        <v>6.016</v>
      </c>
      <c r="H19" s="3">
        <v>80100</v>
      </c>
      <c r="I19">
        <v>0.157</v>
      </c>
      <c r="J19" t="s">
        <v>13</v>
      </c>
      <c r="K19" t="s">
        <v>13</v>
      </c>
      <c r="L19" t="s">
        <v>13</v>
      </c>
      <c r="M19" t="s">
        <v>13</v>
      </c>
      <c r="O19">
        <v>59</v>
      </c>
      <c r="P19" t="s">
        <v>47</v>
      </c>
      <c r="Q19" s="2">
        <v>44761.690497685187</v>
      </c>
      <c r="R19">
        <v>305</v>
      </c>
      <c r="S19" t="s">
        <v>12</v>
      </c>
      <c r="T19">
        <v>0</v>
      </c>
      <c r="U19" t="s">
        <v>13</v>
      </c>
      <c r="V19" s="3" t="s">
        <v>13</v>
      </c>
      <c r="W19" t="s">
        <v>13</v>
      </c>
      <c r="X19" t="s">
        <v>13</v>
      </c>
      <c r="Y19" t="s">
        <v>13</v>
      </c>
      <c r="Z19" t="s">
        <v>13</v>
      </c>
      <c r="AA19" t="s">
        <v>13</v>
      </c>
      <c r="AC19">
        <v>59</v>
      </c>
      <c r="AD19" t="s">
        <v>47</v>
      </c>
      <c r="AE19" s="2">
        <v>44761.690497685187</v>
      </c>
      <c r="AF19">
        <v>305</v>
      </c>
      <c r="AG19" t="s">
        <v>12</v>
      </c>
      <c r="AH19">
        <v>0</v>
      </c>
      <c r="AI19">
        <v>12.198</v>
      </c>
      <c r="AJ19" s="3">
        <v>2029</v>
      </c>
      <c r="AK19">
        <v>0.35399999999999998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S19" s="14">
        <v>93</v>
      </c>
      <c r="AT19" s="10">
        <f t="shared" si="0"/>
        <v>185.08805455459998</v>
      </c>
      <c r="AU19" s="11">
        <f t="shared" si="1"/>
        <v>315.58923821768002</v>
      </c>
      <c r="AW19" s="6">
        <f t="shared" si="2"/>
        <v>246.82755263800001</v>
      </c>
      <c r="AX19" s="7">
        <f t="shared" si="3"/>
        <v>410.74818589042997</v>
      </c>
      <c r="AZ19" s="8">
        <f t="shared" si="4"/>
        <v>209.876704391</v>
      </c>
      <c r="BA19" s="9">
        <f t="shared" si="5"/>
        <v>384.01986016534005</v>
      </c>
      <c r="BC19" s="10">
        <f t="shared" si="6"/>
        <v>185.08805455459998</v>
      </c>
      <c r="BD19" s="11">
        <f t="shared" si="7"/>
        <v>315.58923821768002</v>
      </c>
      <c r="BF19" s="16">
        <f t="shared" si="8"/>
        <v>208.35969199999997</v>
      </c>
      <c r="BG19" s="17">
        <f t="shared" si="9"/>
        <v>191.86133547999998</v>
      </c>
      <c r="BI19">
        <v>59</v>
      </c>
      <c r="BJ19" t="s">
        <v>47</v>
      </c>
      <c r="BK19" s="2">
        <v>44761.690497685187</v>
      </c>
      <c r="BL19">
        <v>305</v>
      </c>
      <c r="BM19" t="s">
        <v>12</v>
      </c>
      <c r="BN19">
        <v>0</v>
      </c>
      <c r="BO19">
        <v>2.8540000000000001</v>
      </c>
      <c r="BP19" s="3">
        <v>1042838</v>
      </c>
      <c r="BQ19">
        <v>0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5">
      <c r="A20">
        <v>60</v>
      </c>
      <c r="B20" t="s">
        <v>48</v>
      </c>
      <c r="C20" s="2">
        <v>44761.733055555553</v>
      </c>
      <c r="D20">
        <v>327</v>
      </c>
      <c r="E20" t="s">
        <v>12</v>
      </c>
      <c r="F20">
        <v>0</v>
      </c>
      <c r="G20">
        <v>6.0170000000000003</v>
      </c>
      <c r="H20" s="3">
        <v>7276</v>
      </c>
      <c r="I20">
        <v>0.01</v>
      </c>
      <c r="J20" t="s">
        <v>13</v>
      </c>
      <c r="K20" t="s">
        <v>13</v>
      </c>
      <c r="L20" t="s">
        <v>13</v>
      </c>
      <c r="M20" t="s">
        <v>13</v>
      </c>
      <c r="O20">
        <v>60</v>
      </c>
      <c r="P20" t="s">
        <v>48</v>
      </c>
      <c r="Q20" s="2">
        <v>44761.733055555553</v>
      </c>
      <c r="R20">
        <v>327</v>
      </c>
      <c r="S20" t="s">
        <v>12</v>
      </c>
      <c r="T20">
        <v>0</v>
      </c>
      <c r="U20" t="s">
        <v>13</v>
      </c>
      <c r="V20" s="3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>
        <v>60</v>
      </c>
      <c r="AD20" t="s">
        <v>48</v>
      </c>
      <c r="AE20" s="2">
        <v>44761.733055555553</v>
      </c>
      <c r="AF20">
        <v>327</v>
      </c>
      <c r="AG20" t="s">
        <v>12</v>
      </c>
      <c r="AH20">
        <v>0</v>
      </c>
      <c r="AI20">
        <v>12.076000000000001</v>
      </c>
      <c r="AJ20" s="3">
        <v>106720</v>
      </c>
      <c r="AK20">
        <v>22.065999999999999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S20" s="14">
        <v>94</v>
      </c>
      <c r="AT20" s="10">
        <f t="shared" si="0"/>
        <v>11.9619399728</v>
      </c>
      <c r="AU20" s="11">
        <f t="shared" si="1"/>
        <v>21664.672677631999</v>
      </c>
      <c r="AW20" s="6">
        <f t="shared" si="2"/>
        <v>16.435558739999998</v>
      </c>
      <c r="AX20" s="7">
        <f t="shared" si="3"/>
        <v>19105.820527232005</v>
      </c>
      <c r="AZ20" s="8">
        <f t="shared" si="4"/>
        <v>18.033264800799998</v>
      </c>
      <c r="BA20" s="9">
        <f t="shared" si="5"/>
        <v>20215.818284416</v>
      </c>
      <c r="BC20" s="10">
        <f t="shared" si="6"/>
        <v>11.9619399728</v>
      </c>
      <c r="BD20" s="11">
        <f t="shared" si="7"/>
        <v>21664.672677631999</v>
      </c>
      <c r="BF20" s="16">
        <f t="shared" si="8"/>
        <v>7.1604378751999986</v>
      </c>
      <c r="BG20" s="17">
        <f t="shared" si="9"/>
        <v>-7996.0510880000011</v>
      </c>
      <c r="BI20">
        <v>60</v>
      </c>
      <c r="BJ20" t="s">
        <v>48</v>
      </c>
      <c r="BK20" s="2">
        <v>44761.733055555553</v>
      </c>
      <c r="BL20">
        <v>327</v>
      </c>
      <c r="BM20" t="s">
        <v>12</v>
      </c>
      <c r="BN20">
        <v>0</v>
      </c>
      <c r="BO20">
        <v>2.835</v>
      </c>
      <c r="BP20" s="3">
        <v>1221174</v>
      </c>
      <c r="BQ20">
        <v>0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5">
      <c r="A21">
        <v>61</v>
      </c>
      <c r="B21" t="s">
        <v>49</v>
      </c>
      <c r="C21" s="2">
        <v>44761.754351851851</v>
      </c>
      <c r="D21">
        <v>375</v>
      </c>
      <c r="E21" t="s">
        <v>12</v>
      </c>
      <c r="F21">
        <v>0</v>
      </c>
      <c r="G21">
        <v>6.0149999999999997</v>
      </c>
      <c r="H21" s="3">
        <v>290724</v>
      </c>
      <c r="I21">
        <v>0.58199999999999996</v>
      </c>
      <c r="J21" t="s">
        <v>13</v>
      </c>
      <c r="K21" t="s">
        <v>13</v>
      </c>
      <c r="L21" t="s">
        <v>13</v>
      </c>
      <c r="M21" t="s">
        <v>13</v>
      </c>
      <c r="O21">
        <v>61</v>
      </c>
      <c r="P21" t="s">
        <v>49</v>
      </c>
      <c r="Q21" s="2">
        <v>44761.754351851851</v>
      </c>
      <c r="R21">
        <v>375</v>
      </c>
      <c r="S21" t="s">
        <v>12</v>
      </c>
      <c r="T21">
        <v>0</v>
      </c>
      <c r="U21">
        <v>5.9610000000000003</v>
      </c>
      <c r="V21" s="3">
        <v>2419</v>
      </c>
      <c r="W21">
        <v>0.74399999999999999</v>
      </c>
      <c r="X21" t="s">
        <v>13</v>
      </c>
      <c r="Y21" t="s">
        <v>13</v>
      </c>
      <c r="Z21" t="s">
        <v>13</v>
      </c>
      <c r="AA21" t="s">
        <v>13</v>
      </c>
      <c r="AC21">
        <v>61</v>
      </c>
      <c r="AD21" t="s">
        <v>49</v>
      </c>
      <c r="AE21" s="2">
        <v>44761.754351851851</v>
      </c>
      <c r="AF21">
        <v>375</v>
      </c>
      <c r="AG21" t="s">
        <v>12</v>
      </c>
      <c r="AH21">
        <v>0</v>
      </c>
      <c r="AI21">
        <v>12.113</v>
      </c>
      <c r="AJ21" s="3">
        <v>75096</v>
      </c>
      <c r="AK21">
        <v>15.625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S21" s="14">
        <v>95</v>
      </c>
      <c r="AT21" s="10">
        <f t="shared" si="0"/>
        <v>673.34267542606483</v>
      </c>
      <c r="AU21" s="11">
        <f t="shared" si="1"/>
        <v>15274.725476807678</v>
      </c>
      <c r="AW21" s="6">
        <f t="shared" si="2"/>
        <v>844.64869746354873</v>
      </c>
      <c r="AX21" s="7">
        <f t="shared" si="3"/>
        <v>13603.642683511682</v>
      </c>
      <c r="AZ21" s="8">
        <f t="shared" si="4"/>
        <v>755.42811829912159</v>
      </c>
      <c r="BA21" s="9">
        <f t="shared" si="5"/>
        <v>14262.80040614784</v>
      </c>
      <c r="BC21" s="10">
        <f t="shared" si="6"/>
        <v>673.34267542606483</v>
      </c>
      <c r="BD21" s="11">
        <f t="shared" si="7"/>
        <v>15274.725476807678</v>
      </c>
      <c r="BF21" s="16">
        <f t="shared" si="8"/>
        <v>351.18666395000002</v>
      </c>
      <c r="BG21" s="17">
        <f t="shared" si="9"/>
        <v>-1548.3754035199997</v>
      </c>
      <c r="BI21">
        <v>61</v>
      </c>
      <c r="BJ21" t="s">
        <v>49</v>
      </c>
      <c r="BK21" s="2">
        <v>44761.754351851851</v>
      </c>
      <c r="BL21">
        <v>375</v>
      </c>
      <c r="BM21" t="s">
        <v>12</v>
      </c>
      <c r="BN21">
        <v>0</v>
      </c>
      <c r="BO21">
        <v>2.855</v>
      </c>
      <c r="BP21" s="3">
        <v>992262</v>
      </c>
      <c r="BQ21">
        <v>0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5">
      <c r="A22">
        <v>62</v>
      </c>
      <c r="B22" t="s">
        <v>50</v>
      </c>
      <c r="C22" s="2">
        <v>44761.775613425925</v>
      </c>
      <c r="D22">
        <v>332</v>
      </c>
      <c r="E22" t="s">
        <v>12</v>
      </c>
      <c r="F22">
        <v>0</v>
      </c>
      <c r="G22">
        <v>6.056</v>
      </c>
      <c r="H22" s="3">
        <v>1999</v>
      </c>
      <c r="I22">
        <v>-1E-3</v>
      </c>
      <c r="J22" t="s">
        <v>13</v>
      </c>
      <c r="K22" t="s">
        <v>13</v>
      </c>
      <c r="L22" t="s">
        <v>13</v>
      </c>
      <c r="M22" t="s">
        <v>13</v>
      </c>
      <c r="O22">
        <v>62</v>
      </c>
      <c r="P22" t="s">
        <v>50</v>
      </c>
      <c r="Q22" s="2">
        <v>44761.775613425925</v>
      </c>
      <c r="R22">
        <v>332</v>
      </c>
      <c r="S22" t="s">
        <v>12</v>
      </c>
      <c r="T22">
        <v>0</v>
      </c>
      <c r="U22" t="s">
        <v>13</v>
      </c>
      <c r="V22" s="3" t="s">
        <v>13</v>
      </c>
      <c r="W22" t="s">
        <v>13</v>
      </c>
      <c r="X22" t="s">
        <v>13</v>
      </c>
      <c r="Y22" t="s">
        <v>13</v>
      </c>
      <c r="Z22" t="s">
        <v>13</v>
      </c>
      <c r="AA22" t="s">
        <v>13</v>
      </c>
      <c r="AC22">
        <v>62</v>
      </c>
      <c r="AD22" t="s">
        <v>50</v>
      </c>
      <c r="AE22" s="2">
        <v>44761.775613425925</v>
      </c>
      <c r="AF22">
        <v>332</v>
      </c>
      <c r="AG22" t="s">
        <v>12</v>
      </c>
      <c r="AH22">
        <v>0</v>
      </c>
      <c r="AI22">
        <v>12.077999999999999</v>
      </c>
      <c r="AJ22" s="3">
        <v>107709</v>
      </c>
      <c r="AK22">
        <v>22.265999999999998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S22" s="14">
        <v>96</v>
      </c>
      <c r="AT22" s="10">
        <f t="shared" si="0"/>
        <v>0.44458404529999984</v>
      </c>
      <c r="AU22" s="11">
        <f t="shared" si="1"/>
        <v>21863.686944060879</v>
      </c>
      <c r="AW22" s="6">
        <f t="shared" si="2"/>
        <v>1.1212100212499987</v>
      </c>
      <c r="AX22" s="7">
        <f t="shared" si="3"/>
        <v>19275.869475693635</v>
      </c>
      <c r="AZ22" s="8">
        <f t="shared" si="4"/>
        <v>0.69560874205000012</v>
      </c>
      <c r="BA22" s="9">
        <f t="shared" si="5"/>
        <v>20401.46682164694</v>
      </c>
      <c r="BC22" s="10">
        <f t="shared" si="6"/>
        <v>0.44458404529999984</v>
      </c>
      <c r="BD22" s="11">
        <f t="shared" si="7"/>
        <v>21863.686944060879</v>
      </c>
      <c r="BF22" s="16">
        <f t="shared" si="8"/>
        <v>-1.1544254848</v>
      </c>
      <c r="BG22" s="17">
        <f t="shared" si="9"/>
        <v>-8253.171189319999</v>
      </c>
      <c r="BI22">
        <v>62</v>
      </c>
      <c r="BJ22" t="s">
        <v>50</v>
      </c>
      <c r="BK22" s="2">
        <v>44761.775613425925</v>
      </c>
      <c r="BL22">
        <v>332</v>
      </c>
      <c r="BM22" t="s">
        <v>12</v>
      </c>
      <c r="BN22">
        <v>0</v>
      </c>
      <c r="BO22">
        <v>2.8439999999999999</v>
      </c>
      <c r="BP22" s="3">
        <v>1203104</v>
      </c>
      <c r="BQ22">
        <v>0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5">
      <c r="A23">
        <v>63</v>
      </c>
      <c r="B23" t="s">
        <v>51</v>
      </c>
      <c r="C23" s="2">
        <v>44761.796875</v>
      </c>
      <c r="D23">
        <v>394</v>
      </c>
      <c r="E23" t="s">
        <v>12</v>
      </c>
      <c r="F23">
        <v>0</v>
      </c>
      <c r="G23">
        <v>5.9619999999999997</v>
      </c>
      <c r="H23" s="3">
        <v>20452825</v>
      </c>
      <c r="I23">
        <v>42.686</v>
      </c>
      <c r="J23" t="s">
        <v>13</v>
      </c>
      <c r="K23" t="s">
        <v>13</v>
      </c>
      <c r="L23" t="s">
        <v>13</v>
      </c>
      <c r="M23" t="s">
        <v>13</v>
      </c>
      <c r="O23">
        <v>63</v>
      </c>
      <c r="P23" t="s">
        <v>51</v>
      </c>
      <c r="Q23" s="2">
        <v>44761.796875</v>
      </c>
      <c r="R23">
        <v>394</v>
      </c>
      <c r="S23" t="s">
        <v>12</v>
      </c>
      <c r="T23">
        <v>0</v>
      </c>
      <c r="U23">
        <v>5.9180000000000001</v>
      </c>
      <c r="V23" s="3">
        <v>167638</v>
      </c>
      <c r="W23">
        <v>40.612000000000002</v>
      </c>
      <c r="X23" t="s">
        <v>13</v>
      </c>
      <c r="Y23" t="s">
        <v>13</v>
      </c>
      <c r="Z23" t="s">
        <v>13</v>
      </c>
      <c r="AA23" t="s">
        <v>13</v>
      </c>
      <c r="AC23">
        <v>63</v>
      </c>
      <c r="AD23" t="s">
        <v>51</v>
      </c>
      <c r="AE23" s="2">
        <v>44761.796875</v>
      </c>
      <c r="AF23">
        <v>394</v>
      </c>
      <c r="AG23" t="s">
        <v>12</v>
      </c>
      <c r="AH23">
        <v>0</v>
      </c>
      <c r="AI23">
        <v>12.116</v>
      </c>
      <c r="AJ23" s="3">
        <v>71865</v>
      </c>
      <c r="AK23">
        <v>14.961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S23" s="14">
        <v>97</v>
      </c>
      <c r="AT23" s="10">
        <f t="shared" si="0"/>
        <v>41105.523368527276</v>
      </c>
      <c r="AU23" s="11">
        <f t="shared" si="1"/>
        <v>14618.995463697998</v>
      </c>
      <c r="AW23" s="6">
        <f t="shared" si="2"/>
        <v>32486.272909359541</v>
      </c>
      <c r="AX23" s="7">
        <f t="shared" si="3"/>
        <v>13034.42042481675</v>
      </c>
      <c r="AZ23" s="8">
        <f t="shared" si="4"/>
        <v>42704.46604418692</v>
      </c>
      <c r="BA23" s="9">
        <f t="shared" si="5"/>
        <v>13652.753958061499</v>
      </c>
      <c r="BC23" s="10">
        <f t="shared" si="6"/>
        <v>41105.523368527276</v>
      </c>
      <c r="BD23" s="11">
        <f t="shared" si="7"/>
        <v>14618.995463697998</v>
      </c>
      <c r="BF23" s="16">
        <f t="shared" si="8"/>
        <v>96959.552097799999</v>
      </c>
      <c r="BG23" s="17">
        <f t="shared" si="9"/>
        <v>-1083.3216769999997</v>
      </c>
      <c r="BI23">
        <v>63</v>
      </c>
      <c r="BJ23" t="s">
        <v>51</v>
      </c>
      <c r="BK23" s="2">
        <v>44761.796875</v>
      </c>
      <c r="BL23">
        <v>394</v>
      </c>
      <c r="BM23" t="s">
        <v>12</v>
      </c>
      <c r="BN23">
        <v>0</v>
      </c>
      <c r="BO23">
        <v>2.86</v>
      </c>
      <c r="BP23" s="3">
        <v>903605</v>
      </c>
      <c r="BQ23">
        <v>0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5">
      <c r="A24">
        <v>64</v>
      </c>
      <c r="B24" t="s">
        <v>52</v>
      </c>
      <c r="C24" s="2">
        <v>44761.818159722221</v>
      </c>
      <c r="D24">
        <v>346</v>
      </c>
      <c r="E24" t="s">
        <v>12</v>
      </c>
      <c r="F24">
        <v>0</v>
      </c>
      <c r="G24">
        <v>6.0229999999999997</v>
      </c>
      <c r="H24" s="3">
        <v>15594</v>
      </c>
      <c r="I24">
        <v>2.7E-2</v>
      </c>
      <c r="J24" t="s">
        <v>13</v>
      </c>
      <c r="K24" t="s">
        <v>13</v>
      </c>
      <c r="L24" t="s">
        <v>13</v>
      </c>
      <c r="M24" t="s">
        <v>13</v>
      </c>
      <c r="O24">
        <v>64</v>
      </c>
      <c r="P24" t="s">
        <v>52</v>
      </c>
      <c r="Q24" s="2">
        <v>44761.818159722221</v>
      </c>
      <c r="R24">
        <v>346</v>
      </c>
      <c r="S24" t="s">
        <v>12</v>
      </c>
      <c r="T24">
        <v>0</v>
      </c>
      <c r="U24" t="s">
        <v>13</v>
      </c>
      <c r="V24" s="3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64</v>
      </c>
      <c r="AD24" t="s">
        <v>52</v>
      </c>
      <c r="AE24" s="2">
        <v>44761.818159722221</v>
      </c>
      <c r="AF24">
        <v>346</v>
      </c>
      <c r="AG24" t="s">
        <v>12</v>
      </c>
      <c r="AH24">
        <v>0</v>
      </c>
      <c r="AI24">
        <v>12.093999999999999</v>
      </c>
      <c r="AJ24" s="3">
        <v>99310</v>
      </c>
      <c r="AK24">
        <v>20.565999999999999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S24" s="14">
        <v>98</v>
      </c>
      <c r="AT24" s="10">
        <f t="shared" si="0"/>
        <v>34.125126859788558</v>
      </c>
      <c r="AU24" s="11">
        <f t="shared" si="1"/>
        <v>20171.986609928001</v>
      </c>
      <c r="AW24" s="6">
        <f t="shared" si="2"/>
        <v>49.252476331256801</v>
      </c>
      <c r="AX24" s="7">
        <f t="shared" si="3"/>
        <v>17827.836375203002</v>
      </c>
      <c r="AZ24" s="8">
        <f t="shared" si="4"/>
        <v>40.649690404127604</v>
      </c>
      <c r="BA24" s="9">
        <f t="shared" si="5"/>
        <v>18823.850138614001</v>
      </c>
      <c r="BC24" s="10">
        <f t="shared" si="6"/>
        <v>34.125126859788558</v>
      </c>
      <c r="BD24" s="11">
        <f t="shared" si="7"/>
        <v>20171.986609928001</v>
      </c>
      <c r="BF24" s="16">
        <f t="shared" si="8"/>
        <v>21.985808907199996</v>
      </c>
      <c r="BG24" s="17">
        <f t="shared" si="9"/>
        <v>-6176.6471119999978</v>
      </c>
      <c r="BI24">
        <v>64</v>
      </c>
      <c r="BJ24" t="s">
        <v>52</v>
      </c>
      <c r="BK24" s="2">
        <v>44761.818159722221</v>
      </c>
      <c r="BL24">
        <v>346</v>
      </c>
      <c r="BM24" t="s">
        <v>12</v>
      </c>
      <c r="BN24">
        <v>0</v>
      </c>
      <c r="BO24">
        <v>2.8479999999999999</v>
      </c>
      <c r="BP24" s="3">
        <v>1177282</v>
      </c>
      <c r="BQ24">
        <v>0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5">
      <c r="A25">
        <v>65</v>
      </c>
      <c r="B25" t="s">
        <v>53</v>
      </c>
      <c r="C25" s="2">
        <v>44761.839432870373</v>
      </c>
      <c r="D25">
        <v>278</v>
      </c>
      <c r="E25" t="s">
        <v>12</v>
      </c>
      <c r="F25">
        <v>0</v>
      </c>
      <c r="G25">
        <v>6.0209999999999999</v>
      </c>
      <c r="H25" s="3">
        <v>62468</v>
      </c>
      <c r="I25">
        <v>0.121</v>
      </c>
      <c r="J25" t="s">
        <v>13</v>
      </c>
      <c r="K25" t="s">
        <v>13</v>
      </c>
      <c r="L25" t="s">
        <v>13</v>
      </c>
      <c r="M25" t="s">
        <v>13</v>
      </c>
      <c r="O25">
        <v>65</v>
      </c>
      <c r="P25" t="s">
        <v>53</v>
      </c>
      <c r="Q25" s="2">
        <v>44761.839432870373</v>
      </c>
      <c r="R25">
        <v>278</v>
      </c>
      <c r="S25" t="s">
        <v>12</v>
      </c>
      <c r="T25">
        <v>0</v>
      </c>
      <c r="U25" t="s">
        <v>13</v>
      </c>
      <c r="V25" s="3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65</v>
      </c>
      <c r="AD25" t="s">
        <v>53</v>
      </c>
      <c r="AE25" s="2">
        <v>44761.839432870373</v>
      </c>
      <c r="AF25">
        <v>278</v>
      </c>
      <c r="AG25" t="s">
        <v>12</v>
      </c>
      <c r="AH25">
        <v>0</v>
      </c>
      <c r="AI25">
        <v>12.193</v>
      </c>
      <c r="AJ25" s="3">
        <v>9017</v>
      </c>
      <c r="AK25">
        <v>1.839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S25" s="14">
        <v>99</v>
      </c>
      <c r="AT25" s="10">
        <f t="shared" si="0"/>
        <v>143.89057670252703</v>
      </c>
      <c r="AU25" s="11">
        <f t="shared" si="1"/>
        <v>1758.0389635047197</v>
      </c>
      <c r="AW25" s="6">
        <f t="shared" si="2"/>
        <v>193.49717071421122</v>
      </c>
      <c r="AX25" s="7">
        <f t="shared" si="3"/>
        <v>1701.47820423947</v>
      </c>
      <c r="AZ25" s="8">
        <f t="shared" si="4"/>
        <v>163.72029785119841</v>
      </c>
      <c r="BA25" s="9">
        <f t="shared" si="5"/>
        <v>1718.8703597408601</v>
      </c>
      <c r="BC25" s="10">
        <f t="shared" si="6"/>
        <v>143.89057670252703</v>
      </c>
      <c r="BD25" s="11">
        <f t="shared" si="7"/>
        <v>1758.0389635047197</v>
      </c>
      <c r="BF25" s="16">
        <f t="shared" si="8"/>
        <v>144.85392516479999</v>
      </c>
      <c r="BG25" s="17">
        <f t="shared" si="9"/>
        <v>819.65542891999996</v>
      </c>
      <c r="BI25">
        <v>65</v>
      </c>
      <c r="BJ25" t="s">
        <v>53</v>
      </c>
      <c r="BK25" s="2">
        <v>44761.839432870373</v>
      </c>
      <c r="BL25">
        <v>278</v>
      </c>
      <c r="BM25" t="s">
        <v>12</v>
      </c>
      <c r="BN25">
        <v>0</v>
      </c>
      <c r="BO25">
        <v>2.86</v>
      </c>
      <c r="BP25" s="3">
        <v>988048</v>
      </c>
      <c r="BQ25">
        <v>0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5">
      <c r="A26">
        <v>66</v>
      </c>
      <c r="B26" t="s">
        <v>54</v>
      </c>
      <c r="C26" s="2">
        <v>44761.860694444447</v>
      </c>
      <c r="D26">
        <v>20</v>
      </c>
      <c r="E26" t="s">
        <v>12</v>
      </c>
      <c r="F26">
        <v>0</v>
      </c>
      <c r="G26">
        <v>6.0179999999999998</v>
      </c>
      <c r="H26" s="3">
        <v>53454</v>
      </c>
      <c r="I26">
        <v>0.10299999999999999</v>
      </c>
      <c r="J26" t="s">
        <v>13</v>
      </c>
      <c r="K26" t="s">
        <v>13</v>
      </c>
      <c r="L26" t="s">
        <v>13</v>
      </c>
      <c r="M26" t="s">
        <v>13</v>
      </c>
      <c r="O26">
        <v>66</v>
      </c>
      <c r="P26" t="s">
        <v>54</v>
      </c>
      <c r="Q26" s="2">
        <v>44761.860694444447</v>
      </c>
      <c r="R26">
        <v>20</v>
      </c>
      <c r="S26" t="s">
        <v>12</v>
      </c>
      <c r="T26">
        <v>0</v>
      </c>
      <c r="U26" t="s">
        <v>13</v>
      </c>
      <c r="V26" s="3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66</v>
      </c>
      <c r="AD26" t="s">
        <v>54</v>
      </c>
      <c r="AE26" s="2">
        <v>44761.860694444447</v>
      </c>
      <c r="AF26">
        <v>20</v>
      </c>
      <c r="AG26" t="s">
        <v>12</v>
      </c>
      <c r="AH26">
        <v>0</v>
      </c>
      <c r="AI26">
        <v>12.16</v>
      </c>
      <c r="AJ26" s="3">
        <v>29436</v>
      </c>
      <c r="AK26">
        <v>6.1479999999999997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S26" s="14">
        <v>100</v>
      </c>
      <c r="AT26" s="10">
        <f t="shared" si="0"/>
        <v>122.80986263245735</v>
      </c>
      <c r="AU26" s="11">
        <f t="shared" si="1"/>
        <v>5958.6086789900801</v>
      </c>
      <c r="AW26" s="6">
        <f t="shared" si="2"/>
        <v>166.03706115932079</v>
      </c>
      <c r="AX26" s="7">
        <f t="shared" si="3"/>
        <v>5437.8755699140802</v>
      </c>
      <c r="AZ26" s="8">
        <f t="shared" si="4"/>
        <v>140.0947387889756</v>
      </c>
      <c r="BA26" s="9">
        <f t="shared" si="5"/>
        <v>5610.2162661590401</v>
      </c>
      <c r="BC26" s="10">
        <f t="shared" si="6"/>
        <v>122.80986263245735</v>
      </c>
      <c r="BD26" s="11">
        <f t="shared" si="7"/>
        <v>5958.6086789900801</v>
      </c>
      <c r="BF26" s="16">
        <f t="shared" si="8"/>
        <v>116.03874156320001</v>
      </c>
      <c r="BG26" s="17">
        <f t="shared" si="9"/>
        <v>1691.52304288</v>
      </c>
      <c r="BI26">
        <v>66</v>
      </c>
      <c r="BJ26" t="s">
        <v>54</v>
      </c>
      <c r="BK26" s="2">
        <v>44761.860694444447</v>
      </c>
      <c r="BL26">
        <v>20</v>
      </c>
      <c r="BM26" t="s">
        <v>12</v>
      </c>
      <c r="BN26">
        <v>0</v>
      </c>
      <c r="BO26">
        <v>2.8460000000000001</v>
      </c>
      <c r="BP26" s="3">
        <v>1183544</v>
      </c>
      <c r="BQ26">
        <v>0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5">
      <c r="A27">
        <v>67</v>
      </c>
      <c r="B27" t="s">
        <v>55</v>
      </c>
      <c r="C27" s="2">
        <v>44761.882013888891</v>
      </c>
      <c r="D27">
        <v>414</v>
      </c>
      <c r="E27" t="s">
        <v>12</v>
      </c>
      <c r="F27">
        <v>0</v>
      </c>
      <c r="G27">
        <v>6.0309999999999997</v>
      </c>
      <c r="H27" s="3">
        <v>8576</v>
      </c>
      <c r="I27">
        <v>1.2999999999999999E-2</v>
      </c>
      <c r="J27" t="s">
        <v>13</v>
      </c>
      <c r="K27" t="s">
        <v>13</v>
      </c>
      <c r="L27" t="s">
        <v>13</v>
      </c>
      <c r="M27" t="s">
        <v>13</v>
      </c>
      <c r="O27">
        <v>67</v>
      </c>
      <c r="P27" t="s">
        <v>55</v>
      </c>
      <c r="Q27" s="2">
        <v>44761.882013888891</v>
      </c>
      <c r="R27">
        <v>414</v>
      </c>
      <c r="S27" t="s">
        <v>12</v>
      </c>
      <c r="T27">
        <v>0</v>
      </c>
      <c r="U27" t="s">
        <v>13</v>
      </c>
      <c r="V27" s="3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67</v>
      </c>
      <c r="AD27" t="s">
        <v>55</v>
      </c>
      <c r="AE27" s="2">
        <v>44761.882013888891</v>
      </c>
      <c r="AF27">
        <v>414</v>
      </c>
      <c r="AG27" t="s">
        <v>12</v>
      </c>
      <c r="AH27">
        <v>0</v>
      </c>
      <c r="AI27">
        <v>12.167999999999999</v>
      </c>
      <c r="AJ27" s="3">
        <v>29758</v>
      </c>
      <c r="AK27">
        <v>6.2149999999999999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S27" s="14">
        <v>101</v>
      </c>
      <c r="AT27" s="10">
        <f t="shared" si="0"/>
        <v>16.041594252800003</v>
      </c>
      <c r="AU27" s="11">
        <f t="shared" si="1"/>
        <v>6024.6796558467195</v>
      </c>
      <c r="AW27" s="6">
        <f t="shared" si="2"/>
        <v>20.389970240000004</v>
      </c>
      <c r="AX27" s="7">
        <f t="shared" si="3"/>
        <v>5496.3779443377198</v>
      </c>
      <c r="AZ27" s="8">
        <f t="shared" si="4"/>
        <v>21.808954380799999</v>
      </c>
      <c r="BA27" s="9">
        <f t="shared" si="5"/>
        <v>5671.4727429493605</v>
      </c>
      <c r="BC27" s="10">
        <f t="shared" si="6"/>
        <v>16.041594252800003</v>
      </c>
      <c r="BD27" s="11">
        <f t="shared" si="7"/>
        <v>6024.6796558467195</v>
      </c>
      <c r="BF27" s="16">
        <f t="shared" si="8"/>
        <v>9.3387833952000001</v>
      </c>
      <c r="BG27" s="17">
        <f t="shared" si="9"/>
        <v>1693.7848739200001</v>
      </c>
      <c r="BI27">
        <v>67</v>
      </c>
      <c r="BJ27" t="s">
        <v>55</v>
      </c>
      <c r="BK27" s="2">
        <v>44761.882013888891</v>
      </c>
      <c r="BL27">
        <v>414</v>
      </c>
      <c r="BM27" t="s">
        <v>12</v>
      </c>
      <c r="BN27">
        <v>0</v>
      </c>
      <c r="BO27">
        <v>2.8580000000000001</v>
      </c>
      <c r="BP27" s="3">
        <v>1012661</v>
      </c>
      <c r="BQ27">
        <v>0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5">
      <c r="A28">
        <v>68</v>
      </c>
      <c r="B28" t="s">
        <v>56</v>
      </c>
      <c r="C28" s="2">
        <v>44761.903287037036</v>
      </c>
      <c r="D28">
        <v>29</v>
      </c>
      <c r="E28" t="s">
        <v>12</v>
      </c>
      <c r="F28">
        <v>0</v>
      </c>
      <c r="G28">
        <v>6.0149999999999997</v>
      </c>
      <c r="H28" s="3">
        <v>390196</v>
      </c>
      <c r="I28">
        <v>0.78300000000000003</v>
      </c>
      <c r="J28" t="s">
        <v>13</v>
      </c>
      <c r="K28" t="s">
        <v>13</v>
      </c>
      <c r="L28" t="s">
        <v>13</v>
      </c>
      <c r="M28" t="s">
        <v>13</v>
      </c>
      <c r="O28">
        <v>68</v>
      </c>
      <c r="P28" t="s">
        <v>56</v>
      </c>
      <c r="Q28" s="2">
        <v>44761.903287037036</v>
      </c>
      <c r="R28">
        <v>29</v>
      </c>
      <c r="S28" t="s">
        <v>12</v>
      </c>
      <c r="T28">
        <v>0</v>
      </c>
      <c r="U28">
        <v>5.9669999999999996</v>
      </c>
      <c r="V28" s="3">
        <v>3920</v>
      </c>
      <c r="W28">
        <v>1.1120000000000001</v>
      </c>
      <c r="X28" t="s">
        <v>13</v>
      </c>
      <c r="Y28" t="s">
        <v>13</v>
      </c>
      <c r="Z28" t="s">
        <v>13</v>
      </c>
      <c r="AA28" t="s">
        <v>13</v>
      </c>
      <c r="AC28">
        <v>68</v>
      </c>
      <c r="AD28" t="s">
        <v>56</v>
      </c>
      <c r="AE28" s="2">
        <v>44761.903287037036</v>
      </c>
      <c r="AF28">
        <v>29</v>
      </c>
      <c r="AG28" t="s">
        <v>12</v>
      </c>
      <c r="AH28">
        <v>0</v>
      </c>
      <c r="AI28">
        <v>12.159000000000001</v>
      </c>
      <c r="AJ28" s="3">
        <v>32733</v>
      </c>
      <c r="AK28">
        <v>6.8390000000000004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S28" s="14">
        <v>102</v>
      </c>
      <c r="AT28" s="10">
        <f t="shared" si="0"/>
        <v>901.44775795077521</v>
      </c>
      <c r="AU28" s="11">
        <f t="shared" si="1"/>
        <v>6634.8677141447206</v>
      </c>
      <c r="AW28" s="6">
        <f t="shared" si="2"/>
        <v>1101.8070039888607</v>
      </c>
      <c r="AX28" s="7">
        <f t="shared" si="3"/>
        <v>6036.2733281294704</v>
      </c>
      <c r="AZ28" s="8">
        <f t="shared" si="4"/>
        <v>1009.3479821635057</v>
      </c>
      <c r="BA28" s="9">
        <f t="shared" si="5"/>
        <v>6237.2698345608605</v>
      </c>
      <c r="BC28" s="10">
        <f t="shared" si="6"/>
        <v>901.44775795077521</v>
      </c>
      <c r="BD28" s="11">
        <f t="shared" si="7"/>
        <v>6634.8677141447206</v>
      </c>
      <c r="BF28" s="16">
        <f t="shared" si="8"/>
        <v>503.92999999999995</v>
      </c>
      <c r="BG28" s="17">
        <f t="shared" si="9"/>
        <v>1697.8114769199999</v>
      </c>
      <c r="BI28">
        <v>68</v>
      </c>
      <c r="BJ28" t="s">
        <v>56</v>
      </c>
      <c r="BK28" s="2">
        <v>44761.903287037036</v>
      </c>
      <c r="BL28">
        <v>29</v>
      </c>
      <c r="BM28" t="s">
        <v>12</v>
      </c>
      <c r="BN28">
        <v>0</v>
      </c>
      <c r="BO28">
        <v>2.8530000000000002</v>
      </c>
      <c r="BP28" s="3">
        <v>1073810</v>
      </c>
      <c r="BQ28">
        <v>0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5">
      <c r="A29">
        <v>69</v>
      </c>
      <c r="B29" t="s">
        <v>57</v>
      </c>
      <c r="C29" s="2">
        <v>44761.92454861111</v>
      </c>
      <c r="D29">
        <v>262</v>
      </c>
      <c r="E29" t="s">
        <v>12</v>
      </c>
      <c r="F29">
        <v>0</v>
      </c>
      <c r="G29">
        <v>6.0140000000000002</v>
      </c>
      <c r="H29" s="3">
        <v>880392</v>
      </c>
      <c r="I29">
        <v>1.7749999999999999</v>
      </c>
      <c r="J29" t="s">
        <v>13</v>
      </c>
      <c r="K29" t="s">
        <v>13</v>
      </c>
      <c r="L29" t="s">
        <v>13</v>
      </c>
      <c r="M29" t="s">
        <v>13</v>
      </c>
      <c r="O29">
        <v>69</v>
      </c>
      <c r="P29" t="s">
        <v>57</v>
      </c>
      <c r="Q29" s="2">
        <v>44761.92454861111</v>
      </c>
      <c r="R29">
        <v>262</v>
      </c>
      <c r="S29" t="s">
        <v>12</v>
      </c>
      <c r="T29">
        <v>0</v>
      </c>
      <c r="U29">
        <v>5.9649999999999999</v>
      </c>
      <c r="V29" s="3">
        <v>7325</v>
      </c>
      <c r="W29">
        <v>1.9470000000000001</v>
      </c>
      <c r="X29" t="s">
        <v>13</v>
      </c>
      <c r="Y29" t="s">
        <v>13</v>
      </c>
      <c r="Z29" t="s">
        <v>13</v>
      </c>
      <c r="AA29" t="s">
        <v>13</v>
      </c>
      <c r="AC29">
        <v>69</v>
      </c>
      <c r="AD29" t="s">
        <v>57</v>
      </c>
      <c r="AE29" s="2">
        <v>44761.92454861111</v>
      </c>
      <c r="AF29">
        <v>262</v>
      </c>
      <c r="AG29" t="s">
        <v>12</v>
      </c>
      <c r="AH29">
        <v>0</v>
      </c>
      <c r="AI29">
        <v>12.146000000000001</v>
      </c>
      <c r="AJ29" s="3">
        <v>44470</v>
      </c>
      <c r="AK29">
        <v>9.2919999999999998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S29" s="14">
        <v>103</v>
      </c>
      <c r="AT29" s="10">
        <f t="shared" ref="AT29:AT42" si="10">IF(H29&lt;10000,((0.0000001453*H29^2)+(0.0008349*H29)+(-1.805)),(IF(H29&lt;700000,((-0.00000000008054*H29^2)+(0.002348*H29)+(-2.47)), ((-0.00000001938*V29^2)+(0.2471*V29)+(226.8)))))</f>
        <v>2035.7676539874999</v>
      </c>
      <c r="AU29" s="11">
        <f t="shared" ref="AU29:AU42" si="11">(-0.00000002552*AJ29^2)+(0.2067*AJ29)+(-103.7)</f>
        <v>9037.7811354320002</v>
      </c>
      <c r="AW29" s="6">
        <f t="shared" ref="AW29:AW42" si="12">IF(H29&lt;15000,((0.00000002125*H29^2)+(0.002705*H29)+(-4.371)),(IF(H29&lt;700000,((-0.0000000008162*H29^2)+(0.003141*H29)+(0.4702)), ((0.000000003285*V29^2)+(0.1899*V29)+(559.5)))))</f>
        <v>1950.6937587281252</v>
      </c>
      <c r="AX29" s="7">
        <f t="shared" ref="AX29:AX42" si="13">((-0.00000006277*AJ29^2)+(0.1854*AJ29)+(34.83))</f>
        <v>8155.4352469070009</v>
      </c>
      <c r="AZ29" s="8">
        <f t="shared" ref="AZ29:AZ42" si="14">IF(H29&lt;10000,((-0.00000005795*H29^2)+(0.003823*H29)+(-6.715)),(IF(H29&lt;700000,((-0.0000000001209*H29^2)+(0.002635*H29)+(-0.4111)), ((-0.00000002007*V29^2)+(0.2564*V29)+(286.1)))))</f>
        <v>2163.1531316062501</v>
      </c>
      <c r="BA29" s="9">
        <f t="shared" ref="BA29:BA42" si="15">(-0.00000001626*AJ29^2)+(0.1912*AJ29)+(-3.858)</f>
        <v>8466.6505345660007</v>
      </c>
      <c r="BC29" s="10">
        <f t="shared" ref="BC29:BC42" si="16">IF(H29&lt;10000,((0.0000001453*H29^2)+(0.0008349*H29)+(-1.805)),(IF(H29&lt;700000,((-0.00000000008054*H29^2)+(0.002348*H29)+(-2.47)), ((-0.00000001938*V29^2)+(0.2471*V29)+(226.8)))))</f>
        <v>2035.7676539874999</v>
      </c>
      <c r="BD29" s="11">
        <f t="shared" ref="BD29:BD42" si="17">(-0.00000002552*AJ29^2)+(0.2067*AJ29)+(-103.7)</f>
        <v>9037.7811354320002</v>
      </c>
      <c r="BF29" s="16">
        <f t="shared" ref="BF29:BF42" si="18">IF(H29&lt;100000,((0.0000000152*H29^2)+(0.0014347*H29)+(-4.08313)),((0.00000295*V29^2)+(0.083061*V29)+(133)))</f>
        <v>899.70591875000002</v>
      </c>
      <c r="BG29" s="17">
        <f t="shared" ref="BG29:BG42" si="19">(-0.00000172*AJ29^2)+(0.108838*AJ29)+(-21.89)</f>
        <v>1416.6967119999997</v>
      </c>
      <c r="BI29">
        <v>69</v>
      </c>
      <c r="BJ29" t="s">
        <v>57</v>
      </c>
      <c r="BK29" s="2">
        <v>44761.92454861111</v>
      </c>
      <c r="BL29">
        <v>262</v>
      </c>
      <c r="BM29" t="s">
        <v>12</v>
      </c>
      <c r="BN29">
        <v>0</v>
      </c>
      <c r="BO29">
        <v>2.8559999999999999</v>
      </c>
      <c r="BP29" s="3">
        <v>1009698</v>
      </c>
      <c r="BQ29">
        <v>0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5">
      <c r="A30">
        <v>70</v>
      </c>
      <c r="B30" t="s">
        <v>58</v>
      </c>
      <c r="C30" s="2">
        <v>44761.945810185185</v>
      </c>
      <c r="D30">
        <v>399</v>
      </c>
      <c r="E30" t="s">
        <v>12</v>
      </c>
      <c r="F30">
        <v>0</v>
      </c>
      <c r="G30">
        <v>6.0179999999999998</v>
      </c>
      <c r="H30" s="3">
        <v>339271</v>
      </c>
      <c r="I30">
        <v>0.68100000000000005</v>
      </c>
      <c r="J30" t="s">
        <v>13</v>
      </c>
      <c r="K30" t="s">
        <v>13</v>
      </c>
      <c r="L30" t="s">
        <v>13</v>
      </c>
      <c r="M30" t="s">
        <v>13</v>
      </c>
      <c r="O30">
        <v>70</v>
      </c>
      <c r="P30" t="s">
        <v>58</v>
      </c>
      <c r="Q30" s="2">
        <v>44761.945810185185</v>
      </c>
      <c r="R30">
        <v>399</v>
      </c>
      <c r="S30" t="s">
        <v>12</v>
      </c>
      <c r="T30">
        <v>0</v>
      </c>
      <c r="U30">
        <v>5.9649999999999999</v>
      </c>
      <c r="V30" s="3">
        <v>3503</v>
      </c>
      <c r="W30">
        <v>1.01</v>
      </c>
      <c r="X30" t="s">
        <v>13</v>
      </c>
      <c r="Y30" t="s">
        <v>13</v>
      </c>
      <c r="Z30" t="s">
        <v>13</v>
      </c>
      <c r="AA30" t="s">
        <v>13</v>
      </c>
      <c r="AC30">
        <v>70</v>
      </c>
      <c r="AD30" t="s">
        <v>58</v>
      </c>
      <c r="AE30" s="2">
        <v>44761.945810185185</v>
      </c>
      <c r="AF30">
        <v>399</v>
      </c>
      <c r="AG30" t="s">
        <v>12</v>
      </c>
      <c r="AH30">
        <v>0</v>
      </c>
      <c r="AI30">
        <v>12.164999999999999</v>
      </c>
      <c r="AJ30" s="3">
        <v>27880</v>
      </c>
      <c r="AK30">
        <v>5.8209999999999997</v>
      </c>
      <c r="AL30" t="s">
        <v>13</v>
      </c>
      <c r="AM30" t="s">
        <v>13</v>
      </c>
      <c r="AN30" t="s">
        <v>13</v>
      </c>
      <c r="AO30" t="s">
        <v>13</v>
      </c>
      <c r="AQ30">
        <v>1</v>
      </c>
      <c r="AS30" s="14">
        <v>104</v>
      </c>
      <c r="AT30" s="10">
        <f t="shared" si="10"/>
        <v>784.86776648654177</v>
      </c>
      <c r="AU30" s="11">
        <f t="shared" si="11"/>
        <v>5639.2594469120004</v>
      </c>
      <c r="AW30" s="6">
        <f t="shared" si="12"/>
        <v>972.17186390185589</v>
      </c>
      <c r="AX30" s="7">
        <f t="shared" si="13"/>
        <v>5154.9912305120006</v>
      </c>
      <c r="AZ30" s="8">
        <f t="shared" si="14"/>
        <v>879.65181329678308</v>
      </c>
      <c r="BA30" s="9">
        <f t="shared" si="15"/>
        <v>5314.1591930559998</v>
      </c>
      <c r="BC30" s="10">
        <f t="shared" si="16"/>
        <v>784.86776648654177</v>
      </c>
      <c r="BD30" s="11">
        <f t="shared" si="17"/>
        <v>5639.2594469120004</v>
      </c>
      <c r="BF30" s="16">
        <f t="shared" si="18"/>
        <v>460.16215954999996</v>
      </c>
      <c r="BG30" s="17">
        <f t="shared" si="19"/>
        <v>1675.5670719999998</v>
      </c>
      <c r="BI30">
        <v>70</v>
      </c>
      <c r="BJ30" t="s">
        <v>58</v>
      </c>
      <c r="BK30" s="2">
        <v>44761.945810185185</v>
      </c>
      <c r="BL30">
        <v>399</v>
      </c>
      <c r="BM30" t="s">
        <v>12</v>
      </c>
      <c r="BN30">
        <v>0</v>
      </c>
      <c r="BO30">
        <v>2.8319999999999999</v>
      </c>
      <c r="BP30" s="3">
        <v>1561124</v>
      </c>
      <c r="BQ30">
        <v>0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5">
      <c r="A31">
        <v>71</v>
      </c>
      <c r="B31" t="s">
        <v>59</v>
      </c>
      <c r="C31" s="2">
        <v>44761.967094907406</v>
      </c>
      <c r="D31">
        <v>317</v>
      </c>
      <c r="E31" t="s">
        <v>12</v>
      </c>
      <c r="F31">
        <v>0</v>
      </c>
      <c r="G31">
        <v>6.0519999999999996</v>
      </c>
      <c r="H31" s="3">
        <v>2443</v>
      </c>
      <c r="I31">
        <v>0</v>
      </c>
      <c r="J31" t="s">
        <v>13</v>
      </c>
      <c r="K31" t="s">
        <v>13</v>
      </c>
      <c r="L31" t="s">
        <v>13</v>
      </c>
      <c r="M31" t="s">
        <v>13</v>
      </c>
      <c r="O31">
        <v>71</v>
      </c>
      <c r="P31" t="s">
        <v>59</v>
      </c>
      <c r="Q31" s="2">
        <v>44761.967094907406</v>
      </c>
      <c r="R31">
        <v>317</v>
      </c>
      <c r="S31" t="s">
        <v>12</v>
      </c>
      <c r="T31">
        <v>0</v>
      </c>
      <c r="U31" t="s">
        <v>13</v>
      </c>
      <c r="V31" s="3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>
        <v>71</v>
      </c>
      <c r="AD31" t="s">
        <v>59</v>
      </c>
      <c r="AE31" s="2">
        <v>44761.967094907406</v>
      </c>
      <c r="AF31">
        <v>317</v>
      </c>
      <c r="AG31" t="s">
        <v>12</v>
      </c>
      <c r="AH31">
        <v>0</v>
      </c>
      <c r="AI31">
        <v>12.08</v>
      </c>
      <c r="AJ31" s="3">
        <v>111671</v>
      </c>
      <c r="AK31">
        <v>23.065999999999999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S31" s="14">
        <v>105</v>
      </c>
      <c r="AT31" s="10">
        <f t="shared" si="10"/>
        <v>1.1018472797000001</v>
      </c>
      <c r="AU31" s="11">
        <f t="shared" si="11"/>
        <v>22660.45077960968</v>
      </c>
      <c r="AW31" s="6">
        <f t="shared" si="12"/>
        <v>2.36414029125</v>
      </c>
      <c r="AX31" s="7">
        <f t="shared" si="13"/>
        <v>19955.865623632431</v>
      </c>
      <c r="AZ31" s="8">
        <f t="shared" si="14"/>
        <v>2.2787289704500004</v>
      </c>
      <c r="BA31" s="9">
        <f t="shared" si="15"/>
        <v>21144.86829696134</v>
      </c>
      <c r="BC31" s="10">
        <f t="shared" si="16"/>
        <v>1.1018472797000001</v>
      </c>
      <c r="BD31" s="11">
        <f t="shared" si="17"/>
        <v>22660.45077960968</v>
      </c>
      <c r="BF31" s="16">
        <f t="shared" si="18"/>
        <v>-0.48744051519999987</v>
      </c>
      <c r="BG31" s="17">
        <f t="shared" si="19"/>
        <v>-9316.950756520002</v>
      </c>
      <c r="BI31">
        <v>71</v>
      </c>
      <c r="BJ31" t="s">
        <v>59</v>
      </c>
      <c r="BK31" s="2">
        <v>44761.967094907406</v>
      </c>
      <c r="BL31">
        <v>317</v>
      </c>
      <c r="BM31" t="s">
        <v>12</v>
      </c>
      <c r="BN31">
        <v>0</v>
      </c>
      <c r="BO31">
        <v>2.8530000000000002</v>
      </c>
      <c r="BP31" s="3">
        <v>1083581</v>
      </c>
      <c r="BQ31">
        <v>0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5">
      <c r="A32">
        <v>72</v>
      </c>
      <c r="B32" t="s">
        <v>60</v>
      </c>
      <c r="C32" s="2">
        <v>44761.988391203704</v>
      </c>
      <c r="D32">
        <v>384</v>
      </c>
      <c r="E32" t="s">
        <v>12</v>
      </c>
      <c r="F32">
        <v>0</v>
      </c>
      <c r="G32">
        <v>6.0289999999999999</v>
      </c>
      <c r="H32" s="3">
        <v>8130</v>
      </c>
      <c r="I32">
        <v>1.2E-2</v>
      </c>
      <c r="J32" t="s">
        <v>13</v>
      </c>
      <c r="K32" t="s">
        <v>13</v>
      </c>
      <c r="L32" t="s">
        <v>13</v>
      </c>
      <c r="M32" t="s">
        <v>13</v>
      </c>
      <c r="O32">
        <v>72</v>
      </c>
      <c r="P32" t="s">
        <v>60</v>
      </c>
      <c r="Q32" s="2">
        <v>44761.988391203704</v>
      </c>
      <c r="R32">
        <v>384</v>
      </c>
      <c r="S32" t="s">
        <v>12</v>
      </c>
      <c r="T32">
        <v>0</v>
      </c>
      <c r="U32" t="s">
        <v>13</v>
      </c>
      <c r="V32" s="3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>
        <v>72</v>
      </c>
      <c r="AD32" t="s">
        <v>60</v>
      </c>
      <c r="AE32" s="2">
        <v>44761.988391203704</v>
      </c>
      <c r="AF32">
        <v>384</v>
      </c>
      <c r="AG32" t="s">
        <v>12</v>
      </c>
      <c r="AH32">
        <v>0</v>
      </c>
      <c r="AI32">
        <v>12.154999999999999</v>
      </c>
      <c r="AJ32" s="3">
        <v>29002</v>
      </c>
      <c r="AK32">
        <v>6.0570000000000004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S32" s="14">
        <v>106</v>
      </c>
      <c r="AT32" s="10">
        <f t="shared" si="10"/>
        <v>14.58661657</v>
      </c>
      <c r="AU32" s="11">
        <f t="shared" si="11"/>
        <v>5869.5481195779203</v>
      </c>
      <c r="AW32" s="6">
        <f t="shared" si="12"/>
        <v>19.025209124999996</v>
      </c>
      <c r="AX32" s="7">
        <f t="shared" si="13"/>
        <v>5359.00394842892</v>
      </c>
      <c r="AZ32" s="8">
        <f t="shared" si="14"/>
        <v>20.535674645</v>
      </c>
      <c r="BA32" s="9">
        <f t="shared" si="15"/>
        <v>5527.6478537749608</v>
      </c>
      <c r="BC32" s="10">
        <f t="shared" si="16"/>
        <v>14.58661657</v>
      </c>
      <c r="BD32" s="11">
        <f t="shared" si="17"/>
        <v>5869.5481195779203</v>
      </c>
      <c r="BF32" s="16">
        <f t="shared" si="18"/>
        <v>8.5856538799999988</v>
      </c>
      <c r="BG32" s="17">
        <f t="shared" si="19"/>
        <v>1687.9101491200001</v>
      </c>
      <c r="BI32">
        <v>72</v>
      </c>
      <c r="BJ32" t="s">
        <v>60</v>
      </c>
      <c r="BK32" s="2">
        <v>44761.988391203704</v>
      </c>
      <c r="BL32">
        <v>384</v>
      </c>
      <c r="BM32" t="s">
        <v>12</v>
      </c>
      <c r="BN32">
        <v>0</v>
      </c>
      <c r="BO32">
        <v>2.8610000000000002</v>
      </c>
      <c r="BP32" s="3">
        <v>973170</v>
      </c>
      <c r="BQ32">
        <v>0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5">
      <c r="A33">
        <v>73</v>
      </c>
      <c r="B33" t="s">
        <v>61</v>
      </c>
      <c r="C33" s="2">
        <v>44762.030949074076</v>
      </c>
      <c r="D33">
        <v>276</v>
      </c>
      <c r="E33" t="s">
        <v>12</v>
      </c>
      <c r="F33">
        <v>0</v>
      </c>
      <c r="G33">
        <v>6.0209999999999999</v>
      </c>
      <c r="H33" s="3">
        <v>77533</v>
      </c>
      <c r="I33">
        <v>0.152</v>
      </c>
      <c r="J33" t="s">
        <v>13</v>
      </c>
      <c r="K33" t="s">
        <v>13</v>
      </c>
      <c r="L33" t="s">
        <v>13</v>
      </c>
      <c r="M33" t="s">
        <v>13</v>
      </c>
      <c r="O33">
        <v>73</v>
      </c>
      <c r="P33" t="s">
        <v>61</v>
      </c>
      <c r="Q33" s="2">
        <v>44762.030949074076</v>
      </c>
      <c r="R33">
        <v>276</v>
      </c>
      <c r="S33" t="s">
        <v>12</v>
      </c>
      <c r="T33">
        <v>0</v>
      </c>
      <c r="U33" t="s">
        <v>13</v>
      </c>
      <c r="V33" s="3" t="s">
        <v>13</v>
      </c>
      <c r="W33" t="s">
        <v>13</v>
      </c>
      <c r="X33" t="s">
        <v>13</v>
      </c>
      <c r="Y33" t="s">
        <v>13</v>
      </c>
      <c r="Z33" t="s">
        <v>13</v>
      </c>
      <c r="AA33" t="s">
        <v>13</v>
      </c>
      <c r="AC33">
        <v>73</v>
      </c>
      <c r="AD33" t="s">
        <v>61</v>
      </c>
      <c r="AE33" s="2">
        <v>44762.030949074076</v>
      </c>
      <c r="AF33">
        <v>276</v>
      </c>
      <c r="AG33" t="s">
        <v>12</v>
      </c>
      <c r="AH33">
        <v>0</v>
      </c>
      <c r="AI33">
        <v>12.201000000000001</v>
      </c>
      <c r="AJ33" s="3">
        <v>3357</v>
      </c>
      <c r="AK33">
        <v>0.63600000000000001</v>
      </c>
      <c r="AL33" t="s">
        <v>13</v>
      </c>
      <c r="AM33" t="s">
        <v>13</v>
      </c>
      <c r="AN33" t="s">
        <v>13</v>
      </c>
      <c r="AO33" t="s">
        <v>13</v>
      </c>
      <c r="AQ33">
        <v>1</v>
      </c>
      <c r="AS33" s="14">
        <v>107</v>
      </c>
      <c r="AT33" s="10">
        <f t="shared" si="10"/>
        <v>179.09332857519195</v>
      </c>
      <c r="AU33" s="11">
        <f t="shared" si="11"/>
        <v>589.90430366151998</v>
      </c>
      <c r="AW33" s="6">
        <f t="shared" si="12"/>
        <v>239.09487599815822</v>
      </c>
      <c r="AX33" s="7">
        <f t="shared" si="13"/>
        <v>656.5104166862701</v>
      </c>
      <c r="AZ33" s="8">
        <f t="shared" si="14"/>
        <v>203.16158083983993</v>
      </c>
      <c r="BA33" s="9">
        <f t="shared" si="15"/>
        <v>637.81715875926011</v>
      </c>
      <c r="BC33" s="10">
        <f t="shared" si="16"/>
        <v>179.09332857519195</v>
      </c>
      <c r="BD33" s="11">
        <f t="shared" si="17"/>
        <v>589.90430366151998</v>
      </c>
      <c r="BF33" s="16">
        <f t="shared" si="18"/>
        <v>198.52622965279997</v>
      </c>
      <c r="BG33" s="17">
        <f t="shared" si="19"/>
        <v>324.09571372000005</v>
      </c>
      <c r="BI33">
        <v>73</v>
      </c>
      <c r="BJ33" t="s">
        <v>61</v>
      </c>
      <c r="BK33" s="2">
        <v>44762.030949074076</v>
      </c>
      <c r="BL33">
        <v>276</v>
      </c>
      <c r="BM33" t="s">
        <v>12</v>
      </c>
      <c r="BN33">
        <v>0</v>
      </c>
      <c r="BO33">
        <v>2.8620000000000001</v>
      </c>
      <c r="BP33" s="3">
        <v>969116</v>
      </c>
      <c r="BQ33">
        <v>0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5">
      <c r="A34">
        <v>74</v>
      </c>
      <c r="B34" t="s">
        <v>62</v>
      </c>
      <c r="C34" s="2">
        <v>44762.052233796298</v>
      </c>
      <c r="D34">
        <v>119</v>
      </c>
      <c r="E34" t="s">
        <v>12</v>
      </c>
      <c r="F34">
        <v>0</v>
      </c>
      <c r="G34">
        <v>6.0229999999999997</v>
      </c>
      <c r="H34" s="3">
        <v>106281</v>
      </c>
      <c r="I34">
        <v>0.21</v>
      </c>
      <c r="J34" t="s">
        <v>13</v>
      </c>
      <c r="K34" t="s">
        <v>13</v>
      </c>
      <c r="L34" t="s">
        <v>13</v>
      </c>
      <c r="M34" t="s">
        <v>13</v>
      </c>
      <c r="O34">
        <v>74</v>
      </c>
      <c r="P34" t="s">
        <v>62</v>
      </c>
      <c r="Q34" s="2">
        <v>44762.052233796298</v>
      </c>
      <c r="R34">
        <v>119</v>
      </c>
      <c r="S34" t="s">
        <v>12</v>
      </c>
      <c r="T34">
        <v>0</v>
      </c>
      <c r="U34" t="s">
        <v>13</v>
      </c>
      <c r="V34" s="3" t="s">
        <v>13</v>
      </c>
      <c r="W34" t="s">
        <v>13</v>
      </c>
      <c r="X34" t="s">
        <v>13</v>
      </c>
      <c r="Y34" t="s">
        <v>13</v>
      </c>
      <c r="Z34" t="s">
        <v>13</v>
      </c>
      <c r="AA34" t="s">
        <v>13</v>
      </c>
      <c r="AC34">
        <v>74</v>
      </c>
      <c r="AD34" t="s">
        <v>62</v>
      </c>
      <c r="AE34" s="2">
        <v>44762.052233796298</v>
      </c>
      <c r="AF34">
        <v>119</v>
      </c>
      <c r="AG34" t="s">
        <v>12</v>
      </c>
      <c r="AH34">
        <v>0</v>
      </c>
      <c r="AI34">
        <v>12.186999999999999</v>
      </c>
      <c r="AJ34" s="3">
        <v>10428</v>
      </c>
      <c r="AK34">
        <v>2.1379999999999999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S34" s="14">
        <v>108</v>
      </c>
      <c r="AT34" s="10">
        <f t="shared" si="10"/>
        <v>246.16803627160104</v>
      </c>
      <c r="AU34" s="11">
        <f t="shared" si="11"/>
        <v>2048.99247394432</v>
      </c>
      <c r="AW34" s="6">
        <f t="shared" si="12"/>
        <v>325.07931068563175</v>
      </c>
      <c r="AX34" s="7">
        <f t="shared" si="13"/>
        <v>1961.3553903403199</v>
      </c>
      <c r="AZ34" s="8">
        <f t="shared" si="14"/>
        <v>278.2736907988151</v>
      </c>
      <c r="BA34" s="9">
        <f t="shared" si="15"/>
        <v>1988.2074358281602</v>
      </c>
      <c r="BC34" s="10">
        <f t="shared" si="16"/>
        <v>246.16803627160104</v>
      </c>
      <c r="BD34" s="11">
        <f t="shared" si="17"/>
        <v>2048.99247394432</v>
      </c>
      <c r="BF34" s="16" t="e">
        <f t="shared" si="18"/>
        <v>#VALUE!</v>
      </c>
      <c r="BG34" s="17">
        <f t="shared" si="19"/>
        <v>926.03438752000011</v>
      </c>
      <c r="BI34">
        <v>74</v>
      </c>
      <c r="BJ34" t="s">
        <v>62</v>
      </c>
      <c r="BK34" s="2">
        <v>44762.052233796298</v>
      </c>
      <c r="BL34">
        <v>119</v>
      </c>
      <c r="BM34" t="s">
        <v>12</v>
      </c>
      <c r="BN34">
        <v>0</v>
      </c>
      <c r="BO34">
        <v>2.8420000000000001</v>
      </c>
      <c r="BP34" s="3">
        <v>1424565</v>
      </c>
      <c r="BQ34">
        <v>0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5">
      <c r="A35">
        <v>75</v>
      </c>
      <c r="B35" t="s">
        <v>63</v>
      </c>
      <c r="C35" s="2">
        <v>44762.073506944442</v>
      </c>
      <c r="D35">
        <v>150</v>
      </c>
      <c r="E35" t="s">
        <v>12</v>
      </c>
      <c r="F35">
        <v>0</v>
      </c>
      <c r="G35">
        <v>5.9169999999999998</v>
      </c>
      <c r="H35" s="3">
        <v>34429419</v>
      </c>
      <c r="I35">
        <v>73.665999999999997</v>
      </c>
      <c r="J35" t="s">
        <v>13</v>
      </c>
      <c r="K35" t="s">
        <v>13</v>
      </c>
      <c r="L35" t="s">
        <v>13</v>
      </c>
      <c r="M35" t="s">
        <v>13</v>
      </c>
      <c r="O35">
        <v>75</v>
      </c>
      <c r="P35" t="s">
        <v>63</v>
      </c>
      <c r="Q35" s="2">
        <v>44762.073506944442</v>
      </c>
      <c r="R35">
        <v>150</v>
      </c>
      <c r="S35" t="s">
        <v>12</v>
      </c>
      <c r="T35">
        <v>0</v>
      </c>
      <c r="U35">
        <v>5.8780000000000001</v>
      </c>
      <c r="V35" s="3">
        <v>291731</v>
      </c>
      <c r="W35">
        <v>69.695999999999998</v>
      </c>
      <c r="X35" t="s">
        <v>13</v>
      </c>
      <c r="Y35" t="s">
        <v>13</v>
      </c>
      <c r="Z35" t="s">
        <v>13</v>
      </c>
      <c r="AA35" t="s">
        <v>13</v>
      </c>
      <c r="AC35">
        <v>75</v>
      </c>
      <c r="AD35" t="s">
        <v>63</v>
      </c>
      <c r="AE35" s="2">
        <v>44762.073506944442</v>
      </c>
      <c r="AF35">
        <v>150</v>
      </c>
      <c r="AG35" t="s">
        <v>12</v>
      </c>
      <c r="AH35">
        <v>0</v>
      </c>
      <c r="AI35">
        <v>12.063000000000001</v>
      </c>
      <c r="AJ35" s="3">
        <v>123840</v>
      </c>
      <c r="AK35">
        <v>25.513000000000002</v>
      </c>
      <c r="AL35" t="s">
        <v>13</v>
      </c>
      <c r="AM35" t="s">
        <v>13</v>
      </c>
      <c r="AN35" t="s">
        <v>13</v>
      </c>
      <c r="AO35" t="s">
        <v>13</v>
      </c>
      <c r="AQ35">
        <v>1</v>
      </c>
      <c r="AS35" s="14">
        <v>109</v>
      </c>
      <c r="AT35" s="10">
        <f t="shared" si="10"/>
        <v>70664.156898123823</v>
      </c>
      <c r="AU35" s="11">
        <f t="shared" si="11"/>
        <v>25102.644460288</v>
      </c>
      <c r="AW35" s="6">
        <f t="shared" si="12"/>
        <v>56238.793317345895</v>
      </c>
      <c r="AX35" s="7">
        <f t="shared" si="13"/>
        <v>22032.103586688005</v>
      </c>
      <c r="AZ35" s="8">
        <f t="shared" si="14"/>
        <v>73377.831384434729</v>
      </c>
      <c r="BA35" s="9">
        <f t="shared" si="15"/>
        <v>23424.981020544001</v>
      </c>
      <c r="BC35" s="10">
        <f t="shared" si="16"/>
        <v>70664.156898123823</v>
      </c>
      <c r="BD35" s="11">
        <f t="shared" si="17"/>
        <v>25102.644460288</v>
      </c>
      <c r="BF35" s="16">
        <f t="shared" si="18"/>
        <v>275430.04885595001</v>
      </c>
      <c r="BG35" s="17">
        <f t="shared" si="19"/>
        <v>-12921.906512</v>
      </c>
      <c r="BI35">
        <v>75</v>
      </c>
      <c r="BJ35" t="s">
        <v>63</v>
      </c>
      <c r="BK35" s="2">
        <v>44762.073506944442</v>
      </c>
      <c r="BL35">
        <v>150</v>
      </c>
      <c r="BM35" t="s">
        <v>12</v>
      </c>
      <c r="BN35">
        <v>0</v>
      </c>
      <c r="BO35">
        <v>2.847</v>
      </c>
      <c r="BP35" s="3">
        <v>1114504</v>
      </c>
      <c r="BQ35">
        <v>0</v>
      </c>
      <c r="BR35" t="s">
        <v>13</v>
      </c>
      <c r="BS35" t="s">
        <v>13</v>
      </c>
      <c r="BT35" t="s">
        <v>13</v>
      </c>
      <c r="BU35" t="s">
        <v>13</v>
      </c>
    </row>
    <row r="36" spans="1:73" x14ac:dyDescent="0.35">
      <c r="A36">
        <v>76</v>
      </c>
      <c r="B36" t="s">
        <v>64</v>
      </c>
      <c r="C36" s="2">
        <v>44762.094768518517</v>
      </c>
      <c r="D36">
        <v>382</v>
      </c>
      <c r="E36" t="s">
        <v>12</v>
      </c>
      <c r="F36">
        <v>0</v>
      </c>
      <c r="G36">
        <v>6.0179999999999998</v>
      </c>
      <c r="H36" s="3">
        <v>148591</v>
      </c>
      <c r="I36">
        <v>0.29499999999999998</v>
      </c>
      <c r="J36" t="s">
        <v>13</v>
      </c>
      <c r="K36" t="s">
        <v>13</v>
      </c>
      <c r="L36" t="s">
        <v>13</v>
      </c>
      <c r="M36" t="s">
        <v>13</v>
      </c>
      <c r="O36">
        <v>76</v>
      </c>
      <c r="P36" t="s">
        <v>64</v>
      </c>
      <c r="Q36" s="2">
        <v>44762.094768518517</v>
      </c>
      <c r="R36">
        <v>382</v>
      </c>
      <c r="S36" t="s">
        <v>12</v>
      </c>
      <c r="T36">
        <v>0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>
        <v>76</v>
      </c>
      <c r="AD36" t="s">
        <v>64</v>
      </c>
      <c r="AE36" s="2">
        <v>44762.094768518517</v>
      </c>
      <c r="AF36">
        <v>382</v>
      </c>
      <c r="AG36" t="s">
        <v>12</v>
      </c>
      <c r="AH36">
        <v>0</v>
      </c>
      <c r="AI36">
        <v>12.173999999999999</v>
      </c>
      <c r="AJ36" s="3">
        <v>9337</v>
      </c>
      <c r="AK36">
        <v>1.907</v>
      </c>
      <c r="AL36" t="s">
        <v>13</v>
      </c>
      <c r="AM36" t="s">
        <v>13</v>
      </c>
      <c r="AN36" t="s">
        <v>13</v>
      </c>
      <c r="AO36" t="s">
        <v>13</v>
      </c>
      <c r="AQ36">
        <v>1</v>
      </c>
      <c r="AS36" s="14">
        <v>110</v>
      </c>
      <c r="AT36" s="10">
        <f t="shared" si="10"/>
        <v>344.64340236346823</v>
      </c>
      <c r="AU36" s="11">
        <f t="shared" si="11"/>
        <v>1824.0330773991197</v>
      </c>
      <c r="AW36" s="6">
        <f t="shared" si="12"/>
        <v>449.17341835364778</v>
      </c>
      <c r="AX36" s="7">
        <f t="shared" si="13"/>
        <v>1760.4375384538698</v>
      </c>
      <c r="AZ36" s="8">
        <f t="shared" si="14"/>
        <v>388.45679940952715</v>
      </c>
      <c r="BA36" s="9">
        <f t="shared" si="15"/>
        <v>1779.9588602080601</v>
      </c>
      <c r="BC36" s="10">
        <f t="shared" si="16"/>
        <v>344.64340236346823</v>
      </c>
      <c r="BD36" s="11">
        <f t="shared" si="17"/>
        <v>1824.0330773991197</v>
      </c>
      <c r="BF36" s="16" t="e">
        <f t="shared" si="18"/>
        <v>#VALUE!</v>
      </c>
      <c r="BG36" s="17">
        <f t="shared" si="19"/>
        <v>844.3815473200001</v>
      </c>
      <c r="BI36">
        <v>76</v>
      </c>
      <c r="BJ36" t="s">
        <v>64</v>
      </c>
      <c r="BK36" s="2">
        <v>44762.094768518517</v>
      </c>
      <c r="BL36">
        <v>382</v>
      </c>
      <c r="BM36" t="s">
        <v>12</v>
      </c>
      <c r="BN36">
        <v>0</v>
      </c>
      <c r="BO36">
        <v>2.839</v>
      </c>
      <c r="BP36" s="3">
        <v>1379841</v>
      </c>
      <c r="BQ36">
        <v>0</v>
      </c>
      <c r="BR36" t="s">
        <v>13</v>
      </c>
      <c r="BS36" t="s">
        <v>13</v>
      </c>
      <c r="BT36" t="s">
        <v>13</v>
      </c>
      <c r="BU36" t="s">
        <v>13</v>
      </c>
    </row>
    <row r="37" spans="1:73" x14ac:dyDescent="0.35">
      <c r="A37">
        <v>77</v>
      </c>
      <c r="B37" t="s">
        <v>65</v>
      </c>
      <c r="C37" s="2">
        <v>44762.116076388891</v>
      </c>
      <c r="D37">
        <v>228</v>
      </c>
      <c r="E37" t="s">
        <v>12</v>
      </c>
      <c r="F37">
        <v>0</v>
      </c>
      <c r="G37">
        <v>6.0190000000000001</v>
      </c>
      <c r="H37" s="3">
        <v>64008</v>
      </c>
      <c r="I37">
        <v>0.124</v>
      </c>
      <c r="J37" t="s">
        <v>13</v>
      </c>
      <c r="K37" t="s">
        <v>13</v>
      </c>
      <c r="L37" t="s">
        <v>13</v>
      </c>
      <c r="M37" t="s">
        <v>13</v>
      </c>
      <c r="O37">
        <v>77</v>
      </c>
      <c r="P37" t="s">
        <v>65</v>
      </c>
      <c r="Q37" s="2">
        <v>44762.116076388891</v>
      </c>
      <c r="R37">
        <v>228</v>
      </c>
      <c r="S37" t="s">
        <v>12</v>
      </c>
      <c r="T37">
        <v>0</v>
      </c>
      <c r="U37" t="s">
        <v>13</v>
      </c>
      <c r="V37" s="3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C37">
        <v>77</v>
      </c>
      <c r="AD37" t="s">
        <v>65</v>
      </c>
      <c r="AE37" s="2">
        <v>44762.116076388891</v>
      </c>
      <c r="AF37">
        <v>228</v>
      </c>
      <c r="AG37" t="s">
        <v>12</v>
      </c>
      <c r="AH37">
        <v>0</v>
      </c>
      <c r="AI37">
        <v>12.183</v>
      </c>
      <c r="AJ37" s="3">
        <v>10261</v>
      </c>
      <c r="AK37">
        <v>2.1030000000000002</v>
      </c>
      <c r="AL37" t="s">
        <v>13</v>
      </c>
      <c r="AM37" t="s">
        <v>13</v>
      </c>
      <c r="AN37" t="s">
        <v>13</v>
      </c>
      <c r="AO37" t="s">
        <v>13</v>
      </c>
      <c r="AQ37">
        <v>1</v>
      </c>
      <c r="AS37" s="14">
        <v>111</v>
      </c>
      <c r="AT37" s="10">
        <f t="shared" si="10"/>
        <v>147.49080968188545</v>
      </c>
      <c r="AU37" s="11">
        <f t="shared" si="11"/>
        <v>2014.5617471520798</v>
      </c>
      <c r="AW37" s="6">
        <f t="shared" si="12"/>
        <v>198.17533695896321</v>
      </c>
      <c r="AX37" s="7">
        <f t="shared" si="13"/>
        <v>1930.61046464483</v>
      </c>
      <c r="AZ37" s="8">
        <f t="shared" si="14"/>
        <v>167.7546497906624</v>
      </c>
      <c r="BA37" s="9">
        <f t="shared" si="15"/>
        <v>1956.3332151525403</v>
      </c>
      <c r="BC37" s="10">
        <f t="shared" si="16"/>
        <v>147.49080968188545</v>
      </c>
      <c r="BD37" s="11">
        <f t="shared" si="17"/>
        <v>2014.5617471520798</v>
      </c>
      <c r="BF37" s="16">
        <f t="shared" si="18"/>
        <v>150.0239133728</v>
      </c>
      <c r="BG37" s="17">
        <f t="shared" si="19"/>
        <v>913.80114988000003</v>
      </c>
      <c r="BI37">
        <v>77</v>
      </c>
      <c r="BJ37" t="s">
        <v>65</v>
      </c>
      <c r="BK37" s="2">
        <v>44762.116076388891</v>
      </c>
      <c r="BL37">
        <v>228</v>
      </c>
      <c r="BM37" t="s">
        <v>12</v>
      </c>
      <c r="BN37">
        <v>0</v>
      </c>
      <c r="BO37">
        <v>2.855</v>
      </c>
      <c r="BP37" s="3">
        <v>1079109</v>
      </c>
      <c r="BQ37">
        <v>0</v>
      </c>
      <c r="BR37" t="s">
        <v>13</v>
      </c>
      <c r="BS37" t="s">
        <v>13</v>
      </c>
      <c r="BT37" t="s">
        <v>13</v>
      </c>
      <c r="BU37" t="s">
        <v>13</v>
      </c>
    </row>
    <row r="38" spans="1:73" x14ac:dyDescent="0.35">
      <c r="A38">
        <v>78</v>
      </c>
      <c r="B38" t="s">
        <v>66</v>
      </c>
      <c r="C38" s="2">
        <v>44762.137372685182</v>
      </c>
      <c r="D38">
        <v>387</v>
      </c>
      <c r="E38" t="s">
        <v>12</v>
      </c>
      <c r="F38">
        <v>0</v>
      </c>
      <c r="G38">
        <v>6.0209999999999999</v>
      </c>
      <c r="H38" s="3">
        <v>42266</v>
      </c>
      <c r="I38">
        <v>8.1000000000000003E-2</v>
      </c>
      <c r="J38" t="s">
        <v>13</v>
      </c>
      <c r="K38" t="s">
        <v>13</v>
      </c>
      <c r="L38" t="s">
        <v>13</v>
      </c>
      <c r="M38" t="s">
        <v>13</v>
      </c>
      <c r="O38">
        <v>78</v>
      </c>
      <c r="P38" t="s">
        <v>66</v>
      </c>
      <c r="Q38" s="2">
        <v>44762.137372685182</v>
      </c>
      <c r="R38">
        <v>387</v>
      </c>
      <c r="S38" t="s">
        <v>12</v>
      </c>
      <c r="T38">
        <v>0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C38">
        <v>78</v>
      </c>
      <c r="AD38" t="s">
        <v>66</v>
      </c>
      <c r="AE38" s="2">
        <v>44762.137372685182</v>
      </c>
      <c r="AF38">
        <v>387</v>
      </c>
      <c r="AG38" t="s">
        <v>12</v>
      </c>
      <c r="AH38">
        <v>0</v>
      </c>
      <c r="AI38">
        <v>12.162000000000001</v>
      </c>
      <c r="AJ38" s="3">
        <v>30362</v>
      </c>
      <c r="AK38">
        <v>6.3419999999999996</v>
      </c>
      <c r="AL38" t="s">
        <v>13</v>
      </c>
      <c r="AM38" t="s">
        <v>13</v>
      </c>
      <c r="AN38" t="s">
        <v>13</v>
      </c>
      <c r="AO38" t="s">
        <v>13</v>
      </c>
      <c r="AQ38">
        <v>1</v>
      </c>
      <c r="AS38" s="14">
        <v>112</v>
      </c>
      <c r="AT38" s="10">
        <f t="shared" si="10"/>
        <v>96.626690155551756</v>
      </c>
      <c r="AU38" s="11">
        <f t="shared" si="11"/>
        <v>6148.5997613571199</v>
      </c>
      <c r="AW38" s="6">
        <f t="shared" si="12"/>
        <v>131.7696342761528</v>
      </c>
      <c r="AX38" s="7">
        <f t="shared" si="13"/>
        <v>5606.0802099681205</v>
      </c>
      <c r="AZ38" s="8">
        <f t="shared" si="14"/>
        <v>110.74383245599961</v>
      </c>
      <c r="BA38" s="9">
        <f t="shared" si="15"/>
        <v>5786.3671020245592</v>
      </c>
      <c r="BC38" s="10">
        <f t="shared" si="16"/>
        <v>96.626690155551756</v>
      </c>
      <c r="BD38" s="11">
        <f t="shared" si="17"/>
        <v>6148.5997613571199</v>
      </c>
      <c r="BF38" s="16">
        <f t="shared" si="18"/>
        <v>83.709404491200004</v>
      </c>
      <c r="BG38" s="17">
        <f t="shared" si="19"/>
        <v>1697.06556032</v>
      </c>
      <c r="BI38">
        <v>78</v>
      </c>
      <c r="BJ38" t="s">
        <v>66</v>
      </c>
      <c r="BK38" s="2">
        <v>44762.137372685182</v>
      </c>
      <c r="BL38">
        <v>387</v>
      </c>
      <c r="BM38" t="s">
        <v>12</v>
      </c>
      <c r="BN38">
        <v>0</v>
      </c>
      <c r="BO38">
        <v>2.8540000000000001</v>
      </c>
      <c r="BP38" s="3">
        <v>1098991</v>
      </c>
      <c r="BQ38">
        <v>0</v>
      </c>
      <c r="BR38" t="s">
        <v>13</v>
      </c>
      <c r="BS38" t="s">
        <v>13</v>
      </c>
      <c r="BT38" t="s">
        <v>13</v>
      </c>
      <c r="BU38" t="s">
        <v>13</v>
      </c>
    </row>
    <row r="39" spans="1:73" x14ac:dyDescent="0.35">
      <c r="A39">
        <v>79</v>
      </c>
      <c r="B39" t="s">
        <v>67</v>
      </c>
      <c r="C39" s="2">
        <v>44762.158645833333</v>
      </c>
      <c r="D39">
        <v>136</v>
      </c>
      <c r="E39" t="s">
        <v>12</v>
      </c>
      <c r="F39">
        <v>0</v>
      </c>
      <c r="G39">
        <v>6.0209999999999999</v>
      </c>
      <c r="H39" s="3">
        <v>73213</v>
      </c>
      <c r="I39">
        <v>0.14299999999999999</v>
      </c>
      <c r="J39" t="s">
        <v>13</v>
      </c>
      <c r="K39" t="s">
        <v>13</v>
      </c>
      <c r="L39" t="s">
        <v>13</v>
      </c>
      <c r="M39" t="s">
        <v>13</v>
      </c>
      <c r="O39">
        <v>79</v>
      </c>
      <c r="P39" t="s">
        <v>67</v>
      </c>
      <c r="Q39" s="2">
        <v>44762.158645833333</v>
      </c>
      <c r="R39">
        <v>136</v>
      </c>
      <c r="S39" t="s">
        <v>12</v>
      </c>
      <c r="T39">
        <v>0</v>
      </c>
      <c r="U39" t="s">
        <v>13</v>
      </c>
      <c r="V39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C39">
        <v>79</v>
      </c>
      <c r="AD39" t="s">
        <v>67</v>
      </c>
      <c r="AE39" s="2">
        <v>44762.158645833333</v>
      </c>
      <c r="AF39">
        <v>136</v>
      </c>
      <c r="AG39" t="s">
        <v>12</v>
      </c>
      <c r="AH39">
        <v>0</v>
      </c>
      <c r="AI39">
        <v>12.186</v>
      </c>
      <c r="AJ39" s="3">
        <v>8261</v>
      </c>
      <c r="AK39">
        <v>1.6779999999999999</v>
      </c>
      <c r="AL39" t="s">
        <v>13</v>
      </c>
      <c r="AM39" t="s">
        <v>13</v>
      </c>
      <c r="AN39" t="s">
        <v>13</v>
      </c>
      <c r="AO39" t="s">
        <v>13</v>
      </c>
      <c r="AQ39">
        <v>1</v>
      </c>
      <c r="AS39" s="14">
        <v>113</v>
      </c>
      <c r="AT39" s="10">
        <f t="shared" si="10"/>
        <v>169.00241805306075</v>
      </c>
      <c r="AU39" s="11">
        <f t="shared" si="11"/>
        <v>1602.1071100320801</v>
      </c>
      <c r="AW39" s="6">
        <f t="shared" si="12"/>
        <v>226.05728398222223</v>
      </c>
      <c r="AX39" s="7">
        <f t="shared" si="13"/>
        <v>1562.1357165248301</v>
      </c>
      <c r="AZ39" s="8">
        <f t="shared" si="14"/>
        <v>191.85711366668789</v>
      </c>
      <c r="BA39" s="9">
        <f t="shared" si="15"/>
        <v>1574.5355505925402</v>
      </c>
      <c r="BC39" s="10">
        <f t="shared" si="16"/>
        <v>169.00241805306075</v>
      </c>
      <c r="BD39" s="11">
        <f t="shared" si="17"/>
        <v>1602.1071100320801</v>
      </c>
      <c r="BF39" s="16">
        <f t="shared" si="18"/>
        <v>182.42974030879998</v>
      </c>
      <c r="BG39" s="17">
        <f t="shared" si="19"/>
        <v>759.84082988</v>
      </c>
      <c r="BI39">
        <v>79</v>
      </c>
      <c r="BJ39" t="s">
        <v>67</v>
      </c>
      <c r="BK39" s="2">
        <v>44762.158645833333</v>
      </c>
      <c r="BL39">
        <v>136</v>
      </c>
      <c r="BM39" t="s">
        <v>12</v>
      </c>
      <c r="BN39">
        <v>0</v>
      </c>
      <c r="BO39">
        <v>2.85</v>
      </c>
      <c r="BP39" s="3">
        <v>1212931</v>
      </c>
      <c r="BQ39">
        <v>0</v>
      </c>
      <c r="BR39" t="s">
        <v>13</v>
      </c>
      <c r="BS39" t="s">
        <v>13</v>
      </c>
      <c r="BT39" t="s">
        <v>13</v>
      </c>
      <c r="BU39" t="s">
        <v>13</v>
      </c>
    </row>
    <row r="40" spans="1:73" x14ac:dyDescent="0.35">
      <c r="A40">
        <v>80</v>
      </c>
      <c r="B40" t="s">
        <v>68</v>
      </c>
      <c r="C40" s="2">
        <v>44762.009675925925</v>
      </c>
      <c r="D40">
        <v>94</v>
      </c>
      <c r="E40" t="s">
        <v>12</v>
      </c>
      <c r="F40">
        <v>0</v>
      </c>
      <c r="G40">
        <v>6.0529999999999999</v>
      </c>
      <c r="H40" s="3">
        <v>2144</v>
      </c>
      <c r="I40">
        <v>0</v>
      </c>
      <c r="J40" t="s">
        <v>13</v>
      </c>
      <c r="K40" t="s">
        <v>13</v>
      </c>
      <c r="L40" t="s">
        <v>13</v>
      </c>
      <c r="M40" t="s">
        <v>13</v>
      </c>
      <c r="O40">
        <v>80</v>
      </c>
      <c r="P40" t="s">
        <v>68</v>
      </c>
      <c r="Q40" s="2">
        <v>44762.009675925925</v>
      </c>
      <c r="R40">
        <v>94</v>
      </c>
      <c r="S40" t="s">
        <v>12</v>
      </c>
      <c r="T40">
        <v>0</v>
      </c>
      <c r="U40" t="s">
        <v>13</v>
      </c>
      <c r="V40" s="3" t="s">
        <v>13</v>
      </c>
      <c r="W40" t="s">
        <v>13</v>
      </c>
      <c r="X40" t="s">
        <v>13</v>
      </c>
      <c r="Y40" t="s">
        <v>13</v>
      </c>
      <c r="Z40" t="s">
        <v>13</v>
      </c>
      <c r="AA40" t="s">
        <v>13</v>
      </c>
      <c r="AC40">
        <v>80</v>
      </c>
      <c r="AD40" t="s">
        <v>68</v>
      </c>
      <c r="AE40" s="2">
        <v>44762.009675925925</v>
      </c>
      <c r="AF40">
        <v>94</v>
      </c>
      <c r="AG40" t="s">
        <v>12</v>
      </c>
      <c r="AH40">
        <v>0</v>
      </c>
      <c r="AI40">
        <v>12.089</v>
      </c>
      <c r="AJ40" s="3">
        <v>96597</v>
      </c>
      <c r="AK40">
        <v>20.015000000000001</v>
      </c>
      <c r="AL40" t="s">
        <v>13</v>
      </c>
      <c r="AM40" t="s">
        <v>13</v>
      </c>
      <c r="AN40" t="s">
        <v>13</v>
      </c>
      <c r="AO40" t="s">
        <v>13</v>
      </c>
      <c r="AQ40">
        <v>1</v>
      </c>
      <c r="AS40" s="14">
        <v>114</v>
      </c>
      <c r="AT40" s="10">
        <f t="shared" si="10"/>
        <v>0.65293134080000015</v>
      </c>
      <c r="AU40" s="11">
        <f t="shared" si="11"/>
        <v>19624.773279962319</v>
      </c>
      <c r="AW40" s="6">
        <f t="shared" si="12"/>
        <v>1.5262006399999999</v>
      </c>
      <c r="AX40" s="7">
        <f t="shared" si="13"/>
        <v>17358.208159727074</v>
      </c>
      <c r="AZ40" s="8">
        <f t="shared" si="14"/>
        <v>1.2151311488000003</v>
      </c>
      <c r="BA40" s="9">
        <f t="shared" si="15"/>
        <v>18313.766658549663</v>
      </c>
      <c r="BC40" s="10">
        <f t="shared" si="16"/>
        <v>0.65293134080000015</v>
      </c>
      <c r="BD40" s="11">
        <f t="shared" si="17"/>
        <v>19624.773279962319</v>
      </c>
      <c r="BF40" s="16">
        <f t="shared" si="18"/>
        <v>-0.93726281279999979</v>
      </c>
      <c r="BG40" s="17">
        <f t="shared" si="19"/>
        <v>-5557.7520174800002</v>
      </c>
      <c r="BI40">
        <v>80</v>
      </c>
      <c r="BJ40" t="s">
        <v>68</v>
      </c>
      <c r="BK40" s="2">
        <v>44762.009675925925</v>
      </c>
      <c r="BL40">
        <v>94</v>
      </c>
      <c r="BM40" t="s">
        <v>12</v>
      </c>
      <c r="BN40">
        <v>0</v>
      </c>
      <c r="BO40">
        <v>2.855</v>
      </c>
      <c r="BP40" s="3">
        <v>1043261</v>
      </c>
      <c r="BQ40">
        <v>0</v>
      </c>
      <c r="BR40" t="s">
        <v>13</v>
      </c>
      <c r="BS40" t="s">
        <v>13</v>
      </c>
      <c r="BT40" t="s">
        <v>13</v>
      </c>
      <c r="BU40" t="s">
        <v>13</v>
      </c>
    </row>
    <row r="41" spans="1:73" x14ac:dyDescent="0.35">
      <c r="A41">
        <v>81</v>
      </c>
      <c r="B41" t="s">
        <v>69</v>
      </c>
      <c r="C41" s="2">
        <v>44761.711770833332</v>
      </c>
      <c r="D41">
        <v>402</v>
      </c>
      <c r="E41" t="s">
        <v>12</v>
      </c>
      <c r="F41">
        <v>0</v>
      </c>
      <c r="G41">
        <v>6.016</v>
      </c>
      <c r="H41" s="3">
        <v>58731</v>
      </c>
      <c r="I41">
        <v>0.114</v>
      </c>
      <c r="J41" t="s">
        <v>13</v>
      </c>
      <c r="K41" t="s">
        <v>13</v>
      </c>
      <c r="L41" t="s">
        <v>13</v>
      </c>
      <c r="M41" t="s">
        <v>13</v>
      </c>
      <c r="O41">
        <v>81</v>
      </c>
      <c r="P41" t="s">
        <v>69</v>
      </c>
      <c r="Q41" s="2">
        <v>44761.711770833332</v>
      </c>
      <c r="R41">
        <v>402</v>
      </c>
      <c r="S41" t="s">
        <v>12</v>
      </c>
      <c r="T41">
        <v>0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C41">
        <v>81</v>
      </c>
      <c r="AD41" t="s">
        <v>69</v>
      </c>
      <c r="AE41" s="2">
        <v>44761.711770833332</v>
      </c>
      <c r="AF41">
        <v>402</v>
      </c>
      <c r="AG41" t="s">
        <v>12</v>
      </c>
      <c r="AH41">
        <v>0</v>
      </c>
      <c r="AI41">
        <v>12.195</v>
      </c>
      <c r="AJ41" s="3">
        <v>1037</v>
      </c>
      <c r="AK41">
        <v>0.14299999999999999</v>
      </c>
      <c r="AL41" t="s">
        <v>13</v>
      </c>
      <c r="AM41" t="s">
        <v>13</v>
      </c>
      <c r="AN41" t="s">
        <v>13</v>
      </c>
      <c r="AO41" t="s">
        <v>13</v>
      </c>
      <c r="AQ41">
        <v>1</v>
      </c>
      <c r="AS41" s="14">
        <v>115</v>
      </c>
      <c r="AT41" s="10">
        <f t="shared" si="10"/>
        <v>135.15257893272505</v>
      </c>
      <c r="AU41" s="11">
        <f t="shared" si="11"/>
        <v>110.62045658311997</v>
      </c>
      <c r="AW41" s="6">
        <f t="shared" si="12"/>
        <v>182.12892755935181</v>
      </c>
      <c r="AX41" s="7">
        <f t="shared" si="13"/>
        <v>227.02229908787001</v>
      </c>
      <c r="AZ41" s="8">
        <f t="shared" si="14"/>
        <v>153.92806095935512</v>
      </c>
      <c r="BA41" s="9">
        <f t="shared" si="15"/>
        <v>194.39891450006002</v>
      </c>
      <c r="BC41" s="10">
        <f t="shared" si="16"/>
        <v>135.15257893272505</v>
      </c>
      <c r="BD41" s="11">
        <f t="shared" si="17"/>
        <v>110.62045658311997</v>
      </c>
      <c r="BF41" s="16">
        <f t="shared" si="18"/>
        <v>132.60805718719999</v>
      </c>
      <c r="BG41" s="17">
        <f t="shared" si="19"/>
        <v>89.125371320000013</v>
      </c>
      <c r="BI41">
        <v>81</v>
      </c>
      <c r="BJ41" t="s">
        <v>69</v>
      </c>
      <c r="BK41" s="2">
        <v>44761.711770833332</v>
      </c>
      <c r="BL41">
        <v>402</v>
      </c>
      <c r="BM41" t="s">
        <v>12</v>
      </c>
      <c r="BN41">
        <v>0</v>
      </c>
      <c r="BO41">
        <v>2.851</v>
      </c>
      <c r="BP41" s="3">
        <v>1097685</v>
      </c>
      <c r="BQ41">
        <v>0</v>
      </c>
      <c r="BR41" t="s">
        <v>13</v>
      </c>
      <c r="BS41" t="s">
        <v>13</v>
      </c>
      <c r="BT41" t="s">
        <v>13</v>
      </c>
      <c r="BU41" t="s">
        <v>13</v>
      </c>
    </row>
    <row r="42" spans="1:73" x14ac:dyDescent="0.35">
      <c r="A42">
        <v>82</v>
      </c>
      <c r="B42" t="s">
        <v>70</v>
      </c>
      <c r="C42" s="2">
        <v>44761.647951388892</v>
      </c>
      <c r="D42">
        <v>227</v>
      </c>
      <c r="E42" t="s">
        <v>12</v>
      </c>
      <c r="F42">
        <v>0</v>
      </c>
      <c r="G42">
        <v>6.0129999999999999</v>
      </c>
      <c r="H42" s="3">
        <v>1071186</v>
      </c>
      <c r="I42">
        <v>2.1619999999999999</v>
      </c>
      <c r="J42" t="s">
        <v>13</v>
      </c>
      <c r="K42" t="s">
        <v>13</v>
      </c>
      <c r="L42" t="s">
        <v>13</v>
      </c>
      <c r="M42" t="s">
        <v>13</v>
      </c>
      <c r="O42">
        <v>82</v>
      </c>
      <c r="P42" t="s">
        <v>70</v>
      </c>
      <c r="Q42" s="2">
        <v>44761.647951388892</v>
      </c>
      <c r="R42">
        <v>227</v>
      </c>
      <c r="S42" t="s">
        <v>12</v>
      </c>
      <c r="T42">
        <v>0</v>
      </c>
      <c r="U42">
        <v>5.9690000000000003</v>
      </c>
      <c r="V42" s="3">
        <v>9383</v>
      </c>
      <c r="W42">
        <v>2.452</v>
      </c>
      <c r="X42" t="s">
        <v>13</v>
      </c>
      <c r="Y42" t="s">
        <v>13</v>
      </c>
      <c r="Z42" t="s">
        <v>13</v>
      </c>
      <c r="AA42" t="s">
        <v>13</v>
      </c>
      <c r="AC42">
        <v>82</v>
      </c>
      <c r="AD42" t="s">
        <v>70</v>
      </c>
      <c r="AE42" s="2">
        <v>44761.647951388892</v>
      </c>
      <c r="AF42">
        <v>227</v>
      </c>
      <c r="AG42" t="s">
        <v>12</v>
      </c>
      <c r="AH42">
        <v>0</v>
      </c>
      <c r="AI42">
        <v>12.146000000000001</v>
      </c>
      <c r="AJ42" s="3">
        <v>44764</v>
      </c>
      <c r="AK42">
        <v>9.3529999999999998</v>
      </c>
      <c r="AL42" t="s">
        <v>13</v>
      </c>
      <c r="AM42" t="s">
        <v>13</v>
      </c>
      <c r="AN42" t="s">
        <v>13</v>
      </c>
      <c r="AO42" t="s">
        <v>13</v>
      </c>
      <c r="AQ42">
        <v>1</v>
      </c>
      <c r="AS42" s="14">
        <v>116</v>
      </c>
      <c r="AT42" s="10">
        <f t="shared" si="10"/>
        <v>2543.6330714471801</v>
      </c>
      <c r="AU42" s="11">
        <f t="shared" si="11"/>
        <v>9097.8814234380807</v>
      </c>
      <c r="AW42" s="6">
        <f t="shared" si="12"/>
        <v>2341.6209136633652</v>
      </c>
      <c r="AX42" s="7">
        <f t="shared" si="13"/>
        <v>8208.2960887620811</v>
      </c>
      <c r="AZ42" s="8">
        <f t="shared" si="14"/>
        <v>2690.1342233717701</v>
      </c>
      <c r="BA42" s="9">
        <f t="shared" si="15"/>
        <v>8522.4367567830395</v>
      </c>
      <c r="BC42" s="10">
        <f t="shared" si="16"/>
        <v>2543.6330714471801</v>
      </c>
      <c r="BD42" s="11">
        <f t="shared" si="17"/>
        <v>9097.8814234380807</v>
      </c>
      <c r="BF42" s="16">
        <f t="shared" si="18"/>
        <v>1172.08139555</v>
      </c>
      <c r="BG42" s="17">
        <f t="shared" si="19"/>
        <v>1403.5712348799996</v>
      </c>
      <c r="BI42">
        <v>82</v>
      </c>
      <c r="BJ42" t="s">
        <v>70</v>
      </c>
      <c r="BK42" s="2">
        <v>44761.647951388892</v>
      </c>
      <c r="BL42">
        <v>227</v>
      </c>
      <c r="BM42" t="s">
        <v>12</v>
      </c>
      <c r="BN42">
        <v>0</v>
      </c>
      <c r="BO42">
        <v>2.8559999999999999</v>
      </c>
      <c r="BP42" s="3">
        <v>995045</v>
      </c>
      <c r="BQ42">
        <v>0</v>
      </c>
      <c r="BR42" t="s">
        <v>13</v>
      </c>
      <c r="BS42" t="s">
        <v>13</v>
      </c>
      <c r="BT42" t="s">
        <v>13</v>
      </c>
      <c r="BU42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2022-07-20T14:20:09Z</dcterms:modified>
</cp:coreProperties>
</file>