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GC 2022\"/>
    </mc:Choice>
  </mc:AlternateContent>
  <xr:revisionPtr revIDLastSave="0" documentId="13_ncr:1_{67BCEE8F-BD79-45CB-B6E5-5B2490C82CFF}" xr6:coauthVersionLast="36" xr6:coauthVersionMax="36" xr10:uidLastSave="{00000000-0000-0000-0000-000000000000}"/>
  <bookViews>
    <workbookView xWindow="0" yWindow="0" windowWidth="11310" windowHeight="11450" xr2:uid="{00000000-000D-0000-FFFF-FFFF00000000}"/>
  </bookViews>
  <sheets>
    <sheet name="one" sheetId="1" r:id="rId1"/>
  </sheets>
  <calcPr calcId="191029"/>
</workbook>
</file>

<file path=xl/calcChain.xml><?xml version="1.0" encoding="utf-8"?>
<calcChain xmlns="http://schemas.openxmlformats.org/spreadsheetml/2006/main">
  <c r="AT9" i="1" l="1"/>
  <c r="AU9" i="1"/>
  <c r="AW9" i="1"/>
  <c r="AX9" i="1"/>
  <c r="AZ9" i="1"/>
  <c r="BA9" i="1"/>
  <c r="BC9" i="1"/>
  <c r="BD9" i="1"/>
  <c r="BF9" i="1"/>
  <c r="BG9" i="1"/>
  <c r="AT10" i="1"/>
  <c r="AU10" i="1"/>
  <c r="AW10" i="1"/>
  <c r="AX10" i="1"/>
  <c r="AZ10" i="1"/>
  <c r="BA10" i="1"/>
  <c r="BC10" i="1"/>
  <c r="BD10" i="1"/>
  <c r="BF10" i="1"/>
  <c r="BG10" i="1"/>
  <c r="AT11" i="1"/>
  <c r="AU11" i="1"/>
  <c r="AW11" i="1"/>
  <c r="AX11" i="1"/>
  <c r="AZ11" i="1"/>
  <c r="BA11" i="1"/>
  <c r="BC11" i="1"/>
  <c r="BD11" i="1"/>
  <c r="BF11" i="1"/>
  <c r="BG11" i="1"/>
  <c r="AT12" i="1"/>
  <c r="AU12" i="1"/>
  <c r="AW12" i="1"/>
  <c r="AX12" i="1"/>
  <c r="AZ12" i="1"/>
  <c r="BA12" i="1"/>
  <c r="BC12" i="1"/>
  <c r="BD12" i="1"/>
  <c r="BF12" i="1"/>
  <c r="BG12" i="1"/>
  <c r="AT13" i="1"/>
  <c r="AU13" i="1"/>
  <c r="AW13" i="1"/>
  <c r="AX13" i="1"/>
  <c r="AZ13" i="1"/>
  <c r="BA13" i="1"/>
  <c r="BC13" i="1"/>
  <c r="BD13" i="1"/>
  <c r="BF13" i="1"/>
  <c r="BG13" i="1"/>
  <c r="AT14" i="1"/>
  <c r="AU14" i="1"/>
  <c r="AW14" i="1"/>
  <c r="AX14" i="1"/>
  <c r="AZ14" i="1"/>
  <c r="BA14" i="1"/>
  <c r="BC14" i="1"/>
  <c r="BD14" i="1"/>
  <c r="BF14" i="1"/>
  <c r="BG14" i="1"/>
  <c r="AT15" i="1"/>
  <c r="AU15" i="1"/>
  <c r="AW15" i="1"/>
  <c r="AX15" i="1"/>
  <c r="AZ15" i="1"/>
  <c r="BA15" i="1"/>
  <c r="BC15" i="1"/>
  <c r="BD15" i="1"/>
  <c r="BF15" i="1"/>
  <c r="BG15" i="1"/>
  <c r="AT16" i="1"/>
  <c r="AU16" i="1"/>
  <c r="AW16" i="1"/>
  <c r="AX16" i="1"/>
  <c r="AZ16" i="1"/>
  <c r="BA16" i="1"/>
  <c r="BC16" i="1"/>
  <c r="BD16" i="1"/>
  <c r="BF16" i="1"/>
  <c r="BG16" i="1"/>
  <c r="AT17" i="1"/>
  <c r="AU17" i="1"/>
  <c r="AW17" i="1"/>
  <c r="AX17" i="1"/>
  <c r="AZ17" i="1"/>
  <c r="BA17" i="1"/>
  <c r="BC17" i="1"/>
  <c r="BD17" i="1"/>
  <c r="BF17" i="1"/>
  <c r="BG17" i="1"/>
  <c r="AT18" i="1"/>
  <c r="AU18" i="1"/>
  <c r="AW18" i="1"/>
  <c r="AX18" i="1"/>
  <c r="AZ18" i="1"/>
  <c r="BA18" i="1"/>
  <c r="BC18" i="1"/>
  <c r="BD18" i="1"/>
  <c r="BF18" i="1"/>
  <c r="BG18" i="1"/>
  <c r="AT19" i="1"/>
  <c r="AU19" i="1"/>
  <c r="AW19" i="1"/>
  <c r="AX19" i="1"/>
  <c r="AZ19" i="1"/>
  <c r="BA19" i="1"/>
  <c r="BC19" i="1"/>
  <c r="BD19" i="1"/>
  <c r="BF19" i="1"/>
  <c r="BG19" i="1"/>
  <c r="AT20" i="1"/>
  <c r="AU20" i="1"/>
  <c r="AW20" i="1"/>
  <c r="AX20" i="1"/>
  <c r="AZ20" i="1"/>
  <c r="BA20" i="1"/>
  <c r="BC20" i="1"/>
  <c r="BD20" i="1"/>
  <c r="BF20" i="1"/>
  <c r="BG20" i="1"/>
  <c r="AT21" i="1"/>
  <c r="AU21" i="1"/>
  <c r="AW21" i="1"/>
  <c r="AX21" i="1"/>
  <c r="AZ21" i="1"/>
  <c r="BA21" i="1"/>
  <c r="BC21" i="1"/>
  <c r="BD21" i="1"/>
  <c r="BF21" i="1"/>
  <c r="BG21" i="1"/>
  <c r="AT22" i="1"/>
  <c r="AU22" i="1"/>
  <c r="AW22" i="1"/>
  <c r="AX22" i="1"/>
  <c r="AZ22" i="1"/>
  <c r="BA22" i="1"/>
  <c r="BC22" i="1"/>
  <c r="BD22" i="1"/>
  <c r="BF22" i="1"/>
  <c r="BG22" i="1"/>
  <c r="AT23" i="1"/>
  <c r="AU23" i="1"/>
  <c r="AW23" i="1"/>
  <c r="AX23" i="1"/>
  <c r="AZ23" i="1"/>
  <c r="BA23" i="1"/>
  <c r="BC23" i="1"/>
  <c r="BD23" i="1"/>
  <c r="BF23" i="1"/>
  <c r="BG23" i="1"/>
  <c r="AT24" i="1"/>
  <c r="AU24" i="1"/>
  <c r="AW24" i="1"/>
  <c r="AX24" i="1"/>
  <c r="AZ24" i="1"/>
  <c r="BA24" i="1"/>
  <c r="BC24" i="1"/>
  <c r="BD24" i="1"/>
  <c r="BF24" i="1"/>
  <c r="BG24" i="1"/>
  <c r="AT25" i="1"/>
  <c r="AU25" i="1"/>
  <c r="AW25" i="1"/>
  <c r="AX25" i="1"/>
  <c r="AZ25" i="1"/>
  <c r="BA25" i="1"/>
  <c r="BC25" i="1"/>
  <c r="BD25" i="1"/>
  <c r="BF25" i="1"/>
  <c r="BG25" i="1"/>
  <c r="AT26" i="1"/>
  <c r="AU26" i="1"/>
  <c r="AW26" i="1"/>
  <c r="AX26" i="1"/>
  <c r="AZ26" i="1"/>
  <c r="BA26" i="1"/>
  <c r="BC26" i="1"/>
  <c r="BD26" i="1"/>
  <c r="BF26" i="1"/>
  <c r="BG26" i="1"/>
  <c r="AT27" i="1"/>
  <c r="AU27" i="1"/>
  <c r="AW27" i="1"/>
  <c r="AX27" i="1"/>
  <c r="AZ27" i="1"/>
  <c r="BA27" i="1"/>
  <c r="BC27" i="1"/>
  <c r="BD27" i="1"/>
  <c r="BF27" i="1"/>
  <c r="BG27" i="1"/>
  <c r="AT28" i="1"/>
  <c r="AU28" i="1"/>
  <c r="AW28" i="1"/>
  <c r="AX28" i="1"/>
  <c r="AZ28" i="1"/>
  <c r="BA28" i="1"/>
  <c r="BC28" i="1"/>
  <c r="BD28" i="1"/>
  <c r="BF28" i="1"/>
  <c r="BG28" i="1"/>
  <c r="AT29" i="1"/>
  <c r="AU29" i="1"/>
  <c r="AW29" i="1"/>
  <c r="AX29" i="1"/>
  <c r="AZ29" i="1"/>
  <c r="BA29" i="1"/>
  <c r="BC29" i="1"/>
  <c r="BD29" i="1"/>
  <c r="BF29" i="1"/>
  <c r="BG29" i="1"/>
  <c r="AT30" i="1"/>
  <c r="AU30" i="1"/>
  <c r="AW30" i="1"/>
  <c r="AX30" i="1"/>
  <c r="AZ30" i="1"/>
  <c r="BA30" i="1"/>
  <c r="BC30" i="1"/>
  <c r="BD30" i="1"/>
  <c r="BF30" i="1"/>
  <c r="BG30" i="1"/>
  <c r="AT31" i="1"/>
  <c r="AU31" i="1"/>
  <c r="AW31" i="1"/>
  <c r="AX31" i="1"/>
  <c r="AZ31" i="1"/>
  <c r="BA31" i="1"/>
  <c r="BC31" i="1"/>
  <c r="BD31" i="1"/>
  <c r="BF31" i="1"/>
  <c r="BG31" i="1"/>
  <c r="AT32" i="1"/>
  <c r="AU32" i="1"/>
  <c r="AW32" i="1"/>
  <c r="AX32" i="1"/>
  <c r="AZ32" i="1"/>
  <c r="BA32" i="1"/>
  <c r="BC32" i="1"/>
  <c r="BD32" i="1"/>
  <c r="BF32" i="1"/>
  <c r="BG32" i="1"/>
  <c r="AT33" i="1"/>
  <c r="AU33" i="1"/>
  <c r="AW33" i="1"/>
  <c r="AX33" i="1"/>
  <c r="AZ33" i="1"/>
  <c r="BA33" i="1"/>
  <c r="BC33" i="1"/>
  <c r="BD33" i="1"/>
  <c r="BF33" i="1"/>
  <c r="BG33" i="1"/>
  <c r="AT34" i="1"/>
  <c r="AU34" i="1"/>
  <c r="AW34" i="1"/>
  <c r="AX34" i="1"/>
  <c r="AZ34" i="1"/>
  <c r="BA34" i="1"/>
  <c r="BC34" i="1"/>
  <c r="BD34" i="1"/>
  <c r="BF34" i="1"/>
  <c r="BG34" i="1"/>
  <c r="AT35" i="1"/>
  <c r="AU35" i="1"/>
  <c r="AW35" i="1"/>
  <c r="AX35" i="1"/>
  <c r="AZ35" i="1"/>
  <c r="BA35" i="1"/>
  <c r="BC35" i="1"/>
  <c r="BD35" i="1"/>
  <c r="BF35" i="1"/>
  <c r="BG35" i="1"/>
  <c r="AT36" i="1"/>
  <c r="AU36" i="1"/>
  <c r="AW36" i="1"/>
  <c r="AX36" i="1"/>
  <c r="AZ36" i="1"/>
  <c r="BA36" i="1"/>
  <c r="BC36" i="1"/>
  <c r="BD36" i="1"/>
  <c r="BF36" i="1"/>
  <c r="BG36" i="1"/>
  <c r="AT37" i="1"/>
  <c r="AU37" i="1"/>
  <c r="AW37" i="1"/>
  <c r="AX37" i="1"/>
  <c r="AZ37" i="1"/>
  <c r="BA37" i="1"/>
  <c r="BC37" i="1"/>
  <c r="BD37" i="1"/>
  <c r="BF37" i="1"/>
  <c r="BG37" i="1"/>
  <c r="AT38" i="1"/>
  <c r="AU38" i="1"/>
  <c r="AW38" i="1"/>
  <c r="AX38" i="1"/>
  <c r="AZ38" i="1"/>
  <c r="BA38" i="1"/>
  <c r="BC38" i="1"/>
  <c r="BD38" i="1"/>
  <c r="BF38" i="1"/>
  <c r="BG38" i="1"/>
  <c r="AT39" i="1"/>
  <c r="AU39" i="1"/>
  <c r="AW39" i="1"/>
  <c r="AX39" i="1"/>
  <c r="AZ39" i="1"/>
  <c r="BA39" i="1"/>
  <c r="BC39" i="1"/>
  <c r="BD39" i="1"/>
  <c r="BF39" i="1"/>
  <c r="BG39" i="1"/>
  <c r="AT40" i="1"/>
  <c r="AU40" i="1"/>
  <c r="AW40" i="1"/>
  <c r="AX40" i="1"/>
  <c r="AZ40" i="1"/>
  <c r="BA40" i="1"/>
  <c r="BC40" i="1"/>
  <c r="BD40" i="1"/>
  <c r="BF40" i="1"/>
  <c r="BG40" i="1"/>
  <c r="AT41" i="1"/>
  <c r="AU41" i="1"/>
  <c r="AW41" i="1"/>
  <c r="AX41" i="1"/>
  <c r="AZ41" i="1"/>
  <c r="BA41" i="1"/>
  <c r="BC41" i="1"/>
  <c r="BD41" i="1"/>
  <c r="BF41" i="1"/>
  <c r="BG41" i="1"/>
  <c r="AT42" i="1"/>
  <c r="AU42" i="1"/>
  <c r="AW42" i="1"/>
  <c r="AX42" i="1"/>
  <c r="AZ42" i="1"/>
  <c r="BA42" i="1"/>
  <c r="BC42" i="1"/>
  <c r="BD42" i="1"/>
  <c r="BF42" i="1"/>
  <c r="BG42" i="1"/>
  <c r="AT43" i="1"/>
  <c r="AU43" i="1"/>
  <c r="AW43" i="1"/>
  <c r="AX43" i="1"/>
  <c r="AZ43" i="1"/>
  <c r="BA43" i="1"/>
  <c r="BC43" i="1"/>
  <c r="BD43" i="1"/>
  <c r="BF43" i="1"/>
  <c r="BG43" i="1"/>
</calcChain>
</file>

<file path=xl/sharedStrings.xml><?xml version="1.0" encoding="utf-8"?>
<sst xmlns="http://schemas.openxmlformats.org/spreadsheetml/2006/main" count="1030" uniqueCount="74">
  <si>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</si>
  <si>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</si>
  <si>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</si>
  <si>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</si>
  <si>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</si>
  <si>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</si>
  <si>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</si>
  <si>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</si>
  <si>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Std. Conc.</t>
  </si>
  <si>
    <t>Cal. Point</t>
  </si>
  <si>
    <t>Accuracy[%]</t>
  </si>
  <si>
    <t>Deviation</t>
  </si>
  <si>
    <t>Unknown</t>
  </si>
  <si>
    <t>-----</t>
  </si>
  <si>
    <t>CH4 by FID</t>
  </si>
  <si>
    <t>CH4 by TCD</t>
  </si>
  <si>
    <t>CO2 by TCD</t>
  </si>
  <si>
    <t>Analyst code</t>
  </si>
  <si>
    <t>Note</t>
  </si>
  <si>
    <t>2020 CAL Measured headspace CO2 in ppm from GC in ppm</t>
  </si>
  <si>
    <t>2020 ranged CAL Measured headspace CH4 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</si>
  <si>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</si>
  <si>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</si>
  <si>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</si>
  <si>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</si>
  <si>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yellow tank</t>
  </si>
  <si>
    <t>Order</t>
  </si>
  <si>
    <t>2022 near ambient CH4  in ppm from GC in ppm</t>
  </si>
  <si>
    <t>2022 near ambient CO2 in ppm from GC in ppm</t>
  </si>
  <si>
    <t>AIR</t>
  </si>
  <si>
    <t>Measured headspace CH4  in ppm from GC in ppm</t>
  </si>
  <si>
    <t>Measured headspace CO2 in ppm from GC in ppm</t>
  </si>
  <si>
    <t>ALL POSSIBLE CALIBRATIONS...</t>
  </si>
  <si>
    <t>WHAT WE'RE USING</t>
  </si>
  <si>
    <t>Conc. (ppt)</t>
  </si>
  <si>
    <t>BRN22jun22_001.gcd</t>
  </si>
  <si>
    <t>air 2nd sampling</t>
  </si>
  <si>
    <t>BRN22jun22_002.gcd</t>
  </si>
  <si>
    <t>air + 100 2nd sampling</t>
  </si>
  <si>
    <t>BRN22jun22_003.gcd</t>
  </si>
  <si>
    <t>BRN22jun22_004.gcd</t>
  </si>
  <si>
    <t>BRN22jun22_005.gcd</t>
  </si>
  <si>
    <t>BRN22jun22_006.gcd</t>
  </si>
  <si>
    <t>BRN22jun22_007.gcd</t>
  </si>
  <si>
    <t>BRN22jun22_008.gcd</t>
  </si>
  <si>
    <t>BRN22jun22_009.gcd</t>
  </si>
  <si>
    <t>BRN22jun22_010.gcd</t>
  </si>
  <si>
    <t>BRN22jun22_011.gcd</t>
  </si>
  <si>
    <t>BRN22jun22_012.gcd</t>
  </si>
  <si>
    <t>BRN22jun22_013.gcd</t>
  </si>
  <si>
    <t>BRN22jun22_014.gcd</t>
  </si>
  <si>
    <t>BRN22jun22_015.gcd</t>
  </si>
  <si>
    <t>BRN22jun22_016.gcd</t>
  </si>
  <si>
    <t>BRN22jun22_017.gcd</t>
  </si>
  <si>
    <t>BRN22jun22_018.gcd</t>
  </si>
  <si>
    <t>BRN22jun22_019.gcd</t>
  </si>
  <si>
    <t>BRN22jun22_020.gcd</t>
  </si>
  <si>
    <t>BRN22jun22_021.gcd</t>
  </si>
  <si>
    <t>BRN22jun22_022.gcd</t>
  </si>
  <si>
    <t>BRN22jun22_023.gcd</t>
  </si>
  <si>
    <t>BRN22jun22_024.gcd</t>
  </si>
  <si>
    <t>BRN22jun22_025.gcd</t>
  </si>
  <si>
    <t>BRN22jun22_026.gcd</t>
  </si>
  <si>
    <t>BRN22jun22_028.gcd</t>
  </si>
  <si>
    <t>BRN22jun22_029.gcd</t>
  </si>
  <si>
    <t>BRN22jun22_030.gcd</t>
  </si>
  <si>
    <t>BRN22jun22_031.gcd</t>
  </si>
  <si>
    <t>BRN22jun22_032.gcd</t>
  </si>
  <si>
    <t>BRN22jun22_033.gcd</t>
  </si>
  <si>
    <t>BRN22jun22_034.gcd</t>
  </si>
  <si>
    <t>BRN22jun22_035.gcd</t>
  </si>
  <si>
    <t>347 (funky cap)</t>
  </si>
  <si>
    <t>BRN22jun22_036.gcd</t>
  </si>
  <si>
    <t>024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</si>
</sst>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48118533890809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4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2" fontId="0" fillId="33" borderId="0" xfId="0" applyNumberFormat="1" applyFill="1"/>
    <xf numFmtId="1" fontId="0" fillId="33" borderId="0" xfId="0" applyNumberFormat="1" applyFill="1"/>
    <xf numFmtId="2" fontId="0" fillId="34" borderId="0" xfId="0" applyNumberFormat="1" applyFill="1"/>
    <xf numFmtId="1" fontId="0" fillId="34" borderId="0" xfId="0" applyNumberFormat="1" applyFill="1"/>
    <xf numFmtId="2" fontId="0" fillId="35" borderId="0" xfId="0" applyNumberFormat="1" applyFill="1"/>
    <xf numFmtId="1" fontId="0" fillId="35" borderId="0" xfId="0" applyNumberFormat="1" applyFill="1"/>
    <xf numFmtId="0" fontId="18" fillId="0" borderId="0" xfId="0" applyFont="1" applyFill="1" applyAlignment="1">
      <alignment wrapText="1"/>
    </xf>
    <xf numFmtId="0" fontId="0" fillId="0" borderId="0" xfId="0" applyFill="1"/>
    <xf numFmtId="0" fontId="0" fillId="0" borderId="0" xfId="0" applyAlignment="1"/>
    <xf numFmtId="0" fontId="0" fillId="0" borderId="0" xfId="0" applyFont="1" applyFill="1" applyAlignment="1">
      <alignment wrapText="1"/>
    </xf>
    <xf numFmtId="2" fontId="0" fillId="36" borderId="0" xfId="0" applyNumberFormat="1" applyFont="1" applyFill="1"/>
    <xf numFmtId="1" fontId="0" fillId="36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BU43"/>
  <sheetViews>
    <sheetView tabSelected="1" workbookViewId="0">
      <selection activeCell="K16" sqref="K16"/>
    </sheetView>
  </sheetViews>
  <sheetFormatPr defaultRowHeight="14.5" x14ac:dyDescent="0.35"/>
  <cols>
    <col min="2" max="2" width="23.54296875" customWidth="1"/>
    <col min="3" max="3" width="17.81640625" customWidth="1"/>
    <col min="4" max="4" width="13.54296875" customWidth="1"/>
    <col min="31" max="31" width="21.453125" customWidth="1"/>
    <col min="60" max="60" width="8.7265625" style="13"/>
  </cols>
  <sheetData>
    <row r="7" spans="1:73" x14ac:dyDescent="0.35">
      <c r="A7" t="s">
        <v>14</v>
      </c>
      <c r="O7" t="s">
        <v>15</v>
      </c>
      <c r="AC7" t="s">
        <v>16</v>
      </c>
      <c r="AT7" t="s">
        <v>33</v>
      </c>
      <c r="AW7" t="s">
        <v>32</v>
      </c>
      <c r="BI7" t="s">
        <v>29</v>
      </c>
    </row>
    <row r="8" spans="1:73" ht="145" x14ac:dyDescent="0.35">
      <c r="A8" s="1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  <c r="I8" t="s">
        <v>34</v>
      </c>
      <c r="J8" t="s">
        <v>8</v>
      </c>
      <c r="K8" t="s">
        <v>9</v>
      </c>
      <c r="L8" t="s">
        <v>10</v>
      </c>
      <c r="M8" t="s">
        <v>11</v>
      </c>
      <c r="O8" s="2" t="s">
        <v>0</v>
      </c>
      <c r="P8" t="s">
        <v>1</v>
      </c>
      <c r="Q8" t="s">
        <v>2</v>
      </c>
      <c r="R8" t="s">
        <v>3</v>
      </c>
      <c r="S8" t="s">
        <v>4</v>
      </c>
      <c r="T8" t="s">
        <v>5</v>
      </c>
      <c r="U8" t="s">
        <v>6</v>
      </c>
      <c r="V8" t="s">
        <v>7</v>
      </c>
      <c r="W8" t="s">
        <v>34</v>
      </c>
      <c r="X8" t="s">
        <v>8</v>
      </c>
      <c r="Y8" t="s">
        <v>9</v>
      </c>
      <c r="Z8" t="s">
        <v>10</v>
      </c>
      <c r="AA8" t="s">
        <v>11</v>
      </c>
      <c r="AC8" t="s">
        <v>0</v>
      </c>
      <c r="AD8" t="s">
        <v>1</v>
      </c>
      <c r="AE8" t="s">
        <v>2</v>
      </c>
      <c r="AF8" t="s">
        <v>3</v>
      </c>
      <c r="AG8" t="s">
        <v>4</v>
      </c>
      <c r="AH8" t="s">
        <v>5</v>
      </c>
      <c r="AI8" t="s">
        <v>6</v>
      </c>
      <c r="AJ8" t="s">
        <v>7</v>
      </c>
      <c r="AK8" t="s">
        <v>34</v>
      </c>
      <c r="AL8" t="s">
        <v>8</v>
      </c>
      <c r="AM8" t="s">
        <v>9</v>
      </c>
      <c r="AN8" t="s">
        <v>10</v>
      </c>
      <c r="AO8" t="s">
        <v>11</v>
      </c>
      <c r="AQ8" s="4" t="s">
        <v>17</v>
      </c>
      <c r="AR8" s="4" t="s">
        <v>18</v>
      </c>
      <c r="AS8" t="s">
        <v>26</v>
      </c>
      <c r="AT8" s="5" t="s">
        <v>30</v>
      </c>
      <c r="AU8" s="5" t="s">
        <v>31</v>
      </c>
      <c r="AW8" s="5" t="s">
        <v>20</v>
      </c>
      <c r="AX8" s="5" t="s">
        <v>19</v>
      </c>
      <c r="AZ8" s="5" t="s">
        <v>21</v>
      </c>
      <c r="BA8" s="5" t="s">
        <v>22</v>
      </c>
      <c r="BC8" s="5" t="s">
        <v>23</v>
      </c>
      <c r="BD8" s="5" t="s">
        <v>24</v>
      </c>
      <c r="BF8" s="15" t="s">
        <v>27</v>
      </c>
      <c r="BG8" s="15" t="s">
        <v>28</v>
      </c>
      <c r="BH8" s="12"/>
      <c r="BI8" s="12" t="s">
        <v>0</v>
      </c>
      <c r="BJ8" t="s">
        <v>1</v>
      </c>
      <c r="BK8" t="s">
        <v>2</v>
      </c>
      <c r="BL8" t="s">
        <v>3</v>
      </c>
      <c r="BM8" t="s">
        <v>4</v>
      </c>
      <c r="BN8" t="s">
        <v>5</v>
      </c>
      <c r="BO8" t="s">
        <v>6</v>
      </c>
      <c r="BP8" t="s">
        <v>7</v>
      </c>
      <c r="BQ8" t="s">
        <v>34</v>
      </c>
      <c r="BR8" t="s">
        <v>8</v>
      </c>
      <c r="BS8" t="s">
        <v>9</v>
      </c>
      <c r="BT8" t="s">
        <v>10</v>
      </c>
      <c r="BU8" t="s">
        <v>11</v>
      </c>
    </row>
    <row r="9" spans="1:73" x14ac:dyDescent="0.35">
      <c r="A9">
        <v>49</v>
      </c>
      <c r="B9" t="s">
        <v>35</v>
      </c>
      <c r="C9" s="2">
        <v>44734.582280092596</v>
      </c>
      <c r="D9" t="s">
        <v>36</v>
      </c>
      <c r="E9" t="s">
        <v>12</v>
      </c>
      <c r="F9">
        <v>0</v>
      </c>
      <c r="G9">
        <v>6.0540000000000003</v>
      </c>
      <c r="H9" s="3">
        <v>1669</v>
      </c>
      <c r="I9">
        <v>-1E-3</v>
      </c>
      <c r="J9" t="s">
        <v>13</v>
      </c>
      <c r="K9" t="s">
        <v>13</v>
      </c>
      <c r="L9" t="s">
        <v>13</v>
      </c>
      <c r="M9" t="s">
        <v>13</v>
      </c>
      <c r="O9">
        <v>49</v>
      </c>
      <c r="P9" t="s">
        <v>35</v>
      </c>
      <c r="Q9" s="2">
        <v>44734.582280092596</v>
      </c>
      <c r="R9" t="s">
        <v>36</v>
      </c>
      <c r="S9" t="s">
        <v>12</v>
      </c>
      <c r="T9">
        <v>0</v>
      </c>
      <c r="U9" t="s">
        <v>13</v>
      </c>
      <c r="V9" t="s">
        <v>13</v>
      </c>
      <c r="W9" t="s">
        <v>13</v>
      </c>
      <c r="X9" t="s">
        <v>13</v>
      </c>
      <c r="Y9" t="s">
        <v>13</v>
      </c>
      <c r="Z9" t="s">
        <v>13</v>
      </c>
      <c r="AA9" t="s">
        <v>13</v>
      </c>
      <c r="AC9">
        <v>49</v>
      </c>
      <c r="AD9" t="s">
        <v>35</v>
      </c>
      <c r="AE9" s="2">
        <v>44734.582280092596</v>
      </c>
      <c r="AF9" t="s">
        <v>36</v>
      </c>
      <c r="AG9" t="s">
        <v>12</v>
      </c>
      <c r="AH9">
        <v>0</v>
      </c>
      <c r="AI9">
        <v>12.212</v>
      </c>
      <c r="AJ9" s="3">
        <v>3243</v>
      </c>
      <c r="AK9">
        <v>0.61199999999999999</v>
      </c>
      <c r="AL9" t="s">
        <v>13</v>
      </c>
      <c r="AM9" t="s">
        <v>13</v>
      </c>
      <c r="AN9" t="s">
        <v>13</v>
      </c>
      <c r="AO9" t="s">
        <v>13</v>
      </c>
      <c r="AQ9">
        <v>1</v>
      </c>
      <c r="AS9" s="14">
        <v>83</v>
      </c>
      <c r="AT9" s="10">
        <f t="shared" ref="AT9:AT43" si="0">IF(H9&lt;10000,((0.0000001453*H9^2)+(0.0008349*H9)+(-1.805)),(IF(H9&lt;700000,((-0.00000000008054*H9^2)+(0.002348*H9)+(-2.47)), ((-0.00000001938*V9^2)+(0.2471*V9)+(226.8)))))</f>
        <v>-6.8098866999999341E-3</v>
      </c>
      <c r="AU9" s="11">
        <f t="shared" ref="AU9:AU43" si="1">(-0.00000002552*AJ9^2)+(0.2067*AJ9)+(-103.7)</f>
        <v>566.35970490951991</v>
      </c>
      <c r="AW9" s="6">
        <f t="shared" ref="AW9:AW43" si="2">IF(H9&lt;15000,((0.00000002125*H9^2)+(0.002705*H9)+(-4.371)),(IF(H9&lt;700000,((-0.0000000008162*H9^2)+(0.003141*H9)+(0.4702)), ((0.000000003285*V9^2)+(0.1899*V9)+(559.5)))))</f>
        <v>0.20283817124999892</v>
      </c>
      <c r="AX9" s="7">
        <f t="shared" ref="AX9:AX43" si="3">((-0.00000006277*AJ9^2)+(0.1854*AJ9)+(34.83))</f>
        <v>635.42204483427008</v>
      </c>
      <c r="AZ9" s="8">
        <f t="shared" ref="AZ9:AZ43" si="4">IF(H9&lt;10000,((-0.00000005795*H9^2)+(0.003823*H9)+(-6.715)),(IF(H9&lt;700000,((-0.0000000001209*H9^2)+(0.002635*H9)+(-0.4111)), ((-0.00000002007*V9^2)+(0.2564*V9)+(286.1)))))</f>
        <v>-0.49583625994999991</v>
      </c>
      <c r="BA9" s="9">
        <f t="shared" ref="BA9:BA43" si="5">(-0.00000001626*AJ9^2)+(0.1912*AJ9)+(-3.858)</f>
        <v>616.03259278326004</v>
      </c>
      <c r="BC9" s="10">
        <f t="shared" ref="BC9:BC43" si="6">IF(H9&lt;10000,((0.0000001453*H9^2)+(0.0008349*H9)+(-1.805)),(IF(H9&lt;700000,((-0.00000000008054*H9^2)+(0.002348*H9)+(-2.47)), ((-0.00000001938*V9^2)+(0.2471*V9)+(226.8)))))</f>
        <v>-6.8098866999999341E-3</v>
      </c>
      <c r="BD9" s="11">
        <f t="shared" ref="BD9:BD43" si="7">(-0.00000002552*AJ9^2)+(0.2067*AJ9)+(-103.7)</f>
        <v>566.35970490951991</v>
      </c>
      <c r="BF9" s="16">
        <f t="shared" ref="BF9:BF43" si="8">IF(H9&lt;100000,((0.0000000152*H9^2)+(0.0014347*H9)+(-4.08313)),((0.00000295*V9^2)+(0.083061*V9)+(133)))</f>
        <v>-1.6462751727999998</v>
      </c>
      <c r="BG9" s="17">
        <f t="shared" ref="BG9:BG43" si="9">(-0.00000172*AJ9^2)+(0.108838*AJ9)+(-21.89)</f>
        <v>312.98230971999999</v>
      </c>
      <c r="BI9">
        <v>49</v>
      </c>
      <c r="BJ9" t="s">
        <v>35</v>
      </c>
      <c r="BK9" s="2">
        <v>44734.582280092596</v>
      </c>
      <c r="BL9" t="s">
        <v>36</v>
      </c>
      <c r="BM9" t="s">
        <v>12</v>
      </c>
      <c r="BN9">
        <v>0</v>
      </c>
      <c r="BO9">
        <v>2.6960000000000002</v>
      </c>
      <c r="BP9" s="3">
        <v>5400516</v>
      </c>
      <c r="BQ9">
        <v>960.20699999999999</v>
      </c>
      <c r="BR9" t="s">
        <v>13</v>
      </c>
      <c r="BS9" t="s">
        <v>13</v>
      </c>
      <c r="BT9" t="s">
        <v>13</v>
      </c>
      <c r="BU9" t="s">
        <v>13</v>
      </c>
    </row>
    <row r="10" spans="1:73" x14ac:dyDescent="0.35">
      <c r="A10">
        <v>50</v>
      </c>
      <c r="B10" t="s">
        <v>37</v>
      </c>
      <c r="C10" s="2">
        <v>44734.60355324074</v>
      </c>
      <c r="D10" t="s">
        <v>38</v>
      </c>
      <c r="E10" t="s">
        <v>12</v>
      </c>
      <c r="F10">
        <v>0</v>
      </c>
      <c r="G10">
        <v>6.01</v>
      </c>
      <c r="H10" s="3">
        <v>1089820</v>
      </c>
      <c r="I10">
        <v>2.1989999999999998</v>
      </c>
      <c r="J10" t="s">
        <v>13</v>
      </c>
      <c r="K10" t="s">
        <v>13</v>
      </c>
      <c r="L10" t="s">
        <v>13</v>
      </c>
      <c r="M10" t="s">
        <v>13</v>
      </c>
      <c r="O10">
        <v>50</v>
      </c>
      <c r="P10" t="s">
        <v>37</v>
      </c>
      <c r="Q10" s="2">
        <v>44734.60355324074</v>
      </c>
      <c r="R10" t="s">
        <v>38</v>
      </c>
      <c r="S10" t="s">
        <v>12</v>
      </c>
      <c r="T10">
        <v>0</v>
      </c>
      <c r="U10">
        <v>5.9640000000000004</v>
      </c>
      <c r="V10" s="3">
        <v>9765</v>
      </c>
      <c r="W10">
        <v>2.5459999999999998</v>
      </c>
      <c r="X10" t="s">
        <v>13</v>
      </c>
      <c r="Y10" t="s">
        <v>13</v>
      </c>
      <c r="Z10" t="s">
        <v>13</v>
      </c>
      <c r="AA10" t="s">
        <v>13</v>
      </c>
      <c r="AC10">
        <v>50</v>
      </c>
      <c r="AD10" t="s">
        <v>37</v>
      </c>
      <c r="AE10" s="2">
        <v>44734.60355324074</v>
      </c>
      <c r="AF10" t="s">
        <v>38</v>
      </c>
      <c r="AG10" t="s">
        <v>12</v>
      </c>
      <c r="AH10">
        <v>0</v>
      </c>
      <c r="AI10">
        <v>12.19</v>
      </c>
      <c r="AJ10" s="3">
        <v>9710</v>
      </c>
      <c r="AK10">
        <v>1.986</v>
      </c>
      <c r="AL10" t="s">
        <v>13</v>
      </c>
      <c r="AM10" t="s">
        <v>13</v>
      </c>
      <c r="AN10" t="s">
        <v>13</v>
      </c>
      <c r="AO10" t="s">
        <v>13</v>
      </c>
      <c r="AQ10">
        <v>1</v>
      </c>
      <c r="AS10" s="14">
        <v>84</v>
      </c>
      <c r="AT10" s="10">
        <f t="shared" si="0"/>
        <v>2637.8835157394997</v>
      </c>
      <c r="AU10" s="11">
        <f t="shared" si="1"/>
        <v>1900.9508697680001</v>
      </c>
      <c r="AW10" s="6">
        <f t="shared" si="2"/>
        <v>2414.1867419141254</v>
      </c>
      <c r="AX10" s="7">
        <f t="shared" si="3"/>
        <v>1829.1457870430002</v>
      </c>
      <c r="AZ10" s="8">
        <f t="shared" si="4"/>
        <v>2787.9322206342499</v>
      </c>
      <c r="BA10" s="9">
        <f t="shared" si="5"/>
        <v>1851.1609405340002</v>
      </c>
      <c r="BC10" s="10">
        <f t="shared" si="6"/>
        <v>2637.8835157394997</v>
      </c>
      <c r="BD10" s="11">
        <f t="shared" si="7"/>
        <v>1900.9508697680001</v>
      </c>
      <c r="BF10" s="16">
        <f t="shared" si="8"/>
        <v>1225.3885787499999</v>
      </c>
      <c r="BG10" s="17">
        <f t="shared" si="9"/>
        <v>872.75832800000001</v>
      </c>
      <c r="BI10">
        <v>50</v>
      </c>
      <c r="BJ10" t="s">
        <v>37</v>
      </c>
      <c r="BK10" s="2">
        <v>44734.60355324074</v>
      </c>
      <c r="BL10" t="s">
        <v>38</v>
      </c>
      <c r="BM10" t="s">
        <v>12</v>
      </c>
      <c r="BN10">
        <v>0</v>
      </c>
      <c r="BO10">
        <v>2.7109999999999999</v>
      </c>
      <c r="BP10" s="3">
        <v>5092101</v>
      </c>
      <c r="BQ10">
        <v>957.96900000000005</v>
      </c>
      <c r="BR10" t="s">
        <v>13</v>
      </c>
      <c r="BS10" t="s">
        <v>13</v>
      </c>
      <c r="BT10" t="s">
        <v>13</v>
      </c>
      <c r="BU10" t="s">
        <v>13</v>
      </c>
    </row>
    <row r="11" spans="1:73" x14ac:dyDescent="0.35">
      <c r="A11">
        <v>51</v>
      </c>
      <c r="B11" t="s">
        <v>39</v>
      </c>
      <c r="C11" s="2">
        <v>44734.624826388892</v>
      </c>
      <c r="D11" t="s">
        <v>25</v>
      </c>
      <c r="E11" t="s">
        <v>12</v>
      </c>
      <c r="F11">
        <v>0</v>
      </c>
      <c r="G11">
        <v>6.0369999999999999</v>
      </c>
      <c r="H11" s="3">
        <v>3019</v>
      </c>
      <c r="I11">
        <v>1E-3</v>
      </c>
      <c r="J11" t="s">
        <v>13</v>
      </c>
      <c r="K11" t="s">
        <v>13</v>
      </c>
      <c r="L11" t="s">
        <v>13</v>
      </c>
      <c r="M11" t="s">
        <v>13</v>
      </c>
      <c r="O11">
        <v>51</v>
      </c>
      <c r="P11" t="s">
        <v>39</v>
      </c>
      <c r="Q11" s="2">
        <v>44734.624826388892</v>
      </c>
      <c r="R11" t="s">
        <v>25</v>
      </c>
      <c r="S11" t="s">
        <v>12</v>
      </c>
      <c r="T11">
        <v>0</v>
      </c>
      <c r="U11" t="s">
        <v>13</v>
      </c>
      <c r="V11" t="s">
        <v>13</v>
      </c>
      <c r="W11" t="s">
        <v>13</v>
      </c>
      <c r="X11" t="s">
        <v>13</v>
      </c>
      <c r="Y11" t="s">
        <v>13</v>
      </c>
      <c r="Z11" t="s">
        <v>13</v>
      </c>
      <c r="AA11" t="s">
        <v>13</v>
      </c>
      <c r="AC11">
        <v>51</v>
      </c>
      <c r="AD11" t="s">
        <v>39</v>
      </c>
      <c r="AE11" s="2">
        <v>44734.624826388892</v>
      </c>
      <c r="AF11" t="s">
        <v>25</v>
      </c>
      <c r="AG11" t="s">
        <v>12</v>
      </c>
      <c r="AH11">
        <v>0</v>
      </c>
      <c r="AI11">
        <v>12.214</v>
      </c>
      <c r="AJ11" s="3">
        <v>1085</v>
      </c>
      <c r="AK11">
        <v>0.153</v>
      </c>
      <c r="AL11" t="s">
        <v>13</v>
      </c>
      <c r="AM11" t="s">
        <v>13</v>
      </c>
      <c r="AN11" t="s">
        <v>13</v>
      </c>
      <c r="AO11" t="s">
        <v>13</v>
      </c>
      <c r="AQ11">
        <v>1</v>
      </c>
      <c r="AS11" s="14">
        <v>85</v>
      </c>
      <c r="AT11" s="10">
        <f t="shared" si="0"/>
        <v>2.0398797533000002</v>
      </c>
      <c r="AU11" s="11">
        <f t="shared" si="1"/>
        <v>120.53945721799998</v>
      </c>
      <c r="AW11" s="6">
        <f t="shared" si="2"/>
        <v>3.9890751712499988</v>
      </c>
      <c r="AX11" s="7">
        <f t="shared" si="3"/>
        <v>235.91510558675003</v>
      </c>
      <c r="AZ11" s="8">
        <f t="shared" si="4"/>
        <v>4.2984597800499991</v>
      </c>
      <c r="BA11" s="9">
        <f t="shared" si="5"/>
        <v>203.57485832149999</v>
      </c>
      <c r="BC11" s="10">
        <f t="shared" si="6"/>
        <v>2.0398797533000002</v>
      </c>
      <c r="BD11" s="11">
        <f t="shared" si="7"/>
        <v>120.53945721799998</v>
      </c>
      <c r="BF11" s="16">
        <f t="shared" si="8"/>
        <v>0.38676758720000048</v>
      </c>
      <c r="BG11" s="17">
        <f t="shared" si="9"/>
        <v>94.174402999999998</v>
      </c>
      <c r="BI11">
        <v>51</v>
      </c>
      <c r="BJ11" t="s">
        <v>39</v>
      </c>
      <c r="BK11" s="2">
        <v>44734.624826388892</v>
      </c>
      <c r="BL11" t="s">
        <v>25</v>
      </c>
      <c r="BM11" t="s">
        <v>12</v>
      </c>
      <c r="BN11">
        <v>0</v>
      </c>
      <c r="BO11">
        <v>2.7080000000000002</v>
      </c>
      <c r="BP11" s="3">
        <v>5213164</v>
      </c>
      <c r="BQ11">
        <v>958.90800000000002</v>
      </c>
      <c r="BR11" t="s">
        <v>13</v>
      </c>
      <c r="BS11" t="s">
        <v>13</v>
      </c>
      <c r="BT11" t="s">
        <v>13</v>
      </c>
      <c r="BU11" t="s">
        <v>13</v>
      </c>
    </row>
    <row r="12" spans="1:73" x14ac:dyDescent="0.35">
      <c r="A12">
        <v>52</v>
      </c>
      <c r="B12" t="s">
        <v>40</v>
      </c>
      <c r="C12" s="2">
        <v>44734.646099537036</v>
      </c>
      <c r="D12">
        <v>339</v>
      </c>
      <c r="E12" t="s">
        <v>12</v>
      </c>
      <c r="F12">
        <v>0</v>
      </c>
      <c r="G12">
        <v>6.0140000000000002</v>
      </c>
      <c r="H12" s="3">
        <v>314284</v>
      </c>
      <c r="I12">
        <v>0.63</v>
      </c>
      <c r="J12" t="s">
        <v>13</v>
      </c>
      <c r="K12" t="s">
        <v>13</v>
      </c>
      <c r="L12" t="s">
        <v>13</v>
      </c>
      <c r="M12" t="s">
        <v>13</v>
      </c>
      <c r="O12">
        <v>52</v>
      </c>
      <c r="P12" t="s">
        <v>40</v>
      </c>
      <c r="Q12" s="2">
        <v>44734.646099537036</v>
      </c>
      <c r="R12">
        <v>339</v>
      </c>
      <c r="S12" t="s">
        <v>12</v>
      </c>
      <c r="T12">
        <v>0</v>
      </c>
      <c r="U12">
        <v>5.968</v>
      </c>
      <c r="V12" s="3">
        <v>2741</v>
      </c>
      <c r="W12">
        <v>0.82299999999999995</v>
      </c>
      <c r="X12" t="s">
        <v>13</v>
      </c>
      <c r="Y12" t="s">
        <v>13</v>
      </c>
      <c r="Z12" t="s">
        <v>13</v>
      </c>
      <c r="AA12" t="s">
        <v>13</v>
      </c>
      <c r="AC12">
        <v>52</v>
      </c>
      <c r="AD12" t="s">
        <v>40</v>
      </c>
      <c r="AE12" s="2">
        <v>44734.646099537036</v>
      </c>
      <c r="AF12">
        <v>339</v>
      </c>
      <c r="AG12" t="s">
        <v>12</v>
      </c>
      <c r="AH12">
        <v>0</v>
      </c>
      <c r="AI12">
        <v>12.167999999999999</v>
      </c>
      <c r="AJ12" s="3">
        <v>22186</v>
      </c>
      <c r="AK12">
        <v>4.6230000000000002</v>
      </c>
      <c r="AL12" t="s">
        <v>13</v>
      </c>
      <c r="AM12" t="s">
        <v>13</v>
      </c>
      <c r="AN12" t="s">
        <v>13</v>
      </c>
      <c r="AO12" t="s">
        <v>13</v>
      </c>
      <c r="AQ12">
        <v>1</v>
      </c>
      <c r="AS12" s="14">
        <v>86</v>
      </c>
      <c r="AT12" s="10">
        <f t="shared" si="0"/>
        <v>727.51353919388566</v>
      </c>
      <c r="AU12" s="11">
        <f t="shared" si="1"/>
        <v>4469.5847814300805</v>
      </c>
      <c r="AW12" s="6">
        <f t="shared" si="2"/>
        <v>907.01655206617284</v>
      </c>
      <c r="AX12" s="7">
        <f t="shared" si="3"/>
        <v>4117.2178387290805</v>
      </c>
      <c r="AZ12" s="8">
        <f t="shared" si="4"/>
        <v>815.78541109188961</v>
      </c>
      <c r="BA12" s="9">
        <f t="shared" si="5"/>
        <v>4230.1017256290397</v>
      </c>
      <c r="BC12" s="10">
        <f t="shared" si="6"/>
        <v>727.51353919388566</v>
      </c>
      <c r="BD12" s="11">
        <f t="shared" si="7"/>
        <v>4469.5847814300805</v>
      </c>
      <c r="BF12" s="16">
        <f t="shared" si="8"/>
        <v>382.83378994999998</v>
      </c>
      <c r="BG12" s="17">
        <f t="shared" si="9"/>
        <v>1546.1738828800001</v>
      </c>
      <c r="BI12">
        <v>52</v>
      </c>
      <c r="BJ12" t="s">
        <v>40</v>
      </c>
      <c r="BK12" s="2">
        <v>44734.646099537036</v>
      </c>
      <c r="BL12">
        <v>339</v>
      </c>
      <c r="BM12" t="s">
        <v>12</v>
      </c>
      <c r="BN12">
        <v>0</v>
      </c>
      <c r="BO12">
        <v>2.84</v>
      </c>
      <c r="BP12" s="3">
        <v>1323753</v>
      </c>
      <c r="BQ12">
        <v>0</v>
      </c>
      <c r="BR12" t="s">
        <v>13</v>
      </c>
      <c r="BS12" t="s">
        <v>13</v>
      </c>
      <c r="BT12" t="s">
        <v>13</v>
      </c>
      <c r="BU12" t="s">
        <v>13</v>
      </c>
    </row>
    <row r="13" spans="1:73" x14ac:dyDescent="0.35">
      <c r="A13">
        <v>53</v>
      </c>
      <c r="B13" t="s">
        <v>41</v>
      </c>
      <c r="C13" s="2">
        <v>44734.667361111111</v>
      </c>
      <c r="D13">
        <v>351</v>
      </c>
      <c r="E13" t="s">
        <v>12</v>
      </c>
      <c r="F13">
        <v>0</v>
      </c>
      <c r="G13">
        <v>6.0190000000000001</v>
      </c>
      <c r="H13" s="3">
        <v>18528</v>
      </c>
      <c r="I13">
        <v>3.3000000000000002E-2</v>
      </c>
      <c r="J13" t="s">
        <v>13</v>
      </c>
      <c r="K13" t="s">
        <v>13</v>
      </c>
      <c r="L13" t="s">
        <v>13</v>
      </c>
      <c r="M13" t="s">
        <v>13</v>
      </c>
      <c r="O13">
        <v>53</v>
      </c>
      <c r="P13" t="s">
        <v>41</v>
      </c>
      <c r="Q13" s="2">
        <v>44734.667361111111</v>
      </c>
      <c r="R13">
        <v>351</v>
      </c>
      <c r="S13" t="s">
        <v>12</v>
      </c>
      <c r="T13">
        <v>0</v>
      </c>
      <c r="U13" t="s">
        <v>13</v>
      </c>
      <c r="V13" t="s">
        <v>13</v>
      </c>
      <c r="W13" t="s">
        <v>13</v>
      </c>
      <c r="X13" t="s">
        <v>13</v>
      </c>
      <c r="Y13" t="s">
        <v>13</v>
      </c>
      <c r="Z13" t="s">
        <v>13</v>
      </c>
      <c r="AA13" t="s">
        <v>13</v>
      </c>
      <c r="AC13">
        <v>53</v>
      </c>
      <c r="AD13" t="s">
        <v>41</v>
      </c>
      <c r="AE13" s="2">
        <v>44734.667361111111</v>
      </c>
      <c r="AF13">
        <v>351</v>
      </c>
      <c r="AG13" t="s">
        <v>12</v>
      </c>
      <c r="AH13">
        <v>0</v>
      </c>
      <c r="AI13" t="s">
        <v>13</v>
      </c>
      <c r="AJ13" s="3" t="s">
        <v>13</v>
      </c>
      <c r="AK13" t="s">
        <v>13</v>
      </c>
      <c r="AL13" t="s">
        <v>13</v>
      </c>
      <c r="AM13" t="s">
        <v>13</v>
      </c>
      <c r="AN13" t="s">
        <v>13</v>
      </c>
      <c r="AO13" t="s">
        <v>13</v>
      </c>
      <c r="AQ13">
        <v>1</v>
      </c>
      <c r="AS13" s="14">
        <v>87</v>
      </c>
      <c r="AT13" s="10">
        <f t="shared" si="0"/>
        <v>41.006095682416635</v>
      </c>
      <c r="AU13" s="11" t="e">
        <f t="shared" si="1"/>
        <v>#VALUE!</v>
      </c>
      <c r="AW13" s="6">
        <f t="shared" si="2"/>
        <v>58.386457326899205</v>
      </c>
      <c r="AX13" s="7" t="e">
        <f t="shared" si="3"/>
        <v>#VALUE!</v>
      </c>
      <c r="AZ13" s="8">
        <f t="shared" si="4"/>
        <v>48.368676627814402</v>
      </c>
      <c r="BA13" s="9" t="e">
        <f t="shared" si="5"/>
        <v>#VALUE!</v>
      </c>
      <c r="BC13" s="10">
        <f t="shared" si="6"/>
        <v>41.006095682416635</v>
      </c>
      <c r="BD13" s="11" t="e">
        <f t="shared" si="7"/>
        <v>#VALUE!</v>
      </c>
      <c r="BF13" s="16">
        <f t="shared" si="8"/>
        <v>27.716950716799996</v>
      </c>
      <c r="BG13" s="17" t="e">
        <f t="shared" si="9"/>
        <v>#VALUE!</v>
      </c>
      <c r="BI13">
        <v>53</v>
      </c>
      <c r="BJ13" t="s">
        <v>41</v>
      </c>
      <c r="BK13" s="2">
        <v>44734.667361111111</v>
      </c>
      <c r="BL13">
        <v>351</v>
      </c>
      <c r="BM13" t="s">
        <v>12</v>
      </c>
      <c r="BN13">
        <v>0</v>
      </c>
      <c r="BO13">
        <v>2.8319999999999999</v>
      </c>
      <c r="BP13" s="3">
        <v>1521702</v>
      </c>
      <c r="BQ13">
        <v>0</v>
      </c>
      <c r="BR13" t="s">
        <v>13</v>
      </c>
      <c r="BS13" t="s">
        <v>13</v>
      </c>
      <c r="BT13" t="s">
        <v>13</v>
      </c>
      <c r="BU13" t="s">
        <v>13</v>
      </c>
    </row>
    <row r="14" spans="1:73" x14ac:dyDescent="0.35">
      <c r="A14">
        <v>54</v>
      </c>
      <c r="B14" t="s">
        <v>42</v>
      </c>
      <c r="C14" s="2">
        <v>44734.688634259262</v>
      </c>
      <c r="D14">
        <v>130</v>
      </c>
      <c r="E14" t="s">
        <v>12</v>
      </c>
      <c r="F14">
        <v>0</v>
      </c>
      <c r="G14">
        <v>5.9589999999999996</v>
      </c>
      <c r="H14" s="3">
        <v>20571909</v>
      </c>
      <c r="I14">
        <v>42.942999999999998</v>
      </c>
      <c r="J14" t="s">
        <v>13</v>
      </c>
      <c r="K14" t="s">
        <v>13</v>
      </c>
      <c r="L14" t="s">
        <v>13</v>
      </c>
      <c r="M14" t="s">
        <v>13</v>
      </c>
      <c r="O14">
        <v>54</v>
      </c>
      <c r="P14" t="s">
        <v>42</v>
      </c>
      <c r="Q14" s="2">
        <v>44734.688634259262</v>
      </c>
      <c r="R14">
        <v>130</v>
      </c>
      <c r="S14" t="s">
        <v>12</v>
      </c>
      <c r="T14">
        <v>0</v>
      </c>
      <c r="U14">
        <v>5.9139999999999997</v>
      </c>
      <c r="V14" s="3">
        <v>162555</v>
      </c>
      <c r="W14">
        <v>39.405999999999999</v>
      </c>
      <c r="X14" t="s">
        <v>13</v>
      </c>
      <c r="Y14" t="s">
        <v>13</v>
      </c>
      <c r="Z14" t="s">
        <v>13</v>
      </c>
      <c r="AA14" t="s">
        <v>13</v>
      </c>
      <c r="AC14">
        <v>54</v>
      </c>
      <c r="AD14" t="s">
        <v>42</v>
      </c>
      <c r="AE14" s="2">
        <v>44734.688634259262</v>
      </c>
      <c r="AF14">
        <v>130</v>
      </c>
      <c r="AG14" t="s">
        <v>12</v>
      </c>
      <c r="AH14">
        <v>0</v>
      </c>
      <c r="AI14">
        <v>12.071</v>
      </c>
      <c r="AJ14" s="3">
        <v>102418</v>
      </c>
      <c r="AK14">
        <v>21.196000000000002</v>
      </c>
      <c r="AL14" t="s">
        <v>13</v>
      </c>
      <c r="AM14" t="s">
        <v>13</v>
      </c>
      <c r="AN14" t="s">
        <v>13</v>
      </c>
      <c r="AO14" t="s">
        <v>13</v>
      </c>
      <c r="AQ14">
        <v>1</v>
      </c>
      <c r="AS14" s="14">
        <v>88</v>
      </c>
      <c r="AT14" s="10">
        <f t="shared" si="0"/>
        <v>39882.040898875501</v>
      </c>
      <c r="AU14" s="11">
        <f t="shared" si="1"/>
        <v>20798.409919603517</v>
      </c>
      <c r="AW14" s="6">
        <f t="shared" si="2"/>
        <v>31515.497760562128</v>
      </c>
      <c r="AX14" s="7">
        <f t="shared" si="3"/>
        <v>18364.704629134521</v>
      </c>
      <c r="AZ14" s="8">
        <f t="shared" si="4"/>
        <v>41434.869750538252</v>
      </c>
      <c r="BA14" s="9">
        <f t="shared" si="5"/>
        <v>19407.905196267759</v>
      </c>
      <c r="BC14" s="10">
        <f t="shared" si="6"/>
        <v>39882.040898875501</v>
      </c>
      <c r="BD14" s="11">
        <f t="shared" si="7"/>
        <v>20798.409919603517</v>
      </c>
      <c r="BF14" s="16">
        <f t="shared" si="8"/>
        <v>91586.158528750006</v>
      </c>
      <c r="BG14" s="17">
        <f t="shared" si="9"/>
        <v>-6916.7680812800018</v>
      </c>
      <c r="BI14">
        <v>54</v>
      </c>
      <c r="BJ14" t="s">
        <v>42</v>
      </c>
      <c r="BK14" s="2">
        <v>44734.688634259262</v>
      </c>
      <c r="BL14">
        <v>130</v>
      </c>
      <c r="BM14" t="s">
        <v>12</v>
      </c>
      <c r="BN14">
        <v>0</v>
      </c>
      <c r="BO14">
        <v>2.806</v>
      </c>
      <c r="BP14" s="3">
        <v>2021951</v>
      </c>
      <c r="BQ14">
        <v>0</v>
      </c>
      <c r="BR14" t="s">
        <v>13</v>
      </c>
      <c r="BS14" t="s">
        <v>13</v>
      </c>
      <c r="BT14" t="s">
        <v>13</v>
      </c>
      <c r="BU14" t="s">
        <v>13</v>
      </c>
    </row>
    <row r="15" spans="1:73" x14ac:dyDescent="0.35">
      <c r="A15">
        <v>55</v>
      </c>
      <c r="B15" t="s">
        <v>43</v>
      </c>
      <c r="C15" s="2">
        <v>44734.709918981483</v>
      </c>
      <c r="D15">
        <v>328</v>
      </c>
      <c r="E15" t="s">
        <v>12</v>
      </c>
      <c r="F15">
        <v>0</v>
      </c>
      <c r="G15">
        <v>6.008</v>
      </c>
      <c r="H15" s="3">
        <v>1514672</v>
      </c>
      <c r="I15">
        <v>3.0609999999999999</v>
      </c>
      <c r="J15" t="s">
        <v>13</v>
      </c>
      <c r="K15" t="s">
        <v>13</v>
      </c>
      <c r="L15" t="s">
        <v>13</v>
      </c>
      <c r="M15" t="s">
        <v>13</v>
      </c>
      <c r="O15">
        <v>55</v>
      </c>
      <c r="P15" t="s">
        <v>43</v>
      </c>
      <c r="Q15" s="2">
        <v>44734.709918981483</v>
      </c>
      <c r="R15">
        <v>328</v>
      </c>
      <c r="S15" t="s">
        <v>12</v>
      </c>
      <c r="T15">
        <v>0</v>
      </c>
      <c r="U15">
        <v>5.9610000000000003</v>
      </c>
      <c r="V15" s="3">
        <v>13301</v>
      </c>
      <c r="W15">
        <v>3.4119999999999999</v>
      </c>
      <c r="X15" t="s">
        <v>13</v>
      </c>
      <c r="Y15" t="s">
        <v>13</v>
      </c>
      <c r="Z15" t="s">
        <v>13</v>
      </c>
      <c r="AA15" t="s">
        <v>13</v>
      </c>
      <c r="AC15">
        <v>55</v>
      </c>
      <c r="AD15" t="s">
        <v>43</v>
      </c>
      <c r="AE15" s="2">
        <v>44734.709918981483</v>
      </c>
      <c r="AF15">
        <v>328</v>
      </c>
      <c r="AG15" t="s">
        <v>12</v>
      </c>
      <c r="AH15">
        <v>0</v>
      </c>
      <c r="AI15">
        <v>12.074999999999999</v>
      </c>
      <c r="AJ15" s="3">
        <v>103025</v>
      </c>
      <c r="AK15">
        <v>21.318000000000001</v>
      </c>
      <c r="AL15" t="s">
        <v>13</v>
      </c>
      <c r="AM15" t="s">
        <v>13</v>
      </c>
      <c r="AN15" t="s">
        <v>13</v>
      </c>
      <c r="AO15" t="s">
        <v>13</v>
      </c>
      <c r="AQ15">
        <v>1</v>
      </c>
      <c r="AS15" s="14">
        <v>89</v>
      </c>
      <c r="AT15" s="10">
        <f t="shared" si="0"/>
        <v>3510.0484562726201</v>
      </c>
      <c r="AU15" s="11">
        <f t="shared" si="1"/>
        <v>20920.694376049996</v>
      </c>
      <c r="AW15" s="6">
        <f t="shared" si="2"/>
        <v>3085.9410710342854</v>
      </c>
      <c r="AX15" s="7">
        <f t="shared" si="3"/>
        <v>18469.414765268753</v>
      </c>
      <c r="AZ15" s="8">
        <f t="shared" si="4"/>
        <v>3692.9256838179299</v>
      </c>
      <c r="BA15" s="9">
        <f t="shared" si="5"/>
        <v>19521.935910837499</v>
      </c>
      <c r="BC15" s="10">
        <f t="shared" si="6"/>
        <v>3510.0484562726201</v>
      </c>
      <c r="BD15" s="11">
        <f t="shared" si="7"/>
        <v>20920.694376049996</v>
      </c>
      <c r="BF15" s="16">
        <f t="shared" si="8"/>
        <v>1759.69833395</v>
      </c>
      <c r="BG15" s="17">
        <f t="shared" si="9"/>
        <v>-7065.1941249999991</v>
      </c>
      <c r="BI15">
        <v>55</v>
      </c>
      <c r="BJ15" t="s">
        <v>43</v>
      </c>
      <c r="BK15" s="2">
        <v>44734.709918981483</v>
      </c>
      <c r="BL15">
        <v>328</v>
      </c>
      <c r="BM15" t="s">
        <v>12</v>
      </c>
      <c r="BN15">
        <v>0</v>
      </c>
      <c r="BO15">
        <v>2.8450000000000002</v>
      </c>
      <c r="BP15" s="3">
        <v>1132692</v>
      </c>
      <c r="BQ15">
        <v>0</v>
      </c>
      <c r="BR15" t="s">
        <v>13</v>
      </c>
      <c r="BS15" t="s">
        <v>13</v>
      </c>
      <c r="BT15" t="s">
        <v>13</v>
      </c>
      <c r="BU15" t="s">
        <v>13</v>
      </c>
    </row>
    <row r="16" spans="1:73" x14ac:dyDescent="0.35">
      <c r="A16">
        <v>56</v>
      </c>
      <c r="B16" t="s">
        <v>44</v>
      </c>
      <c r="C16" s="2">
        <v>44734.731192129628</v>
      </c>
      <c r="D16">
        <v>266</v>
      </c>
      <c r="E16" t="s">
        <v>12</v>
      </c>
      <c r="F16">
        <v>0</v>
      </c>
      <c r="G16">
        <v>6.03</v>
      </c>
      <c r="H16" s="3">
        <v>3313</v>
      </c>
      <c r="I16">
        <v>2E-3</v>
      </c>
      <c r="J16" t="s">
        <v>13</v>
      </c>
      <c r="K16" t="s">
        <v>13</v>
      </c>
      <c r="L16" t="s">
        <v>13</v>
      </c>
      <c r="M16" t="s">
        <v>13</v>
      </c>
      <c r="O16">
        <v>56</v>
      </c>
      <c r="P16" t="s">
        <v>44</v>
      </c>
      <c r="Q16" s="2">
        <v>44734.731192129628</v>
      </c>
      <c r="R16">
        <v>266</v>
      </c>
      <c r="S16" t="s">
        <v>12</v>
      </c>
      <c r="T16">
        <v>0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C16">
        <v>56</v>
      </c>
      <c r="AD16" t="s">
        <v>44</v>
      </c>
      <c r="AE16" s="2">
        <v>44734.731192129628</v>
      </c>
      <c r="AF16">
        <v>266</v>
      </c>
      <c r="AG16" t="s">
        <v>12</v>
      </c>
      <c r="AH16">
        <v>0</v>
      </c>
      <c r="AI16">
        <v>12.125999999999999</v>
      </c>
      <c r="AJ16" s="3">
        <v>52245</v>
      </c>
      <c r="AK16">
        <v>10.909000000000001</v>
      </c>
      <c r="AL16" t="s">
        <v>13</v>
      </c>
      <c r="AM16" t="s">
        <v>13</v>
      </c>
      <c r="AN16" t="s">
        <v>13</v>
      </c>
      <c r="AO16" t="s">
        <v>13</v>
      </c>
      <c r="AQ16">
        <v>1</v>
      </c>
      <c r="AS16" s="14">
        <v>90</v>
      </c>
      <c r="AT16" s="10">
        <f t="shared" si="0"/>
        <v>2.5558319957000002</v>
      </c>
      <c r="AU16" s="11">
        <f t="shared" si="1"/>
        <v>10625.683638561999</v>
      </c>
      <c r="AW16" s="6">
        <f t="shared" si="2"/>
        <v>4.8239043412499996</v>
      </c>
      <c r="AX16" s="7">
        <f t="shared" si="3"/>
        <v>9549.7197726307495</v>
      </c>
      <c r="AZ16" s="8">
        <f t="shared" si="4"/>
        <v>5.3145415964500007</v>
      </c>
      <c r="BA16" s="9">
        <f t="shared" si="5"/>
        <v>9941.0036791934999</v>
      </c>
      <c r="BC16" s="10">
        <f t="shared" si="6"/>
        <v>2.5558319957000002</v>
      </c>
      <c r="BD16" s="11">
        <f t="shared" si="7"/>
        <v>10625.683638561999</v>
      </c>
      <c r="BF16" s="16">
        <f t="shared" si="8"/>
        <v>0.83686582879999971</v>
      </c>
      <c r="BG16" s="17">
        <f t="shared" si="9"/>
        <v>969.54246700000056</v>
      </c>
      <c r="BI16">
        <v>56</v>
      </c>
      <c r="BJ16" t="s">
        <v>44</v>
      </c>
      <c r="BK16" s="2">
        <v>44734.731192129628</v>
      </c>
      <c r="BL16">
        <v>266</v>
      </c>
      <c r="BM16" t="s">
        <v>12</v>
      </c>
      <c r="BN16">
        <v>0</v>
      </c>
      <c r="BO16">
        <v>2.847</v>
      </c>
      <c r="BP16" s="3">
        <v>1134011</v>
      </c>
      <c r="BQ16">
        <v>0</v>
      </c>
      <c r="BR16" t="s">
        <v>13</v>
      </c>
      <c r="BS16" t="s">
        <v>13</v>
      </c>
      <c r="BT16" t="s">
        <v>13</v>
      </c>
      <c r="BU16" t="s">
        <v>13</v>
      </c>
    </row>
    <row r="17" spans="1:73" x14ac:dyDescent="0.35">
      <c r="A17">
        <v>57</v>
      </c>
      <c r="B17" t="s">
        <v>45</v>
      </c>
      <c r="C17" s="2">
        <v>44734.752465277779</v>
      </c>
      <c r="D17">
        <v>319</v>
      </c>
      <c r="E17" t="s">
        <v>12</v>
      </c>
      <c r="F17">
        <v>0</v>
      </c>
      <c r="G17">
        <v>6.0389999999999997</v>
      </c>
      <c r="H17" s="3">
        <v>2930</v>
      </c>
      <c r="I17">
        <v>1E-3</v>
      </c>
      <c r="J17" t="s">
        <v>13</v>
      </c>
      <c r="K17" t="s">
        <v>13</v>
      </c>
      <c r="L17" t="s">
        <v>13</v>
      </c>
      <c r="M17" t="s">
        <v>13</v>
      </c>
      <c r="O17">
        <v>57</v>
      </c>
      <c r="P17" t="s">
        <v>45</v>
      </c>
      <c r="Q17" s="2">
        <v>44734.752465277779</v>
      </c>
      <c r="R17">
        <v>319</v>
      </c>
      <c r="S17" t="s">
        <v>12</v>
      </c>
      <c r="T17">
        <v>0</v>
      </c>
      <c r="U17" t="s">
        <v>13</v>
      </c>
      <c r="V17" s="3" t="s">
        <v>13</v>
      </c>
      <c r="W17" t="s">
        <v>13</v>
      </c>
      <c r="X17" t="s">
        <v>13</v>
      </c>
      <c r="Y17" t="s">
        <v>13</v>
      </c>
      <c r="Z17" t="s">
        <v>13</v>
      </c>
      <c r="AA17" t="s">
        <v>13</v>
      </c>
      <c r="AC17">
        <v>57</v>
      </c>
      <c r="AD17" t="s">
        <v>45</v>
      </c>
      <c r="AE17" s="2">
        <v>44734.752465277779</v>
      </c>
      <c r="AF17">
        <v>319</v>
      </c>
      <c r="AG17" t="s">
        <v>12</v>
      </c>
      <c r="AH17">
        <v>0</v>
      </c>
      <c r="AI17">
        <v>12.185</v>
      </c>
      <c r="AJ17" s="3">
        <v>3520</v>
      </c>
      <c r="AK17">
        <v>0.67100000000000004</v>
      </c>
      <c r="AL17" t="s">
        <v>13</v>
      </c>
      <c r="AM17" t="s">
        <v>13</v>
      </c>
      <c r="AN17" t="s">
        <v>13</v>
      </c>
      <c r="AO17" t="s">
        <v>13</v>
      </c>
      <c r="AQ17">
        <v>1</v>
      </c>
      <c r="AS17" s="14">
        <v>91</v>
      </c>
      <c r="AT17" s="10">
        <f t="shared" si="0"/>
        <v>1.88864297</v>
      </c>
      <c r="AU17" s="11">
        <f t="shared" si="1"/>
        <v>623.5677969919999</v>
      </c>
      <c r="AW17" s="6">
        <f t="shared" si="2"/>
        <v>3.7370791249999993</v>
      </c>
      <c r="AX17" s="7">
        <f t="shared" si="3"/>
        <v>686.66025459200011</v>
      </c>
      <c r="AZ17" s="8">
        <f t="shared" si="4"/>
        <v>3.9888950449999996</v>
      </c>
      <c r="BA17" s="9">
        <f t="shared" si="5"/>
        <v>668.96453209600008</v>
      </c>
      <c r="BC17" s="10">
        <f t="shared" si="6"/>
        <v>1.88864297</v>
      </c>
      <c r="BD17" s="11">
        <f t="shared" si="7"/>
        <v>623.5677969919999</v>
      </c>
      <c r="BF17" s="16">
        <f t="shared" si="8"/>
        <v>0.25103147999999997</v>
      </c>
      <c r="BG17" s="17">
        <f t="shared" si="9"/>
        <v>339.90827200000001</v>
      </c>
      <c r="BI17">
        <v>57</v>
      </c>
      <c r="BJ17" t="s">
        <v>45</v>
      </c>
      <c r="BK17" s="2">
        <v>44734.752465277779</v>
      </c>
      <c r="BL17">
        <v>319</v>
      </c>
      <c r="BM17" t="s">
        <v>12</v>
      </c>
      <c r="BN17">
        <v>0</v>
      </c>
      <c r="BO17">
        <v>2.8410000000000002</v>
      </c>
      <c r="BP17" s="3">
        <v>1272774</v>
      </c>
      <c r="BQ17">
        <v>0</v>
      </c>
      <c r="BR17" t="s">
        <v>13</v>
      </c>
      <c r="BS17" t="s">
        <v>13</v>
      </c>
      <c r="BT17" t="s">
        <v>13</v>
      </c>
      <c r="BU17" t="s">
        <v>13</v>
      </c>
    </row>
    <row r="18" spans="1:73" x14ac:dyDescent="0.35">
      <c r="A18">
        <v>58</v>
      </c>
      <c r="B18" t="s">
        <v>46</v>
      </c>
      <c r="C18" s="2">
        <v>44734.77375</v>
      </c>
      <c r="D18">
        <v>161</v>
      </c>
      <c r="E18" t="s">
        <v>12</v>
      </c>
      <c r="F18">
        <v>0</v>
      </c>
      <c r="G18">
        <v>6.0190000000000001</v>
      </c>
      <c r="H18" s="3">
        <v>17278</v>
      </c>
      <c r="I18">
        <v>0.03</v>
      </c>
      <c r="J18" t="s">
        <v>13</v>
      </c>
      <c r="K18" t="s">
        <v>13</v>
      </c>
      <c r="L18" t="s">
        <v>13</v>
      </c>
      <c r="M18" t="s">
        <v>13</v>
      </c>
      <c r="O18">
        <v>58</v>
      </c>
      <c r="P18" t="s">
        <v>46</v>
      </c>
      <c r="Q18" s="2">
        <v>44734.77375</v>
      </c>
      <c r="R18">
        <v>161</v>
      </c>
      <c r="S18" t="s">
        <v>12</v>
      </c>
      <c r="T18">
        <v>0</v>
      </c>
      <c r="U18" t="s">
        <v>13</v>
      </c>
      <c r="V18" t="s">
        <v>13</v>
      </c>
      <c r="W18" t="s">
        <v>13</v>
      </c>
      <c r="X18" t="s">
        <v>13</v>
      </c>
      <c r="Y18" t="s">
        <v>13</v>
      </c>
      <c r="Z18" t="s">
        <v>13</v>
      </c>
      <c r="AA18" t="s">
        <v>13</v>
      </c>
      <c r="AC18">
        <v>58</v>
      </c>
      <c r="AD18" t="s">
        <v>46</v>
      </c>
      <c r="AE18" s="2">
        <v>44734.77375</v>
      </c>
      <c r="AF18">
        <v>161</v>
      </c>
      <c r="AG18" t="s">
        <v>12</v>
      </c>
      <c r="AH18">
        <v>0</v>
      </c>
      <c r="AI18">
        <v>12.14</v>
      </c>
      <c r="AJ18" s="3">
        <v>269</v>
      </c>
      <c r="AK18">
        <v>-2.1000000000000001E-2</v>
      </c>
      <c r="AL18" t="s">
        <v>13</v>
      </c>
      <c r="AM18" t="s">
        <v>13</v>
      </c>
      <c r="AN18" t="s">
        <v>13</v>
      </c>
      <c r="AO18" t="s">
        <v>13</v>
      </c>
      <c r="AQ18">
        <v>1</v>
      </c>
      <c r="AS18" s="14">
        <v>92</v>
      </c>
      <c r="AT18" s="10">
        <f t="shared" si="0"/>
        <v>38.074700451466633</v>
      </c>
      <c r="AU18" s="11">
        <f t="shared" si="1"/>
        <v>-48.099546652720001</v>
      </c>
      <c r="AW18" s="6">
        <f t="shared" si="2"/>
        <v>54.496738398399202</v>
      </c>
      <c r="AX18" s="7">
        <f t="shared" si="3"/>
        <v>84.698057900029994</v>
      </c>
      <c r="AZ18" s="8">
        <f t="shared" si="4"/>
        <v>45.080337809564405</v>
      </c>
      <c r="BA18" s="9">
        <f t="shared" si="5"/>
        <v>47.573623410140002</v>
      </c>
      <c r="BC18" s="10">
        <f t="shared" si="6"/>
        <v>38.074700451466633</v>
      </c>
      <c r="BD18" s="11">
        <f t="shared" si="7"/>
        <v>-48.099546652720001</v>
      </c>
      <c r="BF18" s="16">
        <f t="shared" si="8"/>
        <v>25.243261716799999</v>
      </c>
      <c r="BG18" s="17">
        <f t="shared" si="9"/>
        <v>7.2629610800000002</v>
      </c>
      <c r="BI18">
        <v>58</v>
      </c>
      <c r="BJ18" t="s">
        <v>46</v>
      </c>
      <c r="BK18" s="2">
        <v>44734.77375</v>
      </c>
      <c r="BL18">
        <v>161</v>
      </c>
      <c r="BM18" t="s">
        <v>12</v>
      </c>
      <c r="BN18">
        <v>0</v>
      </c>
      <c r="BO18">
        <v>2.8460000000000001</v>
      </c>
      <c r="BP18" s="3">
        <v>1188913</v>
      </c>
      <c r="BQ18">
        <v>0</v>
      </c>
      <c r="BR18" t="s">
        <v>13</v>
      </c>
      <c r="BS18" t="s">
        <v>13</v>
      </c>
      <c r="BT18" t="s">
        <v>13</v>
      </c>
      <c r="BU18" t="s">
        <v>13</v>
      </c>
    </row>
    <row r="19" spans="1:73" x14ac:dyDescent="0.35">
      <c r="A19">
        <v>59</v>
      </c>
      <c r="B19" t="s">
        <v>47</v>
      </c>
      <c r="C19" s="2">
        <v>44734.795034722221</v>
      </c>
      <c r="D19">
        <v>407</v>
      </c>
      <c r="E19" t="s">
        <v>12</v>
      </c>
      <c r="F19">
        <v>0</v>
      </c>
      <c r="G19">
        <v>6.01</v>
      </c>
      <c r="H19" s="3">
        <v>1590880</v>
      </c>
      <c r="I19">
        <v>3.2149999999999999</v>
      </c>
      <c r="J19" t="s">
        <v>13</v>
      </c>
      <c r="K19" t="s">
        <v>13</v>
      </c>
      <c r="L19" t="s">
        <v>13</v>
      </c>
      <c r="M19" t="s">
        <v>13</v>
      </c>
      <c r="O19">
        <v>59</v>
      </c>
      <c r="P19" t="s">
        <v>47</v>
      </c>
      <c r="Q19" s="2">
        <v>44734.795034722221</v>
      </c>
      <c r="R19">
        <v>407</v>
      </c>
      <c r="S19" t="s">
        <v>12</v>
      </c>
      <c r="T19">
        <v>0</v>
      </c>
      <c r="U19">
        <v>5.9630000000000001</v>
      </c>
      <c r="V19" s="3">
        <v>12012</v>
      </c>
      <c r="W19">
        <v>3.0960000000000001</v>
      </c>
      <c r="X19" t="s">
        <v>13</v>
      </c>
      <c r="Y19" t="s">
        <v>13</v>
      </c>
      <c r="Z19" t="s">
        <v>13</v>
      </c>
      <c r="AA19" t="s">
        <v>13</v>
      </c>
      <c r="AC19">
        <v>59</v>
      </c>
      <c r="AD19" t="s">
        <v>47</v>
      </c>
      <c r="AE19" s="2">
        <v>44734.795034722221</v>
      </c>
      <c r="AF19">
        <v>407</v>
      </c>
      <c r="AG19" t="s">
        <v>12</v>
      </c>
      <c r="AH19">
        <v>0</v>
      </c>
      <c r="AI19">
        <v>12.079000000000001</v>
      </c>
      <c r="AJ19" s="3">
        <v>99971</v>
      </c>
      <c r="AK19">
        <v>20.7</v>
      </c>
      <c r="AL19" t="s">
        <v>13</v>
      </c>
      <c r="AM19" t="s">
        <v>13</v>
      </c>
      <c r="AN19" t="s">
        <v>13</v>
      </c>
      <c r="AO19" t="s">
        <v>13</v>
      </c>
      <c r="AQ19">
        <v>1</v>
      </c>
      <c r="AS19" s="14">
        <v>93</v>
      </c>
      <c r="AT19" s="10">
        <f t="shared" si="0"/>
        <v>3192.16889576928</v>
      </c>
      <c r="AU19" s="11">
        <f t="shared" si="1"/>
        <v>20305.253694537678</v>
      </c>
      <c r="AW19" s="6">
        <f t="shared" si="2"/>
        <v>2841.0527865530403</v>
      </c>
      <c r="AX19" s="7">
        <f t="shared" si="3"/>
        <v>17942.117413210432</v>
      </c>
      <c r="AZ19" s="8">
        <f t="shared" si="4"/>
        <v>3363.0809369499198</v>
      </c>
      <c r="BA19" s="9">
        <f t="shared" si="5"/>
        <v>18948.091494325341</v>
      </c>
      <c r="BC19" s="10">
        <f t="shared" si="6"/>
        <v>3192.16889576928</v>
      </c>
      <c r="BD19" s="11">
        <f t="shared" si="7"/>
        <v>20305.253694537678</v>
      </c>
      <c r="BF19" s="16">
        <f t="shared" si="8"/>
        <v>1556.3787568</v>
      </c>
      <c r="BG19" s="17">
        <f t="shared" si="9"/>
        <v>-6331.2717485200019</v>
      </c>
      <c r="BI19">
        <v>59</v>
      </c>
      <c r="BJ19" t="s">
        <v>47</v>
      </c>
      <c r="BK19" s="2">
        <v>44734.795034722221</v>
      </c>
      <c r="BL19">
        <v>407</v>
      </c>
      <c r="BM19" t="s">
        <v>12</v>
      </c>
      <c r="BN19">
        <v>0</v>
      </c>
      <c r="BO19">
        <v>2.8460000000000001</v>
      </c>
      <c r="BP19" s="3">
        <v>1134675</v>
      </c>
      <c r="BQ19">
        <v>0</v>
      </c>
      <c r="BR19" t="s">
        <v>13</v>
      </c>
      <c r="BS19" t="s">
        <v>13</v>
      </c>
      <c r="BT19" t="s">
        <v>13</v>
      </c>
      <c r="BU19" t="s">
        <v>13</v>
      </c>
    </row>
    <row r="20" spans="1:73" x14ac:dyDescent="0.35">
      <c r="A20">
        <v>60</v>
      </c>
      <c r="B20" t="s">
        <v>48</v>
      </c>
      <c r="C20" s="2">
        <v>44734.816296296296</v>
      </c>
      <c r="D20">
        <v>62</v>
      </c>
      <c r="E20" t="s">
        <v>12</v>
      </c>
      <c r="F20">
        <v>0</v>
      </c>
      <c r="G20">
        <v>6.02</v>
      </c>
      <c r="H20" s="3">
        <v>42404</v>
      </c>
      <c r="I20">
        <v>8.1000000000000003E-2</v>
      </c>
      <c r="J20" t="s">
        <v>13</v>
      </c>
      <c r="K20" t="s">
        <v>13</v>
      </c>
      <c r="L20" t="s">
        <v>13</v>
      </c>
      <c r="M20" t="s">
        <v>13</v>
      </c>
      <c r="O20">
        <v>60</v>
      </c>
      <c r="P20" t="s">
        <v>48</v>
      </c>
      <c r="Q20" s="2">
        <v>44734.816296296296</v>
      </c>
      <c r="R20">
        <v>62</v>
      </c>
      <c r="S20" t="s">
        <v>12</v>
      </c>
      <c r="T20">
        <v>0</v>
      </c>
      <c r="U20" t="s">
        <v>13</v>
      </c>
      <c r="V20" s="3" t="s">
        <v>13</v>
      </c>
      <c r="W20" t="s">
        <v>13</v>
      </c>
      <c r="X20" t="s">
        <v>13</v>
      </c>
      <c r="Y20" t="s">
        <v>13</v>
      </c>
      <c r="Z20" t="s">
        <v>13</v>
      </c>
      <c r="AA20" t="s">
        <v>13</v>
      </c>
      <c r="AC20">
        <v>60</v>
      </c>
      <c r="AD20" t="s">
        <v>48</v>
      </c>
      <c r="AE20" s="2">
        <v>44734.816296296296</v>
      </c>
      <c r="AF20">
        <v>62</v>
      </c>
      <c r="AG20" t="s">
        <v>12</v>
      </c>
      <c r="AH20">
        <v>0</v>
      </c>
      <c r="AI20">
        <v>12.204000000000001</v>
      </c>
      <c r="AJ20" s="3">
        <v>4313</v>
      </c>
      <c r="AK20">
        <v>0.84</v>
      </c>
      <c r="AL20" t="s">
        <v>13</v>
      </c>
      <c r="AM20" t="s">
        <v>13</v>
      </c>
      <c r="AN20" t="s">
        <v>13</v>
      </c>
      <c r="AO20" t="s">
        <v>13</v>
      </c>
      <c r="AQ20">
        <v>1</v>
      </c>
      <c r="AS20" s="14">
        <v>94</v>
      </c>
      <c r="AT20" s="10">
        <f t="shared" si="0"/>
        <v>96.949773089143349</v>
      </c>
      <c r="AU20" s="11">
        <f t="shared" si="1"/>
        <v>787.32237775111992</v>
      </c>
      <c r="AW20" s="6">
        <f t="shared" si="2"/>
        <v>132.1935554199008</v>
      </c>
      <c r="AX20" s="7">
        <f t="shared" si="3"/>
        <v>833.29255440587008</v>
      </c>
      <c r="AZ20" s="8">
        <f t="shared" si="4"/>
        <v>111.1060498047856</v>
      </c>
      <c r="BA20" s="9">
        <f t="shared" si="5"/>
        <v>820.4851319840601</v>
      </c>
      <c r="BC20" s="10">
        <f t="shared" si="6"/>
        <v>96.949773089143349</v>
      </c>
      <c r="BD20" s="11">
        <f t="shared" si="7"/>
        <v>787.32237775111992</v>
      </c>
      <c r="BF20" s="16">
        <f t="shared" si="8"/>
        <v>84.084996883199992</v>
      </c>
      <c r="BG20" s="17">
        <f t="shared" si="9"/>
        <v>415.53290731999999</v>
      </c>
      <c r="BI20">
        <v>60</v>
      </c>
      <c r="BJ20" t="s">
        <v>48</v>
      </c>
      <c r="BK20" s="2">
        <v>44734.816296296296</v>
      </c>
      <c r="BL20">
        <v>62</v>
      </c>
      <c r="BM20" t="s">
        <v>12</v>
      </c>
      <c r="BN20">
        <v>0</v>
      </c>
      <c r="BO20">
        <v>2.827</v>
      </c>
      <c r="BP20" s="3">
        <v>1644253</v>
      </c>
      <c r="BQ20">
        <v>0</v>
      </c>
      <c r="BR20" t="s">
        <v>13</v>
      </c>
      <c r="BS20" t="s">
        <v>13</v>
      </c>
      <c r="BT20" t="s">
        <v>13</v>
      </c>
      <c r="BU20" t="s">
        <v>13</v>
      </c>
    </row>
    <row r="21" spans="1:73" x14ac:dyDescent="0.35">
      <c r="A21">
        <v>61</v>
      </c>
      <c r="B21" t="s">
        <v>49</v>
      </c>
      <c r="C21" s="2">
        <v>44734.837604166663</v>
      </c>
      <c r="D21">
        <v>312</v>
      </c>
      <c r="E21" t="s">
        <v>12</v>
      </c>
      <c r="F21">
        <v>0</v>
      </c>
      <c r="G21">
        <v>6.0629999999999997</v>
      </c>
      <c r="H21" s="3">
        <v>1340</v>
      </c>
      <c r="I21">
        <v>-2E-3</v>
      </c>
      <c r="J21" t="s">
        <v>13</v>
      </c>
      <c r="K21" t="s">
        <v>13</v>
      </c>
      <c r="L21" t="s">
        <v>13</v>
      </c>
      <c r="M21" t="s">
        <v>13</v>
      </c>
      <c r="O21">
        <v>61</v>
      </c>
      <c r="P21" t="s">
        <v>49</v>
      </c>
      <c r="Q21" s="2">
        <v>44734.837604166663</v>
      </c>
      <c r="R21">
        <v>312</v>
      </c>
      <c r="S21" t="s">
        <v>12</v>
      </c>
      <c r="T21">
        <v>0</v>
      </c>
      <c r="U21" t="s">
        <v>13</v>
      </c>
      <c r="V21" t="s">
        <v>13</v>
      </c>
      <c r="W21" t="s">
        <v>13</v>
      </c>
      <c r="X21" t="s">
        <v>13</v>
      </c>
      <c r="Y21" t="s">
        <v>13</v>
      </c>
      <c r="Z21" t="s">
        <v>13</v>
      </c>
      <c r="AA21" t="s">
        <v>13</v>
      </c>
      <c r="AC21">
        <v>61</v>
      </c>
      <c r="AD21" t="s">
        <v>49</v>
      </c>
      <c r="AE21" s="2">
        <v>44734.837604166663</v>
      </c>
      <c r="AF21">
        <v>312</v>
      </c>
      <c r="AG21" t="s">
        <v>12</v>
      </c>
      <c r="AH21">
        <v>0</v>
      </c>
      <c r="AI21">
        <v>12.086</v>
      </c>
      <c r="AJ21" s="3">
        <v>96287</v>
      </c>
      <c r="AK21">
        <v>19.952000000000002</v>
      </c>
      <c r="AL21" t="s">
        <v>13</v>
      </c>
      <c r="AM21" t="s">
        <v>13</v>
      </c>
      <c r="AN21" t="s">
        <v>13</v>
      </c>
      <c r="AO21" t="s">
        <v>13</v>
      </c>
      <c r="AQ21">
        <v>1</v>
      </c>
      <c r="AS21" s="14">
        <v>95</v>
      </c>
      <c r="AT21" s="10">
        <f t="shared" si="0"/>
        <v>-0.42533332000000001</v>
      </c>
      <c r="AU21" s="11">
        <f t="shared" si="1"/>
        <v>19562.222223863118</v>
      </c>
      <c r="AW21" s="6">
        <f t="shared" si="2"/>
        <v>-0.7081435000000007</v>
      </c>
      <c r="AX21" s="7">
        <f t="shared" si="3"/>
        <v>17304.487431617872</v>
      </c>
      <c r="AZ21" s="8">
        <f t="shared" si="4"/>
        <v>-1.6962350199999996</v>
      </c>
      <c r="BA21" s="9">
        <f t="shared" si="5"/>
        <v>18255.466909640061</v>
      </c>
      <c r="BC21" s="10">
        <f t="shared" si="6"/>
        <v>-0.42533332000000001</v>
      </c>
      <c r="BD21" s="11">
        <f t="shared" si="7"/>
        <v>19562.222223863118</v>
      </c>
      <c r="BF21" s="16">
        <f t="shared" si="8"/>
        <v>-2.1333388800000002</v>
      </c>
      <c r="BG21" s="17">
        <f t="shared" si="9"/>
        <v>-5488.6460486800015</v>
      </c>
      <c r="BI21">
        <v>61</v>
      </c>
      <c r="BJ21" t="s">
        <v>49</v>
      </c>
      <c r="BK21" s="2">
        <v>44734.837604166663</v>
      </c>
      <c r="BL21">
        <v>312</v>
      </c>
      <c r="BM21" t="s">
        <v>12</v>
      </c>
      <c r="BN21">
        <v>0</v>
      </c>
      <c r="BO21">
        <v>2.85</v>
      </c>
      <c r="BP21" s="3">
        <v>1116211</v>
      </c>
      <c r="BQ21">
        <v>0</v>
      </c>
      <c r="BR21" t="s">
        <v>13</v>
      </c>
      <c r="BS21" t="s">
        <v>13</v>
      </c>
      <c r="BT21" t="s">
        <v>13</v>
      </c>
      <c r="BU21" t="s">
        <v>13</v>
      </c>
    </row>
    <row r="22" spans="1:73" x14ac:dyDescent="0.35">
      <c r="A22">
        <v>62</v>
      </c>
      <c r="B22" t="s">
        <v>50</v>
      </c>
      <c r="C22" s="2">
        <v>44734.858900462961</v>
      </c>
      <c r="D22">
        <v>129</v>
      </c>
      <c r="E22" t="s">
        <v>12</v>
      </c>
      <c r="F22">
        <v>0</v>
      </c>
      <c r="G22">
        <v>5.9580000000000002</v>
      </c>
      <c r="H22" s="3">
        <v>21406030</v>
      </c>
      <c r="I22">
        <v>44.749000000000002</v>
      </c>
      <c r="J22" t="s">
        <v>13</v>
      </c>
      <c r="K22" t="s">
        <v>13</v>
      </c>
      <c r="L22" t="s">
        <v>13</v>
      </c>
      <c r="M22" t="s">
        <v>13</v>
      </c>
      <c r="O22">
        <v>62</v>
      </c>
      <c r="P22" t="s">
        <v>50</v>
      </c>
      <c r="Q22" s="2">
        <v>44734.858900462961</v>
      </c>
      <c r="R22">
        <v>129</v>
      </c>
      <c r="S22" t="s">
        <v>12</v>
      </c>
      <c r="T22">
        <v>0</v>
      </c>
      <c r="U22">
        <v>5.9130000000000003</v>
      </c>
      <c r="V22" s="3">
        <v>167101</v>
      </c>
      <c r="W22">
        <v>40.484999999999999</v>
      </c>
      <c r="X22" t="s">
        <v>13</v>
      </c>
      <c r="Y22" t="s">
        <v>13</v>
      </c>
      <c r="Z22" t="s">
        <v>13</v>
      </c>
      <c r="AA22" t="s">
        <v>13</v>
      </c>
      <c r="AC22">
        <v>62</v>
      </c>
      <c r="AD22" t="s">
        <v>50</v>
      </c>
      <c r="AE22" s="2">
        <v>44734.858900462961</v>
      </c>
      <c r="AF22">
        <v>129</v>
      </c>
      <c r="AG22" t="s">
        <v>12</v>
      </c>
      <c r="AH22">
        <v>0</v>
      </c>
      <c r="AI22">
        <v>12.077999999999999</v>
      </c>
      <c r="AJ22" s="3">
        <v>102672</v>
      </c>
      <c r="AK22">
        <v>21.247</v>
      </c>
      <c r="AL22" t="s">
        <v>13</v>
      </c>
      <c r="AM22" t="s">
        <v>13</v>
      </c>
      <c r="AN22" t="s">
        <v>13</v>
      </c>
      <c r="AO22" t="s">
        <v>13</v>
      </c>
      <c r="AQ22">
        <v>1</v>
      </c>
      <c r="AS22" s="14">
        <v>96</v>
      </c>
      <c r="AT22" s="10">
        <f t="shared" si="0"/>
        <v>40976.314317384618</v>
      </c>
      <c r="AU22" s="11">
        <f t="shared" si="1"/>
        <v>20849.58230981632</v>
      </c>
      <c r="AW22" s="6">
        <f t="shared" si="2"/>
        <v>32383.706114700286</v>
      </c>
      <c r="AX22" s="7">
        <f t="shared" si="3"/>
        <v>18408.526360312324</v>
      </c>
      <c r="AZ22" s="8">
        <f t="shared" si="4"/>
        <v>42570.386923885926</v>
      </c>
      <c r="BA22" s="9">
        <f t="shared" si="5"/>
        <v>19455.622966364161</v>
      </c>
      <c r="BC22" s="10">
        <f t="shared" si="6"/>
        <v>40976.314317384618</v>
      </c>
      <c r="BD22" s="11">
        <f t="shared" si="7"/>
        <v>20849.58230981632</v>
      </c>
      <c r="BF22" s="16">
        <f t="shared" si="8"/>
        <v>96384.671553950015</v>
      </c>
      <c r="BG22" s="17">
        <f t="shared" si="9"/>
        <v>-6978.7229484800018</v>
      </c>
      <c r="BI22">
        <v>62</v>
      </c>
      <c r="BJ22" t="s">
        <v>50</v>
      </c>
      <c r="BK22" s="2">
        <v>44734.858900462961</v>
      </c>
      <c r="BL22">
        <v>129</v>
      </c>
      <c r="BM22" t="s">
        <v>12</v>
      </c>
      <c r="BN22">
        <v>0</v>
      </c>
      <c r="BO22">
        <v>2.8380000000000001</v>
      </c>
      <c r="BP22" s="3">
        <v>1332385</v>
      </c>
      <c r="BQ22">
        <v>0</v>
      </c>
      <c r="BR22" t="s">
        <v>13</v>
      </c>
      <c r="BS22" t="s">
        <v>13</v>
      </c>
      <c r="BT22" t="s">
        <v>13</v>
      </c>
      <c r="BU22" t="s">
        <v>13</v>
      </c>
    </row>
    <row r="23" spans="1:73" x14ac:dyDescent="0.35">
      <c r="A23">
        <v>63</v>
      </c>
      <c r="B23" t="s">
        <v>51</v>
      </c>
      <c r="C23" s="2">
        <v>44734.880127314813</v>
      </c>
      <c r="D23">
        <v>338</v>
      </c>
      <c r="E23" t="s">
        <v>12</v>
      </c>
      <c r="F23">
        <v>0</v>
      </c>
      <c r="G23">
        <v>6.0209999999999999</v>
      </c>
      <c r="H23" s="3">
        <v>20462</v>
      </c>
      <c r="I23">
        <v>3.6999999999999998E-2</v>
      </c>
      <c r="J23" t="s">
        <v>13</v>
      </c>
      <c r="K23" t="s">
        <v>13</v>
      </c>
      <c r="L23" t="s">
        <v>13</v>
      </c>
      <c r="M23" t="s">
        <v>13</v>
      </c>
      <c r="O23">
        <v>63</v>
      </c>
      <c r="P23" t="s">
        <v>51</v>
      </c>
      <c r="Q23" s="2">
        <v>44734.880127314813</v>
      </c>
      <c r="R23">
        <v>338</v>
      </c>
      <c r="S23" t="s">
        <v>12</v>
      </c>
      <c r="T23">
        <v>0</v>
      </c>
      <c r="U23" t="s">
        <v>13</v>
      </c>
      <c r="V23" s="3" t="s">
        <v>13</v>
      </c>
      <c r="W23" t="s">
        <v>13</v>
      </c>
      <c r="X23" t="s">
        <v>13</v>
      </c>
      <c r="Y23" t="s">
        <v>13</v>
      </c>
      <c r="Z23" t="s">
        <v>13</v>
      </c>
      <c r="AA23" t="s">
        <v>13</v>
      </c>
      <c r="AC23">
        <v>63</v>
      </c>
      <c r="AD23" t="s">
        <v>51</v>
      </c>
      <c r="AE23" s="2">
        <v>44734.880127314813</v>
      </c>
      <c r="AF23">
        <v>338</v>
      </c>
      <c r="AG23" t="s">
        <v>12</v>
      </c>
      <c r="AH23">
        <v>0</v>
      </c>
      <c r="AI23" t="s">
        <v>13</v>
      </c>
      <c r="AJ23" s="3" t="s">
        <v>13</v>
      </c>
      <c r="AK23" t="s">
        <v>13</v>
      </c>
      <c r="AL23" t="s">
        <v>13</v>
      </c>
      <c r="AM23" t="s">
        <v>13</v>
      </c>
      <c r="AN23" t="s">
        <v>13</v>
      </c>
      <c r="AO23" t="s">
        <v>13</v>
      </c>
      <c r="AQ23">
        <v>1</v>
      </c>
      <c r="AS23" s="14">
        <v>97</v>
      </c>
      <c r="AT23" s="10">
        <f t="shared" si="0"/>
        <v>45.541054430020239</v>
      </c>
      <c r="AU23" s="11" t="e">
        <f t="shared" si="1"/>
        <v>#VALUE!</v>
      </c>
      <c r="AW23" s="6">
        <f t="shared" si="2"/>
        <v>64.399604411007203</v>
      </c>
      <c r="AX23" s="7" t="e">
        <f t="shared" si="3"/>
        <v>#VALUE!</v>
      </c>
      <c r="AZ23" s="8">
        <f t="shared" si="4"/>
        <v>53.455649962620406</v>
      </c>
      <c r="BA23" s="9" t="e">
        <f t="shared" si="5"/>
        <v>#VALUE!</v>
      </c>
      <c r="BC23" s="10">
        <f t="shared" si="6"/>
        <v>45.541054430020239</v>
      </c>
      <c r="BD23" s="11" t="e">
        <f t="shared" si="7"/>
        <v>#VALUE!</v>
      </c>
      <c r="BF23" s="16">
        <f t="shared" si="8"/>
        <v>31.637841748799996</v>
      </c>
      <c r="BG23" s="17" t="e">
        <f t="shared" si="9"/>
        <v>#VALUE!</v>
      </c>
      <c r="BI23">
        <v>63</v>
      </c>
      <c r="BJ23" t="s">
        <v>51</v>
      </c>
      <c r="BK23" s="2">
        <v>44734.880127314813</v>
      </c>
      <c r="BL23">
        <v>338</v>
      </c>
      <c r="BM23" t="s">
        <v>12</v>
      </c>
      <c r="BN23">
        <v>0</v>
      </c>
      <c r="BO23">
        <v>2.8359999999999999</v>
      </c>
      <c r="BP23" s="3">
        <v>1477202</v>
      </c>
      <c r="BQ23">
        <v>0</v>
      </c>
      <c r="BR23" t="s">
        <v>13</v>
      </c>
      <c r="BS23" t="s">
        <v>13</v>
      </c>
      <c r="BT23" t="s">
        <v>13</v>
      </c>
      <c r="BU23" t="s">
        <v>13</v>
      </c>
    </row>
    <row r="24" spans="1:73" x14ac:dyDescent="0.35">
      <c r="A24">
        <v>64</v>
      </c>
      <c r="B24" t="s">
        <v>52</v>
      </c>
      <c r="C24" s="2">
        <v>44734.901412037034</v>
      </c>
      <c r="D24">
        <v>401</v>
      </c>
      <c r="E24" t="s">
        <v>12</v>
      </c>
      <c r="F24">
        <v>0</v>
      </c>
      <c r="G24">
        <v>6.0179999999999998</v>
      </c>
      <c r="H24" s="3">
        <v>22731</v>
      </c>
      <c r="I24">
        <v>4.1000000000000002E-2</v>
      </c>
      <c r="J24" t="s">
        <v>13</v>
      </c>
      <c r="K24" t="s">
        <v>13</v>
      </c>
      <c r="L24" t="s">
        <v>13</v>
      </c>
      <c r="M24" t="s">
        <v>13</v>
      </c>
      <c r="O24">
        <v>64</v>
      </c>
      <c r="P24" t="s">
        <v>52</v>
      </c>
      <c r="Q24" s="2">
        <v>44734.901412037034</v>
      </c>
      <c r="R24">
        <v>401</v>
      </c>
      <c r="S24" t="s">
        <v>12</v>
      </c>
      <c r="T24">
        <v>0</v>
      </c>
      <c r="U24" t="s">
        <v>13</v>
      </c>
      <c r="V24" s="3" t="s">
        <v>13</v>
      </c>
      <c r="W24" t="s">
        <v>13</v>
      </c>
      <c r="X24" t="s">
        <v>13</v>
      </c>
      <c r="Y24" t="s">
        <v>13</v>
      </c>
      <c r="Z24" t="s">
        <v>13</v>
      </c>
      <c r="AA24" t="s">
        <v>13</v>
      </c>
      <c r="AC24">
        <v>64</v>
      </c>
      <c r="AD24" t="s">
        <v>52</v>
      </c>
      <c r="AE24" s="2">
        <v>44734.901412037034</v>
      </c>
      <c r="AF24">
        <v>401</v>
      </c>
      <c r="AG24" t="s">
        <v>12</v>
      </c>
      <c r="AH24">
        <v>0</v>
      </c>
      <c r="AI24" t="s">
        <v>13</v>
      </c>
      <c r="AJ24" s="3" t="s">
        <v>13</v>
      </c>
      <c r="AK24" t="s">
        <v>13</v>
      </c>
      <c r="AL24" t="s">
        <v>13</v>
      </c>
      <c r="AM24" t="s">
        <v>13</v>
      </c>
      <c r="AN24" t="s">
        <v>13</v>
      </c>
      <c r="AO24" t="s">
        <v>13</v>
      </c>
      <c r="AQ24">
        <v>1</v>
      </c>
      <c r="AS24" s="14">
        <v>98</v>
      </c>
      <c r="AT24" s="10">
        <f t="shared" si="0"/>
        <v>50.860773114005056</v>
      </c>
      <c r="AU24" s="11" t="e">
        <f t="shared" si="1"/>
        <v>#VALUE!</v>
      </c>
      <c r="AW24" s="6">
        <f t="shared" si="2"/>
        <v>71.446541797751806</v>
      </c>
      <c r="AX24" s="7" t="e">
        <f t="shared" si="3"/>
        <v>#VALUE!</v>
      </c>
      <c r="AZ24" s="8">
        <f t="shared" si="4"/>
        <v>59.422616168155102</v>
      </c>
      <c r="BA24" s="9" t="e">
        <f t="shared" si="5"/>
        <v>#VALUE!</v>
      </c>
      <c r="BC24" s="10">
        <f t="shared" si="6"/>
        <v>50.860773114005056</v>
      </c>
      <c r="BD24" s="11" t="e">
        <f t="shared" si="7"/>
        <v>#VALUE!</v>
      </c>
      <c r="BF24" s="16">
        <f t="shared" si="8"/>
        <v>36.382850787199999</v>
      </c>
      <c r="BG24" s="17" t="e">
        <f t="shared" si="9"/>
        <v>#VALUE!</v>
      </c>
      <c r="BI24">
        <v>64</v>
      </c>
      <c r="BJ24" t="s">
        <v>52</v>
      </c>
      <c r="BK24" s="2">
        <v>44734.901412037034</v>
      </c>
      <c r="BL24">
        <v>401</v>
      </c>
      <c r="BM24" t="s">
        <v>12</v>
      </c>
      <c r="BN24">
        <v>0</v>
      </c>
      <c r="BO24">
        <v>2.827</v>
      </c>
      <c r="BP24" s="3">
        <v>1614235</v>
      </c>
      <c r="BQ24">
        <v>0</v>
      </c>
      <c r="BR24" t="s">
        <v>13</v>
      </c>
      <c r="BS24" t="s">
        <v>13</v>
      </c>
      <c r="BT24" t="s">
        <v>13</v>
      </c>
      <c r="BU24" t="s">
        <v>13</v>
      </c>
    </row>
    <row r="25" spans="1:73" x14ac:dyDescent="0.35">
      <c r="A25">
        <v>65</v>
      </c>
      <c r="B25" t="s">
        <v>53</v>
      </c>
      <c r="C25" s="2">
        <v>44734.922696759262</v>
      </c>
      <c r="D25">
        <v>217</v>
      </c>
      <c r="E25" t="s">
        <v>12</v>
      </c>
      <c r="F25">
        <v>0</v>
      </c>
      <c r="G25">
        <v>6.0110000000000001</v>
      </c>
      <c r="H25" s="3">
        <v>6096</v>
      </c>
      <c r="I25">
        <v>8.0000000000000002E-3</v>
      </c>
      <c r="J25" t="s">
        <v>13</v>
      </c>
      <c r="K25" t="s">
        <v>13</v>
      </c>
      <c r="L25" t="s">
        <v>13</v>
      </c>
      <c r="M25" t="s">
        <v>13</v>
      </c>
      <c r="O25">
        <v>65</v>
      </c>
      <c r="P25" t="s">
        <v>53</v>
      </c>
      <c r="Q25" s="2">
        <v>44734.922696759262</v>
      </c>
      <c r="R25">
        <v>217</v>
      </c>
      <c r="S25" t="s">
        <v>12</v>
      </c>
      <c r="T25">
        <v>0</v>
      </c>
      <c r="U25" t="s">
        <v>13</v>
      </c>
      <c r="V25" t="s">
        <v>13</v>
      </c>
      <c r="W25" t="s">
        <v>13</v>
      </c>
      <c r="X25" t="s">
        <v>13</v>
      </c>
      <c r="Y25" t="s">
        <v>13</v>
      </c>
      <c r="Z25" t="s">
        <v>13</v>
      </c>
      <c r="AA25" t="s">
        <v>13</v>
      </c>
      <c r="AC25">
        <v>65</v>
      </c>
      <c r="AD25" t="s">
        <v>53</v>
      </c>
      <c r="AE25" s="2">
        <v>44734.922696759262</v>
      </c>
      <c r="AF25">
        <v>217</v>
      </c>
      <c r="AG25" t="s">
        <v>12</v>
      </c>
      <c r="AH25">
        <v>0</v>
      </c>
      <c r="AI25">
        <v>12.073</v>
      </c>
      <c r="AJ25" s="3">
        <v>93964</v>
      </c>
      <c r="AK25">
        <v>19.48</v>
      </c>
      <c r="AL25" t="s">
        <v>13</v>
      </c>
      <c r="AM25" t="s">
        <v>13</v>
      </c>
      <c r="AN25" t="s">
        <v>13</v>
      </c>
      <c r="AO25" t="s">
        <v>13</v>
      </c>
      <c r="AQ25">
        <v>1</v>
      </c>
      <c r="AS25" s="14">
        <v>99</v>
      </c>
      <c r="AT25" s="10">
        <f t="shared" si="0"/>
        <v>8.6840750847999999</v>
      </c>
      <c r="AU25" s="11">
        <f t="shared" si="1"/>
        <v>19093.336766286076</v>
      </c>
      <c r="AW25" s="6">
        <f t="shared" si="2"/>
        <v>12.90835584</v>
      </c>
      <c r="AX25" s="7">
        <f t="shared" si="3"/>
        <v>16901.544626010083</v>
      </c>
      <c r="AZ25" s="8">
        <f t="shared" si="4"/>
        <v>14.436515532800001</v>
      </c>
      <c r="BA25" s="9">
        <f t="shared" si="5"/>
        <v>17818.495466607037</v>
      </c>
      <c r="BC25" s="10">
        <f t="shared" si="6"/>
        <v>8.6840750847999999</v>
      </c>
      <c r="BD25" s="11">
        <f t="shared" si="7"/>
        <v>19093.336766286076</v>
      </c>
      <c r="BF25" s="16">
        <f t="shared" si="8"/>
        <v>5.2276516832000004</v>
      </c>
      <c r="BG25" s="17">
        <f t="shared" si="9"/>
        <v>-4981.3174371199993</v>
      </c>
      <c r="BI25">
        <v>65</v>
      </c>
      <c r="BJ25" t="s">
        <v>53</v>
      </c>
      <c r="BK25" s="2">
        <v>44734.922696759262</v>
      </c>
      <c r="BL25">
        <v>217</v>
      </c>
      <c r="BM25" t="s">
        <v>12</v>
      </c>
      <c r="BN25">
        <v>0</v>
      </c>
      <c r="BO25">
        <v>2.8180000000000001</v>
      </c>
      <c r="BP25" s="3">
        <v>1543649</v>
      </c>
      <c r="BQ25">
        <v>0</v>
      </c>
      <c r="BR25" t="s">
        <v>13</v>
      </c>
      <c r="BS25" t="s">
        <v>13</v>
      </c>
      <c r="BT25" t="s">
        <v>13</v>
      </c>
      <c r="BU25" t="s">
        <v>13</v>
      </c>
    </row>
    <row r="26" spans="1:73" x14ac:dyDescent="0.35">
      <c r="A26">
        <v>66</v>
      </c>
      <c r="B26" t="s">
        <v>54</v>
      </c>
      <c r="C26" s="2">
        <v>44734.943981481483</v>
      </c>
      <c r="D26">
        <v>268</v>
      </c>
      <c r="E26" t="s">
        <v>12</v>
      </c>
      <c r="F26">
        <v>0</v>
      </c>
      <c r="G26">
        <v>6.03</v>
      </c>
      <c r="H26" s="3">
        <v>3478</v>
      </c>
      <c r="I26">
        <v>2E-3</v>
      </c>
      <c r="J26" t="s">
        <v>13</v>
      </c>
      <c r="K26" t="s">
        <v>13</v>
      </c>
      <c r="L26" t="s">
        <v>13</v>
      </c>
      <c r="M26" t="s">
        <v>13</v>
      </c>
      <c r="O26">
        <v>66</v>
      </c>
      <c r="P26" t="s">
        <v>54</v>
      </c>
      <c r="Q26" s="2">
        <v>44734.943981481483</v>
      </c>
      <c r="R26">
        <v>268</v>
      </c>
      <c r="S26" t="s">
        <v>12</v>
      </c>
      <c r="T26">
        <v>0</v>
      </c>
      <c r="U26" t="s">
        <v>13</v>
      </c>
      <c r="V26" t="s">
        <v>13</v>
      </c>
      <c r="W26" t="s">
        <v>13</v>
      </c>
      <c r="X26" t="s">
        <v>13</v>
      </c>
      <c r="Y26" t="s">
        <v>13</v>
      </c>
      <c r="Z26" t="s">
        <v>13</v>
      </c>
      <c r="AA26" t="s">
        <v>13</v>
      </c>
      <c r="AC26">
        <v>66</v>
      </c>
      <c r="AD26" t="s">
        <v>54</v>
      </c>
      <c r="AE26" s="2">
        <v>44734.943981481483</v>
      </c>
      <c r="AF26">
        <v>268</v>
      </c>
      <c r="AG26" t="s">
        <v>12</v>
      </c>
      <c r="AH26">
        <v>0</v>
      </c>
      <c r="AI26">
        <v>12.097</v>
      </c>
      <c r="AJ26" s="3">
        <v>82693</v>
      </c>
      <c r="AK26">
        <v>17.181000000000001</v>
      </c>
      <c r="AL26" t="s">
        <v>13</v>
      </c>
      <c r="AM26" t="s">
        <v>13</v>
      </c>
      <c r="AN26" t="s">
        <v>13</v>
      </c>
      <c r="AO26" t="s">
        <v>13</v>
      </c>
      <c r="AQ26">
        <v>1</v>
      </c>
      <c r="AS26" s="14">
        <v>100</v>
      </c>
      <c r="AT26" s="10">
        <f t="shared" si="0"/>
        <v>2.8564013252000002</v>
      </c>
      <c r="AU26" s="11">
        <f t="shared" si="1"/>
        <v>16814.433965005519</v>
      </c>
      <c r="AW26" s="6">
        <f t="shared" si="2"/>
        <v>5.2940402849999995</v>
      </c>
      <c r="AX26" s="7">
        <f t="shared" si="3"/>
        <v>14936.882638730271</v>
      </c>
      <c r="AZ26" s="8">
        <f t="shared" si="4"/>
        <v>5.8804027522000002</v>
      </c>
      <c r="BA26" s="9">
        <f t="shared" si="5"/>
        <v>15695.855569631261</v>
      </c>
      <c r="BC26" s="10">
        <f t="shared" si="6"/>
        <v>2.8564013252000002</v>
      </c>
      <c r="BD26" s="11">
        <f t="shared" si="7"/>
        <v>16814.433965005519</v>
      </c>
      <c r="BF26" s="16">
        <f t="shared" si="8"/>
        <v>1.0906231567999995</v>
      </c>
      <c r="BG26" s="17">
        <f t="shared" si="9"/>
        <v>-2783.3367342799997</v>
      </c>
      <c r="BI26">
        <v>66</v>
      </c>
      <c r="BJ26" t="s">
        <v>54</v>
      </c>
      <c r="BK26" s="2">
        <v>44734.943981481483</v>
      </c>
      <c r="BL26">
        <v>268</v>
      </c>
      <c r="BM26" t="s">
        <v>12</v>
      </c>
      <c r="BN26">
        <v>0</v>
      </c>
      <c r="BO26">
        <v>2.84</v>
      </c>
      <c r="BP26" s="3">
        <v>1306331</v>
      </c>
      <c r="BQ26">
        <v>0</v>
      </c>
      <c r="BR26" t="s">
        <v>13</v>
      </c>
      <c r="BS26" t="s">
        <v>13</v>
      </c>
      <c r="BT26" t="s">
        <v>13</v>
      </c>
      <c r="BU26" t="s">
        <v>13</v>
      </c>
    </row>
    <row r="27" spans="1:73" x14ac:dyDescent="0.35">
      <c r="A27">
        <v>67</v>
      </c>
      <c r="B27" t="s">
        <v>55</v>
      </c>
      <c r="C27" s="2">
        <v>44734.965254629627</v>
      </c>
      <c r="D27">
        <v>102</v>
      </c>
      <c r="E27" t="s">
        <v>12</v>
      </c>
      <c r="F27">
        <v>0</v>
      </c>
      <c r="G27">
        <v>6.0179999999999998</v>
      </c>
      <c r="H27" s="3">
        <v>25555</v>
      </c>
      <c r="I27">
        <v>4.7E-2</v>
      </c>
      <c r="J27" t="s">
        <v>13</v>
      </c>
      <c r="K27" t="s">
        <v>13</v>
      </c>
      <c r="L27" t="s">
        <v>13</v>
      </c>
      <c r="M27" t="s">
        <v>13</v>
      </c>
      <c r="O27">
        <v>67</v>
      </c>
      <c r="P27" t="s">
        <v>55</v>
      </c>
      <c r="Q27" s="2">
        <v>44734.965254629627</v>
      </c>
      <c r="R27">
        <v>102</v>
      </c>
      <c r="S27" t="s">
        <v>12</v>
      </c>
      <c r="T27">
        <v>0</v>
      </c>
      <c r="U27" t="s">
        <v>13</v>
      </c>
      <c r="V27" t="s">
        <v>13</v>
      </c>
      <c r="W27" t="s">
        <v>13</v>
      </c>
      <c r="X27" t="s">
        <v>13</v>
      </c>
      <c r="Y27" t="s">
        <v>13</v>
      </c>
      <c r="Z27" t="s">
        <v>13</v>
      </c>
      <c r="AA27" t="s">
        <v>13</v>
      </c>
      <c r="AC27">
        <v>67</v>
      </c>
      <c r="AD27" t="s">
        <v>55</v>
      </c>
      <c r="AE27" s="2">
        <v>44734.965254629627</v>
      </c>
      <c r="AF27">
        <v>102</v>
      </c>
      <c r="AG27" t="s">
        <v>12</v>
      </c>
      <c r="AH27">
        <v>0</v>
      </c>
      <c r="AI27" t="s">
        <v>13</v>
      </c>
      <c r="AJ27" s="3" t="s">
        <v>13</v>
      </c>
      <c r="AK27" t="s">
        <v>13</v>
      </c>
      <c r="AL27" t="s">
        <v>13</v>
      </c>
      <c r="AM27" t="s">
        <v>13</v>
      </c>
      <c r="AN27" t="s">
        <v>13</v>
      </c>
      <c r="AO27" t="s">
        <v>13</v>
      </c>
      <c r="AQ27">
        <v>1</v>
      </c>
      <c r="AS27" s="14">
        <v>101</v>
      </c>
      <c r="AT27" s="10">
        <f t="shared" si="0"/>
        <v>57.480542706666498</v>
      </c>
      <c r="AU27" s="11" t="e">
        <f t="shared" si="1"/>
        <v>#VALUE!</v>
      </c>
      <c r="AW27" s="6">
        <f t="shared" si="2"/>
        <v>80.205429039994996</v>
      </c>
      <c r="AX27" s="7" t="e">
        <f t="shared" si="3"/>
        <v>#VALUE!</v>
      </c>
      <c r="AZ27" s="8">
        <f t="shared" si="4"/>
        <v>66.847370284777512</v>
      </c>
      <c r="BA27" s="9" t="e">
        <f t="shared" si="5"/>
        <v>#VALUE!</v>
      </c>
      <c r="BC27" s="10">
        <f t="shared" si="6"/>
        <v>57.480542706666498</v>
      </c>
      <c r="BD27" s="11" t="e">
        <f t="shared" si="7"/>
        <v>#VALUE!</v>
      </c>
      <c r="BF27" s="16">
        <f t="shared" si="8"/>
        <v>42.507110480000001</v>
      </c>
      <c r="BG27" s="17" t="e">
        <f t="shared" si="9"/>
        <v>#VALUE!</v>
      </c>
      <c r="BI27">
        <v>67</v>
      </c>
      <c r="BJ27" t="s">
        <v>55</v>
      </c>
      <c r="BK27" s="2">
        <v>44734.965254629627</v>
      </c>
      <c r="BL27">
        <v>102</v>
      </c>
      <c r="BM27" t="s">
        <v>12</v>
      </c>
      <c r="BN27">
        <v>0</v>
      </c>
      <c r="BO27">
        <v>2.831</v>
      </c>
      <c r="BP27" s="3">
        <v>1528249</v>
      </c>
      <c r="BQ27">
        <v>0</v>
      </c>
      <c r="BR27" t="s">
        <v>13</v>
      </c>
      <c r="BS27" t="s">
        <v>13</v>
      </c>
      <c r="BT27" t="s">
        <v>13</v>
      </c>
      <c r="BU27" t="s">
        <v>13</v>
      </c>
    </row>
    <row r="28" spans="1:73" x14ac:dyDescent="0.35">
      <c r="A28">
        <v>68</v>
      </c>
      <c r="B28" t="s">
        <v>56</v>
      </c>
      <c r="C28" s="2">
        <v>44734.986527777779</v>
      </c>
      <c r="D28">
        <v>121</v>
      </c>
      <c r="E28" t="s">
        <v>12</v>
      </c>
      <c r="F28">
        <v>0</v>
      </c>
      <c r="G28">
        <v>6.0179999999999998</v>
      </c>
      <c r="H28" s="3">
        <v>26386</v>
      </c>
      <c r="I28">
        <v>4.8000000000000001E-2</v>
      </c>
      <c r="J28" t="s">
        <v>13</v>
      </c>
      <c r="K28" t="s">
        <v>13</v>
      </c>
      <c r="L28" t="s">
        <v>13</v>
      </c>
      <c r="M28" t="s">
        <v>13</v>
      </c>
      <c r="O28">
        <v>68</v>
      </c>
      <c r="P28" t="s">
        <v>56</v>
      </c>
      <c r="Q28" s="2">
        <v>44734.986527777779</v>
      </c>
      <c r="R28">
        <v>121</v>
      </c>
      <c r="S28" t="s">
        <v>12</v>
      </c>
      <c r="T28">
        <v>0</v>
      </c>
      <c r="U28" t="s">
        <v>13</v>
      </c>
      <c r="V28" s="3" t="s">
        <v>13</v>
      </c>
      <c r="W28" t="s">
        <v>13</v>
      </c>
      <c r="X28" t="s">
        <v>13</v>
      </c>
      <c r="Y28" t="s">
        <v>13</v>
      </c>
      <c r="Z28" t="s">
        <v>13</v>
      </c>
      <c r="AA28" t="s">
        <v>13</v>
      </c>
      <c r="AC28">
        <v>68</v>
      </c>
      <c r="AD28" t="s">
        <v>56</v>
      </c>
      <c r="AE28" s="2">
        <v>44734.986527777779</v>
      </c>
      <c r="AF28">
        <v>121</v>
      </c>
      <c r="AG28" t="s">
        <v>12</v>
      </c>
      <c r="AH28">
        <v>0</v>
      </c>
      <c r="AI28">
        <v>12.22</v>
      </c>
      <c r="AJ28" s="3">
        <v>510</v>
      </c>
      <c r="AK28">
        <v>0.03</v>
      </c>
      <c r="AL28" t="s">
        <v>13</v>
      </c>
      <c r="AM28" t="s">
        <v>13</v>
      </c>
      <c r="AN28" t="s">
        <v>13</v>
      </c>
      <c r="AO28" t="s">
        <v>13</v>
      </c>
      <c r="AQ28">
        <v>1</v>
      </c>
      <c r="AS28" s="14">
        <v>102</v>
      </c>
      <c r="AT28" s="10">
        <f t="shared" si="0"/>
        <v>59.428254360982159</v>
      </c>
      <c r="AU28" s="11">
        <f t="shared" si="1"/>
        <v>1.7103622479999956</v>
      </c>
      <c r="AW28" s="6">
        <f t="shared" si="2"/>
        <v>82.780370423064809</v>
      </c>
      <c r="AX28" s="7">
        <f t="shared" si="3"/>
        <v>129.36767352300001</v>
      </c>
      <c r="AZ28" s="8">
        <f t="shared" si="4"/>
        <v>69.031836881583601</v>
      </c>
      <c r="BA28" s="9">
        <f t="shared" si="5"/>
        <v>93.64977077399999</v>
      </c>
      <c r="BC28" s="10">
        <f t="shared" si="6"/>
        <v>59.428254360982159</v>
      </c>
      <c r="BD28" s="11">
        <f t="shared" si="7"/>
        <v>1.7103622479999956</v>
      </c>
      <c r="BF28" s="16">
        <f t="shared" si="8"/>
        <v>44.355423339200001</v>
      </c>
      <c r="BG28" s="17">
        <f t="shared" si="9"/>
        <v>33.170008000000003</v>
      </c>
      <c r="BI28">
        <v>68</v>
      </c>
      <c r="BJ28" t="s">
        <v>56</v>
      </c>
      <c r="BK28" s="2">
        <v>44734.986527777779</v>
      </c>
      <c r="BL28">
        <v>121</v>
      </c>
      <c r="BM28" t="s">
        <v>12</v>
      </c>
      <c r="BN28">
        <v>0</v>
      </c>
      <c r="BO28">
        <v>2.8330000000000002</v>
      </c>
      <c r="BP28" s="3">
        <v>1474126</v>
      </c>
      <c r="BQ28">
        <v>0</v>
      </c>
      <c r="BR28" t="s">
        <v>13</v>
      </c>
      <c r="BS28" t="s">
        <v>13</v>
      </c>
      <c r="BT28" t="s">
        <v>13</v>
      </c>
      <c r="BU28" t="s">
        <v>13</v>
      </c>
    </row>
    <row r="29" spans="1:73" x14ac:dyDescent="0.35">
      <c r="A29">
        <v>69</v>
      </c>
      <c r="B29" t="s">
        <v>57</v>
      </c>
      <c r="C29" s="2">
        <v>44735.007800925923</v>
      </c>
      <c r="D29">
        <v>143</v>
      </c>
      <c r="E29" t="s">
        <v>12</v>
      </c>
      <c r="F29">
        <v>0</v>
      </c>
      <c r="G29">
        <v>6.0179999999999998</v>
      </c>
      <c r="H29" s="3">
        <v>25440</v>
      </c>
      <c r="I29">
        <v>4.7E-2</v>
      </c>
      <c r="J29" t="s">
        <v>13</v>
      </c>
      <c r="K29" t="s">
        <v>13</v>
      </c>
      <c r="L29" t="s">
        <v>13</v>
      </c>
      <c r="M29" t="s">
        <v>13</v>
      </c>
      <c r="O29">
        <v>69</v>
      </c>
      <c r="P29" t="s">
        <v>57</v>
      </c>
      <c r="Q29" s="2">
        <v>44735.007800925923</v>
      </c>
      <c r="R29">
        <v>143</v>
      </c>
      <c r="S29" t="s">
        <v>12</v>
      </c>
      <c r="T29">
        <v>0</v>
      </c>
      <c r="U29" t="s">
        <v>13</v>
      </c>
      <c r="V29" t="s">
        <v>13</v>
      </c>
      <c r="W29" t="s">
        <v>13</v>
      </c>
      <c r="X29" t="s">
        <v>13</v>
      </c>
      <c r="Y29" t="s">
        <v>13</v>
      </c>
      <c r="Z29" t="s">
        <v>13</v>
      </c>
      <c r="AA29" t="s">
        <v>13</v>
      </c>
      <c r="AC29">
        <v>69</v>
      </c>
      <c r="AD29" t="s">
        <v>57</v>
      </c>
      <c r="AE29" s="2">
        <v>44735.007800925923</v>
      </c>
      <c r="AF29">
        <v>143</v>
      </c>
      <c r="AG29" t="s">
        <v>12</v>
      </c>
      <c r="AH29">
        <v>0</v>
      </c>
      <c r="AI29">
        <v>12.217000000000001</v>
      </c>
      <c r="AJ29" s="3">
        <v>366</v>
      </c>
      <c r="AK29">
        <v>-1E-3</v>
      </c>
      <c r="AL29" t="s">
        <v>13</v>
      </c>
      <c r="AM29" t="s">
        <v>13</v>
      </c>
      <c r="AN29" t="s">
        <v>13</v>
      </c>
      <c r="AO29" t="s">
        <v>13</v>
      </c>
      <c r="AQ29">
        <v>1</v>
      </c>
      <c r="AS29" s="14">
        <v>103</v>
      </c>
      <c r="AT29" s="10">
        <f t="shared" si="0"/>
        <v>57.210995027455994</v>
      </c>
      <c r="AU29" s="11">
        <f t="shared" si="1"/>
        <v>-28.051218557120009</v>
      </c>
      <c r="AW29" s="6">
        <f t="shared" si="2"/>
        <v>79.849000583680009</v>
      </c>
      <c r="AX29" s="7">
        <f t="shared" si="3"/>
        <v>102.67799158188001</v>
      </c>
      <c r="AZ29" s="8">
        <f t="shared" si="4"/>
        <v>66.545054293760003</v>
      </c>
      <c r="BA29" s="9">
        <f t="shared" si="5"/>
        <v>66.119021875439998</v>
      </c>
      <c r="BC29" s="10">
        <f t="shared" si="6"/>
        <v>57.210995027455994</v>
      </c>
      <c r="BD29" s="11">
        <f t="shared" si="7"/>
        <v>-28.051218557120009</v>
      </c>
      <c r="BF29" s="16">
        <f t="shared" si="8"/>
        <v>42.252980720000004</v>
      </c>
      <c r="BG29" s="17">
        <f t="shared" si="9"/>
        <v>17.71430368</v>
      </c>
      <c r="BI29">
        <v>69</v>
      </c>
      <c r="BJ29" t="s">
        <v>57</v>
      </c>
      <c r="BK29" s="2">
        <v>44735.007800925923</v>
      </c>
      <c r="BL29">
        <v>143</v>
      </c>
      <c r="BM29" t="s">
        <v>12</v>
      </c>
      <c r="BN29">
        <v>0</v>
      </c>
      <c r="BO29">
        <v>2.8450000000000002</v>
      </c>
      <c r="BP29" s="3">
        <v>1257147</v>
      </c>
      <c r="BQ29">
        <v>0</v>
      </c>
      <c r="BR29" t="s">
        <v>13</v>
      </c>
      <c r="BS29" t="s">
        <v>13</v>
      </c>
      <c r="BT29" t="s">
        <v>13</v>
      </c>
      <c r="BU29" t="s">
        <v>13</v>
      </c>
    </row>
    <row r="30" spans="1:73" x14ac:dyDescent="0.35">
      <c r="A30">
        <v>70</v>
      </c>
      <c r="B30" t="s">
        <v>58</v>
      </c>
      <c r="C30" s="2">
        <v>44735.029085648152</v>
      </c>
      <c r="D30">
        <v>270</v>
      </c>
      <c r="E30" t="s">
        <v>12</v>
      </c>
      <c r="F30">
        <v>0</v>
      </c>
      <c r="G30">
        <v>6.02</v>
      </c>
      <c r="H30" s="3">
        <v>18661</v>
      </c>
      <c r="I30">
        <v>3.3000000000000002E-2</v>
      </c>
      <c r="J30" t="s">
        <v>13</v>
      </c>
      <c r="K30" t="s">
        <v>13</v>
      </c>
      <c r="L30" t="s">
        <v>13</v>
      </c>
      <c r="M30" t="s">
        <v>13</v>
      </c>
      <c r="O30">
        <v>70</v>
      </c>
      <c r="P30" t="s">
        <v>58</v>
      </c>
      <c r="Q30" s="2">
        <v>44735.029085648152</v>
      </c>
      <c r="R30">
        <v>270</v>
      </c>
      <c r="S30" t="s">
        <v>12</v>
      </c>
      <c r="T30">
        <v>0</v>
      </c>
      <c r="U30" t="s">
        <v>13</v>
      </c>
      <c r="V30" t="s">
        <v>13</v>
      </c>
      <c r="W30" t="s">
        <v>13</v>
      </c>
      <c r="X30" t="s">
        <v>13</v>
      </c>
      <c r="Y30" t="s">
        <v>13</v>
      </c>
      <c r="Z30" t="s">
        <v>13</v>
      </c>
      <c r="AA30" t="s">
        <v>13</v>
      </c>
      <c r="AC30">
        <v>70</v>
      </c>
      <c r="AD30" t="s">
        <v>58</v>
      </c>
      <c r="AE30" s="2">
        <v>44735.029085648152</v>
      </c>
      <c r="AF30">
        <v>270</v>
      </c>
      <c r="AG30" t="s">
        <v>12</v>
      </c>
      <c r="AH30">
        <v>0</v>
      </c>
      <c r="AI30">
        <v>12.185</v>
      </c>
      <c r="AJ30" s="3">
        <v>574</v>
      </c>
      <c r="AK30">
        <v>4.3999999999999997E-2</v>
      </c>
      <c r="AL30" t="s">
        <v>13</v>
      </c>
      <c r="AM30" t="s">
        <v>13</v>
      </c>
      <c r="AN30" t="s">
        <v>13</v>
      </c>
      <c r="AO30" t="s">
        <v>13</v>
      </c>
      <c r="AQ30">
        <v>1</v>
      </c>
      <c r="AS30" s="14">
        <v>104</v>
      </c>
      <c r="AT30" s="10">
        <f t="shared" si="0"/>
        <v>41.317981320542657</v>
      </c>
      <c r="AU30" s="11">
        <f t="shared" si="1"/>
        <v>14.937391772479998</v>
      </c>
      <c r="AW30" s="6">
        <f t="shared" si="2"/>
        <v>58.800173289879801</v>
      </c>
      <c r="AX30" s="7">
        <f t="shared" si="3"/>
        <v>141.22891879148</v>
      </c>
      <c r="AZ30" s="8">
        <f t="shared" si="4"/>
        <v>48.71853363985111</v>
      </c>
      <c r="BA30" s="9">
        <f t="shared" si="5"/>
        <v>105.88544272023999</v>
      </c>
      <c r="BC30" s="10">
        <f t="shared" si="6"/>
        <v>41.317981320542657</v>
      </c>
      <c r="BD30" s="11">
        <f t="shared" si="7"/>
        <v>14.937391772479998</v>
      </c>
      <c r="BF30" s="16">
        <f t="shared" si="8"/>
        <v>27.9829470992</v>
      </c>
      <c r="BG30" s="17">
        <f t="shared" si="9"/>
        <v>40.016313280000006</v>
      </c>
      <c r="BI30">
        <v>70</v>
      </c>
      <c r="BJ30" t="s">
        <v>58</v>
      </c>
      <c r="BK30" s="2">
        <v>44735.029085648152</v>
      </c>
      <c r="BL30">
        <v>270</v>
      </c>
      <c r="BM30" t="s">
        <v>12</v>
      </c>
      <c r="BN30">
        <v>0</v>
      </c>
      <c r="BO30">
        <v>2.8450000000000002</v>
      </c>
      <c r="BP30" s="3">
        <v>1271357</v>
      </c>
      <c r="BQ30">
        <v>0</v>
      </c>
      <c r="BR30" t="s">
        <v>13</v>
      </c>
      <c r="BS30" t="s">
        <v>13</v>
      </c>
      <c r="BT30" t="s">
        <v>13</v>
      </c>
      <c r="BU30" t="s">
        <v>13</v>
      </c>
    </row>
    <row r="31" spans="1:73" x14ac:dyDescent="0.35">
      <c r="A31">
        <v>71</v>
      </c>
      <c r="B31" t="s">
        <v>59</v>
      </c>
      <c r="C31" s="2">
        <v>44735.050335648149</v>
      </c>
      <c r="D31">
        <v>68</v>
      </c>
      <c r="E31" t="s">
        <v>12</v>
      </c>
      <c r="F31">
        <v>0</v>
      </c>
      <c r="G31">
        <v>6.0170000000000003</v>
      </c>
      <c r="H31" s="3">
        <v>115417</v>
      </c>
      <c r="I31">
        <v>0.22800000000000001</v>
      </c>
      <c r="J31" t="s">
        <v>13</v>
      </c>
      <c r="K31" t="s">
        <v>13</v>
      </c>
      <c r="L31" t="s">
        <v>13</v>
      </c>
      <c r="M31" t="s">
        <v>13</v>
      </c>
      <c r="O31">
        <v>71</v>
      </c>
      <c r="P31" t="s">
        <v>59</v>
      </c>
      <c r="Q31" s="2">
        <v>44735.050335648149</v>
      </c>
      <c r="R31">
        <v>68</v>
      </c>
      <c r="S31" t="s">
        <v>12</v>
      </c>
      <c r="T31">
        <v>0</v>
      </c>
      <c r="U31" t="s">
        <v>13</v>
      </c>
      <c r="V31" s="3" t="s">
        <v>13</v>
      </c>
      <c r="W31" t="s">
        <v>13</v>
      </c>
      <c r="X31" t="s">
        <v>13</v>
      </c>
      <c r="Y31" t="s">
        <v>13</v>
      </c>
      <c r="Z31" t="s">
        <v>13</v>
      </c>
      <c r="AA31" t="s">
        <v>13</v>
      </c>
      <c r="AC31">
        <v>71</v>
      </c>
      <c r="AD31" t="s">
        <v>59</v>
      </c>
      <c r="AE31" s="2">
        <v>44735.050335648149</v>
      </c>
      <c r="AF31">
        <v>68</v>
      </c>
      <c r="AG31" t="s">
        <v>12</v>
      </c>
      <c r="AH31">
        <v>0</v>
      </c>
      <c r="AI31">
        <v>12.183</v>
      </c>
      <c r="AJ31" s="3">
        <v>654</v>
      </c>
      <c r="AK31">
        <v>6.0999999999999999E-2</v>
      </c>
      <c r="AL31" t="s">
        <v>13</v>
      </c>
      <c r="AM31" t="s">
        <v>13</v>
      </c>
      <c r="AN31" t="s">
        <v>13</v>
      </c>
      <c r="AO31" t="s">
        <v>13</v>
      </c>
      <c r="AQ31">
        <v>1</v>
      </c>
      <c r="AS31" s="14">
        <v>105</v>
      </c>
      <c r="AT31" s="10">
        <f t="shared" si="0"/>
        <v>267.45623590357985</v>
      </c>
      <c r="AU31" s="11">
        <f t="shared" si="1"/>
        <v>31.470884687679998</v>
      </c>
      <c r="AW31" s="6">
        <f t="shared" si="2"/>
        <v>352.12232832979822</v>
      </c>
      <c r="AX31" s="7">
        <f t="shared" si="3"/>
        <v>156.05475226668</v>
      </c>
      <c r="AZ31" s="8">
        <f t="shared" si="4"/>
        <v>302.10217595781995</v>
      </c>
      <c r="BA31" s="9">
        <f t="shared" si="5"/>
        <v>121.17984533784001</v>
      </c>
      <c r="BC31" s="10">
        <f t="shared" si="6"/>
        <v>267.45623590357985</v>
      </c>
      <c r="BD31" s="11">
        <f t="shared" si="7"/>
        <v>31.470884687679998</v>
      </c>
      <c r="BF31" s="16" t="e">
        <f t="shared" si="8"/>
        <v>#VALUE!</v>
      </c>
      <c r="BG31" s="17">
        <f t="shared" si="9"/>
        <v>48.554380480000006</v>
      </c>
      <c r="BI31">
        <v>71</v>
      </c>
      <c r="BJ31" t="s">
        <v>59</v>
      </c>
      <c r="BK31" s="2">
        <v>44735.050335648149</v>
      </c>
      <c r="BL31">
        <v>68</v>
      </c>
      <c r="BM31" t="s">
        <v>12</v>
      </c>
      <c r="BN31">
        <v>0</v>
      </c>
      <c r="BO31">
        <v>2.8279999999999998</v>
      </c>
      <c r="BP31" s="3">
        <v>1633397</v>
      </c>
      <c r="BQ31">
        <v>0</v>
      </c>
      <c r="BR31" t="s">
        <v>13</v>
      </c>
      <c r="BS31" t="s">
        <v>13</v>
      </c>
      <c r="BT31" t="s">
        <v>13</v>
      </c>
      <c r="BU31" t="s">
        <v>13</v>
      </c>
    </row>
    <row r="32" spans="1:73" x14ac:dyDescent="0.35">
      <c r="A32">
        <v>72</v>
      </c>
      <c r="B32" t="s">
        <v>60</v>
      </c>
      <c r="C32" s="2">
        <v>44735.071620370371</v>
      </c>
      <c r="D32">
        <v>353</v>
      </c>
      <c r="E32" t="s">
        <v>12</v>
      </c>
      <c r="F32">
        <v>0</v>
      </c>
      <c r="G32">
        <v>6.0369999999999999</v>
      </c>
      <c r="H32" s="3">
        <v>3037</v>
      </c>
      <c r="I32">
        <v>1E-3</v>
      </c>
      <c r="J32" t="s">
        <v>13</v>
      </c>
      <c r="K32" t="s">
        <v>13</v>
      </c>
      <c r="L32" t="s">
        <v>13</v>
      </c>
      <c r="M32" t="s">
        <v>13</v>
      </c>
      <c r="O32">
        <v>72</v>
      </c>
      <c r="P32" t="s">
        <v>60</v>
      </c>
      <c r="Q32" s="2">
        <v>44735.071620370371</v>
      </c>
      <c r="R32">
        <v>353</v>
      </c>
      <c r="S32" t="s">
        <v>12</v>
      </c>
      <c r="T32">
        <v>0</v>
      </c>
      <c r="U32" t="s">
        <v>13</v>
      </c>
      <c r="V32" t="s">
        <v>13</v>
      </c>
      <c r="W32" t="s">
        <v>13</v>
      </c>
      <c r="X32" t="s">
        <v>13</v>
      </c>
      <c r="Y32" t="s">
        <v>13</v>
      </c>
      <c r="Z32" t="s">
        <v>13</v>
      </c>
      <c r="AA32" t="s">
        <v>13</v>
      </c>
      <c r="AC32">
        <v>72</v>
      </c>
      <c r="AD32" t="s">
        <v>60</v>
      </c>
      <c r="AE32" s="2">
        <v>44735.071620370371</v>
      </c>
      <c r="AF32">
        <v>353</v>
      </c>
      <c r="AG32" t="s">
        <v>12</v>
      </c>
      <c r="AH32">
        <v>0</v>
      </c>
      <c r="AI32">
        <v>12.172000000000001</v>
      </c>
      <c r="AJ32" s="3">
        <v>4578</v>
      </c>
      <c r="AK32">
        <v>0.89600000000000002</v>
      </c>
      <c r="AL32" t="s">
        <v>13</v>
      </c>
      <c r="AM32" t="s">
        <v>13</v>
      </c>
      <c r="AN32" t="s">
        <v>13</v>
      </c>
      <c r="AO32" t="s">
        <v>13</v>
      </c>
      <c r="AQ32">
        <v>1</v>
      </c>
      <c r="AS32" s="14">
        <v>106</v>
      </c>
      <c r="AT32" s="10">
        <f t="shared" si="0"/>
        <v>2.0707468157000006</v>
      </c>
      <c r="AU32" s="11">
        <f t="shared" si="1"/>
        <v>842.03774969632002</v>
      </c>
      <c r="AW32" s="6">
        <f t="shared" si="2"/>
        <v>4.040081591249999</v>
      </c>
      <c r="AX32" s="7">
        <f t="shared" si="3"/>
        <v>882.27566106732002</v>
      </c>
      <c r="AZ32" s="8">
        <f t="shared" si="4"/>
        <v>4.3609567664500002</v>
      </c>
      <c r="BA32" s="9">
        <f t="shared" si="5"/>
        <v>871.11482155416013</v>
      </c>
      <c r="BC32" s="10">
        <f t="shared" si="6"/>
        <v>2.0707468157000006</v>
      </c>
      <c r="BD32" s="11">
        <f t="shared" si="7"/>
        <v>842.03774969632002</v>
      </c>
      <c r="BF32" s="16">
        <f t="shared" si="8"/>
        <v>0.41424910879999999</v>
      </c>
      <c r="BG32" s="17">
        <f t="shared" si="9"/>
        <v>440.32245952000005</v>
      </c>
      <c r="BI32">
        <v>72</v>
      </c>
      <c r="BJ32" t="s">
        <v>60</v>
      </c>
      <c r="BK32" s="2">
        <v>44735.071620370371</v>
      </c>
      <c r="BL32">
        <v>353</v>
      </c>
      <c r="BM32" t="s">
        <v>12</v>
      </c>
      <c r="BN32">
        <v>0</v>
      </c>
      <c r="BO32">
        <v>2.831</v>
      </c>
      <c r="BP32" s="3">
        <v>1526049</v>
      </c>
      <c r="BQ32">
        <v>0</v>
      </c>
      <c r="BR32" t="s">
        <v>13</v>
      </c>
      <c r="BS32" t="s">
        <v>13</v>
      </c>
      <c r="BT32" t="s">
        <v>13</v>
      </c>
      <c r="BU32" t="s">
        <v>13</v>
      </c>
    </row>
    <row r="33" spans="1:73" x14ac:dyDescent="0.35">
      <c r="A33">
        <v>73</v>
      </c>
      <c r="B33" t="s">
        <v>61</v>
      </c>
      <c r="C33" s="2">
        <v>44735.092881944445</v>
      </c>
      <c r="D33">
        <v>216</v>
      </c>
      <c r="E33" t="s">
        <v>12</v>
      </c>
      <c r="F33">
        <v>0</v>
      </c>
      <c r="G33">
        <v>5.992</v>
      </c>
      <c r="H33" s="3">
        <v>9418814</v>
      </c>
      <c r="I33">
        <v>19.297000000000001</v>
      </c>
      <c r="J33" t="s">
        <v>13</v>
      </c>
      <c r="K33" t="s">
        <v>13</v>
      </c>
      <c r="L33" t="s">
        <v>13</v>
      </c>
      <c r="M33" t="s">
        <v>13</v>
      </c>
      <c r="O33">
        <v>73</v>
      </c>
      <c r="P33" t="s">
        <v>61</v>
      </c>
      <c r="Q33" s="2">
        <v>44735.092881944445</v>
      </c>
      <c r="R33">
        <v>216</v>
      </c>
      <c r="S33" t="s">
        <v>12</v>
      </c>
      <c r="T33">
        <v>0</v>
      </c>
      <c r="U33">
        <v>5.9450000000000003</v>
      </c>
      <c r="V33" s="3">
        <v>71879</v>
      </c>
      <c r="W33">
        <v>17.670999999999999</v>
      </c>
      <c r="X33" t="s">
        <v>13</v>
      </c>
      <c r="Y33" t="s">
        <v>13</v>
      </c>
      <c r="Z33" t="s">
        <v>13</v>
      </c>
      <c r="AA33" t="s">
        <v>13</v>
      </c>
      <c r="AC33">
        <v>73</v>
      </c>
      <c r="AD33" t="s">
        <v>61</v>
      </c>
      <c r="AE33" s="2">
        <v>44735.092881944445</v>
      </c>
      <c r="AF33">
        <v>216</v>
      </c>
      <c r="AG33" t="s">
        <v>12</v>
      </c>
      <c r="AH33">
        <v>0</v>
      </c>
      <c r="AI33">
        <v>12.101000000000001</v>
      </c>
      <c r="AJ33" s="3">
        <v>80657</v>
      </c>
      <c r="AK33">
        <v>16.765000000000001</v>
      </c>
      <c r="AL33" t="s">
        <v>13</v>
      </c>
      <c r="AM33" t="s">
        <v>13</v>
      </c>
      <c r="AN33" t="s">
        <v>13</v>
      </c>
      <c r="AO33" t="s">
        <v>13</v>
      </c>
      <c r="AQ33">
        <v>1</v>
      </c>
      <c r="AS33" s="14">
        <v>107</v>
      </c>
      <c r="AT33" s="10">
        <f t="shared" si="0"/>
        <v>17887.972373377419</v>
      </c>
      <c r="AU33" s="11">
        <f t="shared" si="1"/>
        <v>16402.080221917517</v>
      </c>
      <c r="AW33" s="6">
        <f t="shared" si="2"/>
        <v>14226.294350255686</v>
      </c>
      <c r="AX33" s="7">
        <f t="shared" si="3"/>
        <v>14580.284322992271</v>
      </c>
      <c r="AZ33" s="8">
        <f t="shared" si="4"/>
        <v>18612.18212583513</v>
      </c>
      <c r="BA33" s="9">
        <f t="shared" si="5"/>
        <v>15311.980130187261</v>
      </c>
      <c r="BC33" s="10">
        <f t="shared" si="6"/>
        <v>17887.972373377419</v>
      </c>
      <c r="BD33" s="11">
        <f t="shared" si="7"/>
        <v>16402.080221917517</v>
      </c>
      <c r="BF33" s="16">
        <f t="shared" si="8"/>
        <v>21344.784009949999</v>
      </c>
      <c r="BG33" s="17">
        <f t="shared" si="9"/>
        <v>-2432.8922702799996</v>
      </c>
      <c r="BI33">
        <v>73</v>
      </c>
      <c r="BJ33" t="s">
        <v>61</v>
      </c>
      <c r="BK33" s="2">
        <v>44735.092881944445</v>
      </c>
      <c r="BL33">
        <v>216</v>
      </c>
      <c r="BM33" t="s">
        <v>12</v>
      </c>
      <c r="BN33">
        <v>0</v>
      </c>
      <c r="BO33">
        <v>2.8220000000000001</v>
      </c>
      <c r="BP33" s="3">
        <v>1731628</v>
      </c>
      <c r="BQ33">
        <v>0</v>
      </c>
      <c r="BR33" t="s">
        <v>13</v>
      </c>
      <c r="BS33" t="s">
        <v>13</v>
      </c>
      <c r="BT33" t="s">
        <v>13</v>
      </c>
      <c r="BU33" t="s">
        <v>13</v>
      </c>
    </row>
    <row r="34" spans="1:73" x14ac:dyDescent="0.35">
      <c r="A34">
        <v>74</v>
      </c>
      <c r="B34" t="s">
        <v>62</v>
      </c>
      <c r="C34" s="2">
        <v>44735.11414351852</v>
      </c>
      <c r="D34">
        <v>371</v>
      </c>
      <c r="E34" t="s">
        <v>12</v>
      </c>
      <c r="F34">
        <v>0</v>
      </c>
      <c r="G34">
        <v>6.0129999999999999</v>
      </c>
      <c r="H34" s="3">
        <v>368766</v>
      </c>
      <c r="I34">
        <v>0.74</v>
      </c>
      <c r="J34" t="s">
        <v>13</v>
      </c>
      <c r="K34" t="s">
        <v>13</v>
      </c>
      <c r="L34" t="s">
        <v>13</v>
      </c>
      <c r="M34" t="s">
        <v>13</v>
      </c>
      <c r="O34">
        <v>74</v>
      </c>
      <c r="P34" t="s">
        <v>62</v>
      </c>
      <c r="Q34" s="2">
        <v>44735.11414351852</v>
      </c>
      <c r="R34">
        <v>371</v>
      </c>
      <c r="S34" t="s">
        <v>12</v>
      </c>
      <c r="T34">
        <v>0</v>
      </c>
      <c r="U34">
        <v>5.9640000000000004</v>
      </c>
      <c r="V34" s="3">
        <v>2889</v>
      </c>
      <c r="W34">
        <v>0.85899999999999999</v>
      </c>
      <c r="X34" t="s">
        <v>13</v>
      </c>
      <c r="Y34" t="s">
        <v>13</v>
      </c>
      <c r="Z34" t="s">
        <v>13</v>
      </c>
      <c r="AA34" t="s">
        <v>13</v>
      </c>
      <c r="AC34">
        <v>74</v>
      </c>
      <c r="AD34" t="s">
        <v>62</v>
      </c>
      <c r="AE34" s="2">
        <v>44735.11414351852</v>
      </c>
      <c r="AF34">
        <v>371</v>
      </c>
      <c r="AG34" t="s">
        <v>12</v>
      </c>
      <c r="AH34">
        <v>0</v>
      </c>
      <c r="AI34">
        <v>12.157999999999999</v>
      </c>
      <c r="AJ34" s="3">
        <v>25578</v>
      </c>
      <c r="AK34">
        <v>5.3369999999999997</v>
      </c>
      <c r="AL34" t="s">
        <v>13</v>
      </c>
      <c r="AM34" t="s">
        <v>13</v>
      </c>
      <c r="AN34" t="s">
        <v>13</v>
      </c>
      <c r="AO34" t="s">
        <v>13</v>
      </c>
      <c r="AQ34">
        <v>1</v>
      </c>
      <c r="AS34" s="14">
        <v>108</v>
      </c>
      <c r="AT34" s="10">
        <f t="shared" si="0"/>
        <v>852.4400652636316</v>
      </c>
      <c r="AU34" s="11">
        <f t="shared" si="1"/>
        <v>5166.5765461763203</v>
      </c>
      <c r="AW34" s="6">
        <f t="shared" si="2"/>
        <v>1047.7705043185529</v>
      </c>
      <c r="AX34" s="7">
        <f t="shared" si="3"/>
        <v>4735.92492654732</v>
      </c>
      <c r="AZ34" s="8">
        <f t="shared" si="4"/>
        <v>954.8463169427996</v>
      </c>
      <c r="BA34" s="9">
        <f t="shared" si="5"/>
        <v>4876.0177537941599</v>
      </c>
      <c r="BC34" s="10">
        <f t="shared" si="6"/>
        <v>852.4400652636316</v>
      </c>
      <c r="BD34" s="11">
        <f t="shared" si="7"/>
        <v>5166.5765461763203</v>
      </c>
      <c r="BF34" s="16">
        <f t="shared" si="8"/>
        <v>397.58487594999997</v>
      </c>
      <c r="BG34" s="17">
        <f t="shared" si="9"/>
        <v>1636.68573952</v>
      </c>
      <c r="BI34">
        <v>74</v>
      </c>
      <c r="BJ34" t="s">
        <v>62</v>
      </c>
      <c r="BK34" s="2">
        <v>44735.11414351852</v>
      </c>
      <c r="BL34">
        <v>371</v>
      </c>
      <c r="BM34" t="s">
        <v>12</v>
      </c>
      <c r="BN34">
        <v>0</v>
      </c>
      <c r="BO34">
        <v>2.8330000000000002</v>
      </c>
      <c r="BP34" s="3">
        <v>1455338</v>
      </c>
      <c r="BQ34">
        <v>0</v>
      </c>
      <c r="BR34" t="s">
        <v>13</v>
      </c>
      <c r="BS34" t="s">
        <v>13</v>
      </c>
      <c r="BT34" t="s">
        <v>13</v>
      </c>
      <c r="BU34" t="s">
        <v>13</v>
      </c>
    </row>
    <row r="35" spans="1:73" x14ac:dyDescent="0.35">
      <c r="A35">
        <v>75</v>
      </c>
      <c r="B35" t="s">
        <v>63</v>
      </c>
      <c r="C35" s="2">
        <v>44735.428773148145</v>
      </c>
      <c r="D35">
        <v>345</v>
      </c>
      <c r="E35" t="s">
        <v>12</v>
      </c>
      <c r="F35">
        <v>0</v>
      </c>
      <c r="G35">
        <v>6.02</v>
      </c>
      <c r="H35" s="3">
        <v>19913</v>
      </c>
      <c r="I35">
        <v>3.5000000000000003E-2</v>
      </c>
      <c r="J35" t="s">
        <v>13</v>
      </c>
      <c r="K35" t="s">
        <v>13</v>
      </c>
      <c r="L35" t="s">
        <v>13</v>
      </c>
      <c r="M35" t="s">
        <v>13</v>
      </c>
      <c r="O35">
        <v>75</v>
      </c>
      <c r="P35" t="s">
        <v>63</v>
      </c>
      <c r="Q35" s="2">
        <v>44735.428773148145</v>
      </c>
      <c r="R35">
        <v>345</v>
      </c>
      <c r="S35" t="s">
        <v>12</v>
      </c>
      <c r="T35">
        <v>0</v>
      </c>
      <c r="U35" t="s">
        <v>13</v>
      </c>
      <c r="V35" t="s">
        <v>13</v>
      </c>
      <c r="W35" t="s">
        <v>13</v>
      </c>
      <c r="X35" t="s">
        <v>13</v>
      </c>
      <c r="Y35" t="s">
        <v>13</v>
      </c>
      <c r="Z35" t="s">
        <v>13</v>
      </c>
      <c r="AA35" t="s">
        <v>13</v>
      </c>
      <c r="AC35">
        <v>75</v>
      </c>
      <c r="AD35" t="s">
        <v>63</v>
      </c>
      <c r="AE35" s="2">
        <v>44735.428773148145</v>
      </c>
      <c r="AF35">
        <v>345</v>
      </c>
      <c r="AG35" t="s">
        <v>12</v>
      </c>
      <c r="AH35">
        <v>0</v>
      </c>
      <c r="AI35" t="s">
        <v>13</v>
      </c>
      <c r="AJ35" s="3" t="s">
        <v>13</v>
      </c>
      <c r="AK35" t="s">
        <v>13</v>
      </c>
      <c r="AL35" t="s">
        <v>13</v>
      </c>
      <c r="AM35" t="s">
        <v>13</v>
      </c>
      <c r="AN35" t="s">
        <v>13</v>
      </c>
      <c r="AO35" t="s">
        <v>13</v>
      </c>
      <c r="AQ35">
        <v>1</v>
      </c>
      <c r="AS35" s="14">
        <v>109</v>
      </c>
      <c r="AT35" s="10">
        <f t="shared" si="0"/>
        <v>44.253787669592732</v>
      </c>
      <c r="AU35" s="11" t="e">
        <f t="shared" si="1"/>
        <v>#VALUE!</v>
      </c>
      <c r="AW35" s="6">
        <f t="shared" si="2"/>
        <v>62.693287198182205</v>
      </c>
      <c r="AX35" s="7" t="e">
        <f t="shared" si="3"/>
        <v>#VALUE!</v>
      </c>
      <c r="AZ35" s="8">
        <f t="shared" si="4"/>
        <v>52.011714816907904</v>
      </c>
      <c r="BA35" s="9" t="e">
        <f t="shared" si="5"/>
        <v>#VALUE!</v>
      </c>
      <c r="BC35" s="10">
        <f t="shared" si="6"/>
        <v>44.253787669592732</v>
      </c>
      <c r="BD35" s="11" t="e">
        <f t="shared" si="7"/>
        <v>#VALUE!</v>
      </c>
      <c r="BF35" s="16">
        <f t="shared" si="8"/>
        <v>30.5132701488</v>
      </c>
      <c r="BG35" s="17" t="e">
        <f t="shared" si="9"/>
        <v>#VALUE!</v>
      </c>
      <c r="BI35">
        <v>75</v>
      </c>
      <c r="BJ35" t="s">
        <v>63</v>
      </c>
      <c r="BK35" s="2">
        <v>44735.428773148145</v>
      </c>
      <c r="BL35">
        <v>345</v>
      </c>
      <c r="BM35" t="s">
        <v>12</v>
      </c>
      <c r="BN35">
        <v>0</v>
      </c>
      <c r="BO35">
        <v>2.827</v>
      </c>
      <c r="BP35" s="3">
        <v>1411073</v>
      </c>
      <c r="BQ35">
        <v>0</v>
      </c>
      <c r="BR35" t="s">
        <v>13</v>
      </c>
      <c r="BS35" t="s">
        <v>13</v>
      </c>
      <c r="BT35" t="s">
        <v>13</v>
      </c>
      <c r="BU35" t="s">
        <v>13</v>
      </c>
    </row>
    <row r="36" spans="1:73" x14ac:dyDescent="0.35">
      <c r="A36">
        <v>76</v>
      </c>
      <c r="B36" t="s">
        <v>64</v>
      </c>
      <c r="C36" s="2">
        <v>44735.450023148151</v>
      </c>
      <c r="D36">
        <v>245</v>
      </c>
      <c r="E36" t="s">
        <v>12</v>
      </c>
      <c r="F36">
        <v>0</v>
      </c>
      <c r="G36">
        <v>6.0170000000000003</v>
      </c>
      <c r="H36" s="3">
        <v>3382</v>
      </c>
      <c r="I36">
        <v>2E-3</v>
      </c>
      <c r="J36" t="s">
        <v>13</v>
      </c>
      <c r="K36" t="s">
        <v>13</v>
      </c>
      <c r="L36" t="s">
        <v>13</v>
      </c>
      <c r="M36" t="s">
        <v>13</v>
      </c>
      <c r="O36">
        <v>76</v>
      </c>
      <c r="P36" t="s">
        <v>64</v>
      </c>
      <c r="Q36" s="2">
        <v>44735.450023148151</v>
      </c>
      <c r="R36">
        <v>245</v>
      </c>
      <c r="S36" t="s">
        <v>12</v>
      </c>
      <c r="T36">
        <v>0</v>
      </c>
      <c r="U36" t="s">
        <v>13</v>
      </c>
      <c r="V36" t="s">
        <v>13</v>
      </c>
      <c r="W36" t="s">
        <v>13</v>
      </c>
      <c r="X36" t="s">
        <v>13</v>
      </c>
      <c r="Y36" t="s">
        <v>13</v>
      </c>
      <c r="Z36" t="s">
        <v>13</v>
      </c>
      <c r="AA36" t="s">
        <v>13</v>
      </c>
      <c r="AC36">
        <v>76</v>
      </c>
      <c r="AD36" t="s">
        <v>64</v>
      </c>
      <c r="AE36" s="2">
        <v>44735.450023148151</v>
      </c>
      <c r="AF36">
        <v>245</v>
      </c>
      <c r="AG36" t="s">
        <v>12</v>
      </c>
      <c r="AH36">
        <v>0</v>
      </c>
      <c r="AI36">
        <v>12.06</v>
      </c>
      <c r="AJ36" s="3">
        <v>98448</v>
      </c>
      <c r="AK36">
        <v>20.390999999999998</v>
      </c>
      <c r="AL36" t="s">
        <v>13</v>
      </c>
      <c r="AM36" t="s">
        <v>13</v>
      </c>
      <c r="AN36" t="s">
        <v>13</v>
      </c>
      <c r="AO36" t="s">
        <v>13</v>
      </c>
      <c r="AQ36">
        <v>1</v>
      </c>
      <c r="AS36" s="14">
        <v>110</v>
      </c>
      <c r="AT36" s="10">
        <f t="shared" si="0"/>
        <v>2.6805621572000007</v>
      </c>
      <c r="AU36" s="11">
        <f t="shared" si="1"/>
        <v>19998.161537873919</v>
      </c>
      <c r="AW36" s="6">
        <f t="shared" si="2"/>
        <v>5.0203658850000004</v>
      </c>
      <c r="AX36" s="7">
        <f t="shared" si="3"/>
        <v>17678.721813649921</v>
      </c>
      <c r="AZ36" s="8">
        <f t="shared" si="4"/>
        <v>5.5515583041999985</v>
      </c>
      <c r="BA36" s="9">
        <f t="shared" si="5"/>
        <v>18661.80753847296</v>
      </c>
      <c r="BC36" s="10">
        <f t="shared" si="6"/>
        <v>2.6805621572000007</v>
      </c>
      <c r="BD36" s="11">
        <f t="shared" si="7"/>
        <v>19998.161537873919</v>
      </c>
      <c r="BF36" s="16">
        <f t="shared" si="8"/>
        <v>0.94288184480000048</v>
      </c>
      <c r="BG36" s="17">
        <f t="shared" si="9"/>
        <v>-5977.2615468800004</v>
      </c>
      <c r="BI36">
        <v>76</v>
      </c>
      <c r="BJ36" t="s">
        <v>64</v>
      </c>
      <c r="BK36" s="2">
        <v>44735.450023148151</v>
      </c>
      <c r="BL36">
        <v>245</v>
      </c>
      <c r="BM36" t="s">
        <v>12</v>
      </c>
      <c r="BN36">
        <v>0</v>
      </c>
      <c r="BO36">
        <v>2.831</v>
      </c>
      <c r="BP36" s="3">
        <v>1257154</v>
      </c>
      <c r="BQ36">
        <v>0</v>
      </c>
      <c r="BR36" t="s">
        <v>13</v>
      </c>
      <c r="BS36" t="s">
        <v>13</v>
      </c>
      <c r="BT36" t="s">
        <v>13</v>
      </c>
      <c r="BU36" t="s">
        <v>13</v>
      </c>
    </row>
    <row r="37" spans="1:73" x14ac:dyDescent="0.35">
      <c r="A37">
        <v>77</v>
      </c>
      <c r="B37" t="s">
        <v>65</v>
      </c>
      <c r="C37" s="2">
        <v>44735.471307870372</v>
      </c>
      <c r="D37">
        <v>138</v>
      </c>
      <c r="E37" t="s">
        <v>12</v>
      </c>
      <c r="F37">
        <v>0</v>
      </c>
      <c r="G37">
        <v>6.0119999999999996</v>
      </c>
      <c r="H37" s="3">
        <v>23975</v>
      </c>
      <c r="I37">
        <v>4.3999999999999997E-2</v>
      </c>
      <c r="J37" t="s">
        <v>13</v>
      </c>
      <c r="K37" t="s">
        <v>13</v>
      </c>
      <c r="L37" t="s">
        <v>13</v>
      </c>
      <c r="M37" t="s">
        <v>13</v>
      </c>
      <c r="O37">
        <v>77</v>
      </c>
      <c r="P37" t="s">
        <v>65</v>
      </c>
      <c r="Q37" s="2">
        <v>44735.471307870372</v>
      </c>
      <c r="R37">
        <v>138</v>
      </c>
      <c r="S37" t="s">
        <v>12</v>
      </c>
      <c r="T37">
        <v>0</v>
      </c>
      <c r="U37" t="s">
        <v>13</v>
      </c>
      <c r="V37" t="s">
        <v>13</v>
      </c>
      <c r="W37" t="s">
        <v>13</v>
      </c>
      <c r="X37" t="s">
        <v>13</v>
      </c>
      <c r="Y37" t="s">
        <v>13</v>
      </c>
      <c r="Z37" t="s">
        <v>13</v>
      </c>
      <c r="AA37" t="s">
        <v>13</v>
      </c>
      <c r="AC37">
        <v>77</v>
      </c>
      <c r="AD37" t="s">
        <v>65</v>
      </c>
      <c r="AE37" s="2">
        <v>44735.471307870372</v>
      </c>
      <c r="AF37">
        <v>138</v>
      </c>
      <c r="AG37" t="s">
        <v>12</v>
      </c>
      <c r="AH37">
        <v>0</v>
      </c>
      <c r="AI37" t="s">
        <v>13</v>
      </c>
      <c r="AJ37" s="3" t="s">
        <v>13</v>
      </c>
      <c r="AK37" t="s">
        <v>13</v>
      </c>
      <c r="AL37" t="s">
        <v>13</v>
      </c>
      <c r="AM37" t="s">
        <v>13</v>
      </c>
      <c r="AN37" t="s">
        <v>13</v>
      </c>
      <c r="AO37" t="s">
        <v>13</v>
      </c>
      <c r="AQ37">
        <v>1</v>
      </c>
      <c r="AS37" s="14">
        <v>111</v>
      </c>
      <c r="AT37" s="10">
        <f t="shared" si="0"/>
        <v>53.777005557662498</v>
      </c>
      <c r="AU37" s="11" t="e">
        <f t="shared" si="1"/>
        <v>#VALUE!</v>
      </c>
      <c r="AW37" s="6">
        <f t="shared" si="2"/>
        <v>75.306522729875013</v>
      </c>
      <c r="AX37" s="7" t="e">
        <f t="shared" si="3"/>
        <v>#VALUE!</v>
      </c>
      <c r="AZ37" s="8">
        <f t="shared" si="4"/>
        <v>62.693531604437503</v>
      </c>
      <c r="BA37" s="9" t="e">
        <f t="shared" si="5"/>
        <v>#VALUE!</v>
      </c>
      <c r="BC37" s="10">
        <f t="shared" si="6"/>
        <v>53.777005557662498</v>
      </c>
      <c r="BD37" s="11" t="e">
        <f t="shared" si="7"/>
        <v>#VALUE!</v>
      </c>
      <c r="BF37" s="16">
        <f t="shared" si="8"/>
        <v>39.050772000000002</v>
      </c>
      <c r="BG37" s="17" t="e">
        <f t="shared" si="9"/>
        <v>#VALUE!</v>
      </c>
      <c r="BI37">
        <v>77</v>
      </c>
      <c r="BJ37" t="s">
        <v>65</v>
      </c>
      <c r="BK37" s="2">
        <v>44735.471307870372</v>
      </c>
      <c r="BL37">
        <v>138</v>
      </c>
      <c r="BM37" t="s">
        <v>12</v>
      </c>
      <c r="BN37">
        <v>0</v>
      </c>
      <c r="BO37">
        <v>2.831</v>
      </c>
      <c r="BP37" s="3">
        <v>1448026</v>
      </c>
      <c r="BQ37">
        <v>0</v>
      </c>
      <c r="BR37" t="s">
        <v>13</v>
      </c>
      <c r="BS37" t="s">
        <v>13</v>
      </c>
      <c r="BT37" t="s">
        <v>13</v>
      </c>
      <c r="BU37" t="s">
        <v>13</v>
      </c>
    </row>
    <row r="38" spans="1:73" x14ac:dyDescent="0.35">
      <c r="A38">
        <v>78</v>
      </c>
      <c r="B38" t="s">
        <v>66</v>
      </c>
      <c r="C38" s="2">
        <v>44735.492592592593</v>
      </c>
      <c r="D38">
        <v>229</v>
      </c>
      <c r="E38" t="s">
        <v>12</v>
      </c>
      <c r="F38">
        <v>0</v>
      </c>
      <c r="G38">
        <v>6.06</v>
      </c>
      <c r="H38" s="3">
        <v>1778</v>
      </c>
      <c r="I38">
        <v>-1E-3</v>
      </c>
      <c r="J38" t="s">
        <v>13</v>
      </c>
      <c r="K38" t="s">
        <v>13</v>
      </c>
      <c r="L38" t="s">
        <v>13</v>
      </c>
      <c r="M38" t="s">
        <v>13</v>
      </c>
      <c r="O38">
        <v>78</v>
      </c>
      <c r="P38" t="s">
        <v>66</v>
      </c>
      <c r="Q38" s="2">
        <v>44735.492592592593</v>
      </c>
      <c r="R38">
        <v>229</v>
      </c>
      <c r="S38" t="s">
        <v>12</v>
      </c>
      <c r="T38">
        <v>0</v>
      </c>
      <c r="U38" t="s">
        <v>13</v>
      </c>
      <c r="V38" t="s">
        <v>13</v>
      </c>
      <c r="W38" t="s">
        <v>13</v>
      </c>
      <c r="X38" t="s">
        <v>13</v>
      </c>
      <c r="Y38" t="s">
        <v>13</v>
      </c>
      <c r="Z38" t="s">
        <v>13</v>
      </c>
      <c r="AA38" t="s">
        <v>13</v>
      </c>
      <c r="AC38">
        <v>78</v>
      </c>
      <c r="AD38" t="s">
        <v>66</v>
      </c>
      <c r="AE38" s="2">
        <v>44735.492592592593</v>
      </c>
      <c r="AF38">
        <v>229</v>
      </c>
      <c r="AG38" t="s">
        <v>12</v>
      </c>
      <c r="AH38">
        <v>0</v>
      </c>
      <c r="AI38">
        <v>12.074</v>
      </c>
      <c r="AJ38" s="3">
        <v>97211</v>
      </c>
      <c r="AK38">
        <v>20.138999999999999</v>
      </c>
      <c r="AL38" t="s">
        <v>13</v>
      </c>
      <c r="AM38" t="s">
        <v>13</v>
      </c>
      <c r="AN38" t="s">
        <v>13</v>
      </c>
      <c r="AO38" t="s">
        <v>13</v>
      </c>
      <c r="AQ38">
        <v>1</v>
      </c>
      <c r="AS38" s="14">
        <v>112</v>
      </c>
      <c r="AT38" s="10">
        <f t="shared" si="0"/>
        <v>0.13878676520000011</v>
      </c>
      <c r="AU38" s="11">
        <f t="shared" si="1"/>
        <v>19748.65024814408</v>
      </c>
      <c r="AW38" s="6">
        <f t="shared" si="2"/>
        <v>0.50566728499999947</v>
      </c>
      <c r="AX38" s="7">
        <f t="shared" si="3"/>
        <v>17464.574248236833</v>
      </c>
      <c r="AZ38" s="8">
        <f t="shared" si="4"/>
        <v>-0.10090240779999959</v>
      </c>
      <c r="BA38" s="9">
        <f t="shared" si="5"/>
        <v>18429.228549248539</v>
      </c>
      <c r="BC38" s="10">
        <f t="shared" si="6"/>
        <v>0.13878676520000011</v>
      </c>
      <c r="BD38" s="11">
        <f t="shared" si="7"/>
        <v>19748.65024814408</v>
      </c>
      <c r="BF38" s="16">
        <f t="shared" si="8"/>
        <v>-1.4841818831999998</v>
      </c>
      <c r="BG38" s="17">
        <f t="shared" si="9"/>
        <v>-5695.6022381200009</v>
      </c>
      <c r="BI38">
        <v>78</v>
      </c>
      <c r="BJ38" t="s">
        <v>66</v>
      </c>
      <c r="BK38" s="2">
        <v>44735.492592592593</v>
      </c>
      <c r="BL38">
        <v>229</v>
      </c>
      <c r="BM38" t="s">
        <v>12</v>
      </c>
      <c r="BN38">
        <v>0</v>
      </c>
      <c r="BO38">
        <v>2.8290000000000002</v>
      </c>
      <c r="BP38" s="3">
        <v>1460337</v>
      </c>
      <c r="BQ38">
        <v>0</v>
      </c>
      <c r="BR38" t="s">
        <v>13</v>
      </c>
      <c r="BS38" t="s">
        <v>13</v>
      </c>
      <c r="BT38" t="s">
        <v>13</v>
      </c>
      <c r="BU38" t="s">
        <v>13</v>
      </c>
    </row>
    <row r="39" spans="1:73" x14ac:dyDescent="0.35">
      <c r="A39">
        <v>79</v>
      </c>
      <c r="B39" t="s">
        <v>67</v>
      </c>
      <c r="C39" s="2">
        <v>44735.513865740744</v>
      </c>
      <c r="D39">
        <v>108</v>
      </c>
      <c r="E39" t="s">
        <v>12</v>
      </c>
      <c r="F39">
        <v>0</v>
      </c>
      <c r="G39">
        <v>6.0140000000000002</v>
      </c>
      <c r="H39" s="3">
        <v>24664</v>
      </c>
      <c r="I39">
        <v>4.4999999999999998E-2</v>
      </c>
      <c r="J39" t="s">
        <v>13</v>
      </c>
      <c r="K39" t="s">
        <v>13</v>
      </c>
      <c r="L39" t="s">
        <v>13</v>
      </c>
      <c r="M39" t="s">
        <v>13</v>
      </c>
      <c r="O39">
        <v>79</v>
      </c>
      <c r="P39" t="s">
        <v>67</v>
      </c>
      <c r="Q39" s="2">
        <v>44735.513865740744</v>
      </c>
      <c r="R39">
        <v>108</v>
      </c>
      <c r="S39" t="s">
        <v>12</v>
      </c>
      <c r="T39">
        <v>0</v>
      </c>
      <c r="U39" t="s">
        <v>13</v>
      </c>
      <c r="V39" t="s">
        <v>13</v>
      </c>
      <c r="W39" t="s">
        <v>13</v>
      </c>
      <c r="X39" t="s">
        <v>13</v>
      </c>
      <c r="Y39" t="s">
        <v>13</v>
      </c>
      <c r="Z39" t="s">
        <v>13</v>
      </c>
      <c r="AA39" t="s">
        <v>13</v>
      </c>
      <c r="AC39">
        <v>79</v>
      </c>
      <c r="AD39" t="s">
        <v>67</v>
      </c>
      <c r="AE39" s="2">
        <v>44735.513865740744</v>
      </c>
      <c r="AF39">
        <v>108</v>
      </c>
      <c r="AG39" t="s">
        <v>12</v>
      </c>
      <c r="AH39">
        <v>0</v>
      </c>
      <c r="AI39" t="s">
        <v>13</v>
      </c>
      <c r="AJ39" s="3" t="s">
        <v>13</v>
      </c>
      <c r="AK39" t="s">
        <v>13</v>
      </c>
      <c r="AL39" t="s">
        <v>13</v>
      </c>
      <c r="AM39" t="s">
        <v>13</v>
      </c>
      <c r="AN39" t="s">
        <v>13</v>
      </c>
      <c r="AO39" t="s">
        <v>13</v>
      </c>
      <c r="AQ39">
        <v>1</v>
      </c>
      <c r="AS39" s="14">
        <v>113</v>
      </c>
      <c r="AT39" s="10">
        <f t="shared" si="0"/>
        <v>55.392078479356158</v>
      </c>
      <c r="AU39" s="11" t="e">
        <f t="shared" si="1"/>
        <v>#VALUE!</v>
      </c>
      <c r="AW39" s="6">
        <f t="shared" si="2"/>
        <v>77.44331901428481</v>
      </c>
      <c r="AX39" s="7" t="e">
        <f t="shared" si="3"/>
        <v>#VALUE!</v>
      </c>
      <c r="AZ39" s="8">
        <f t="shared" si="4"/>
        <v>64.504994970873611</v>
      </c>
      <c r="BA39" s="9" t="e">
        <f t="shared" si="5"/>
        <v>#VALUE!</v>
      </c>
      <c r="BC39" s="10">
        <f t="shared" si="6"/>
        <v>55.392078479356158</v>
      </c>
      <c r="BD39" s="11" t="e">
        <f t="shared" si="7"/>
        <v>#VALUE!</v>
      </c>
      <c r="BF39" s="16">
        <f t="shared" si="8"/>
        <v>40.548666819200001</v>
      </c>
      <c r="BG39" s="17" t="e">
        <f t="shared" si="9"/>
        <v>#VALUE!</v>
      </c>
      <c r="BI39">
        <v>79</v>
      </c>
      <c r="BJ39" t="s">
        <v>67</v>
      </c>
      <c r="BK39" s="2">
        <v>44735.513865740744</v>
      </c>
      <c r="BL39">
        <v>108</v>
      </c>
      <c r="BM39" t="s">
        <v>12</v>
      </c>
      <c r="BN39">
        <v>0</v>
      </c>
      <c r="BO39">
        <v>2.835</v>
      </c>
      <c r="BP39" s="3">
        <v>1385408</v>
      </c>
      <c r="BQ39">
        <v>0</v>
      </c>
      <c r="BR39" t="s">
        <v>13</v>
      </c>
      <c r="BS39" t="s">
        <v>13</v>
      </c>
      <c r="BT39" t="s">
        <v>13</v>
      </c>
      <c r="BU39" t="s">
        <v>13</v>
      </c>
    </row>
    <row r="40" spans="1:73" x14ac:dyDescent="0.35">
      <c r="A40">
        <v>80</v>
      </c>
      <c r="B40" t="s">
        <v>68</v>
      </c>
      <c r="C40" s="2">
        <v>44735.535115740742</v>
      </c>
      <c r="D40">
        <v>198</v>
      </c>
      <c r="E40" t="s">
        <v>12</v>
      </c>
      <c r="F40">
        <v>0</v>
      </c>
      <c r="G40">
        <v>5.9870000000000001</v>
      </c>
      <c r="H40" s="3">
        <v>9277092</v>
      </c>
      <c r="I40">
        <v>19.003</v>
      </c>
      <c r="J40" t="s">
        <v>13</v>
      </c>
      <c r="K40" t="s">
        <v>13</v>
      </c>
      <c r="L40" t="s">
        <v>13</v>
      </c>
      <c r="M40" t="s">
        <v>13</v>
      </c>
      <c r="O40">
        <v>80</v>
      </c>
      <c r="P40" t="s">
        <v>68</v>
      </c>
      <c r="Q40" s="2">
        <v>44735.535115740742</v>
      </c>
      <c r="R40">
        <v>198</v>
      </c>
      <c r="S40" t="s">
        <v>12</v>
      </c>
      <c r="T40">
        <v>0</v>
      </c>
      <c r="U40">
        <v>5.94</v>
      </c>
      <c r="V40" s="3">
        <v>68817</v>
      </c>
      <c r="W40">
        <v>16.93</v>
      </c>
      <c r="X40" t="s">
        <v>13</v>
      </c>
      <c r="Y40" t="s">
        <v>13</v>
      </c>
      <c r="Z40" t="s">
        <v>13</v>
      </c>
      <c r="AA40" t="s">
        <v>13</v>
      </c>
      <c r="AC40">
        <v>80</v>
      </c>
      <c r="AD40" t="s">
        <v>68</v>
      </c>
      <c r="AE40" s="2">
        <v>44735.535115740742</v>
      </c>
      <c r="AF40">
        <v>198</v>
      </c>
      <c r="AG40" t="s">
        <v>12</v>
      </c>
      <c r="AH40">
        <v>0</v>
      </c>
      <c r="AI40">
        <v>12.087999999999999</v>
      </c>
      <c r="AJ40" s="3">
        <v>82807</v>
      </c>
      <c r="AK40">
        <v>17.204000000000001</v>
      </c>
      <c r="AL40" t="s">
        <v>13</v>
      </c>
      <c r="AM40" t="s">
        <v>13</v>
      </c>
      <c r="AN40" t="s">
        <v>13</v>
      </c>
      <c r="AO40" t="s">
        <v>13</v>
      </c>
      <c r="AQ40">
        <v>1</v>
      </c>
      <c r="AS40" s="14">
        <v>114</v>
      </c>
      <c r="AT40" s="10">
        <f t="shared" si="0"/>
        <v>17139.701293503182</v>
      </c>
      <c r="AU40" s="11">
        <f t="shared" si="1"/>
        <v>16837.51627916552</v>
      </c>
      <c r="AW40" s="6">
        <f t="shared" si="2"/>
        <v>13643.405335621366</v>
      </c>
      <c r="AX40" s="7">
        <f t="shared" si="3"/>
        <v>14956.83395714027</v>
      </c>
      <c r="AZ40" s="8">
        <f t="shared" si="4"/>
        <v>17835.731705655769</v>
      </c>
      <c r="BA40" s="9">
        <f t="shared" si="5"/>
        <v>15717.345592211261</v>
      </c>
      <c r="BC40" s="10">
        <f t="shared" si="6"/>
        <v>17139.701293503182</v>
      </c>
      <c r="BD40" s="11">
        <f t="shared" si="7"/>
        <v>16837.51627916552</v>
      </c>
      <c r="BF40" s="16">
        <f t="shared" si="8"/>
        <v>19819.55832955</v>
      </c>
      <c r="BG40" s="17">
        <f t="shared" si="9"/>
        <v>-2803.3804422800008</v>
      </c>
      <c r="BI40">
        <v>80</v>
      </c>
      <c r="BJ40" t="s">
        <v>68</v>
      </c>
      <c r="BK40" s="2">
        <v>44735.535115740742</v>
      </c>
      <c r="BL40">
        <v>198</v>
      </c>
      <c r="BM40" t="s">
        <v>12</v>
      </c>
      <c r="BN40">
        <v>0</v>
      </c>
      <c r="BO40">
        <v>2.8159999999999998</v>
      </c>
      <c r="BP40" s="3">
        <v>1768274</v>
      </c>
      <c r="BQ40">
        <v>0</v>
      </c>
      <c r="BR40" t="s">
        <v>13</v>
      </c>
      <c r="BS40" t="s">
        <v>13</v>
      </c>
      <c r="BT40" t="s">
        <v>13</v>
      </c>
      <c r="BU40" t="s">
        <v>13</v>
      </c>
    </row>
    <row r="41" spans="1:73" x14ac:dyDescent="0.35">
      <c r="A41">
        <v>81</v>
      </c>
      <c r="B41" t="s">
        <v>69</v>
      </c>
      <c r="C41" s="2">
        <v>44735.556400462963</v>
      </c>
      <c r="D41">
        <v>383</v>
      </c>
      <c r="E41" t="s">
        <v>12</v>
      </c>
      <c r="F41">
        <v>0</v>
      </c>
      <c r="G41">
        <v>6.056</v>
      </c>
      <c r="H41" s="3">
        <v>1500</v>
      </c>
      <c r="I41">
        <v>-2E-3</v>
      </c>
      <c r="J41" t="s">
        <v>13</v>
      </c>
      <c r="K41" t="s">
        <v>13</v>
      </c>
      <c r="L41" t="s">
        <v>13</v>
      </c>
      <c r="M41" t="s">
        <v>13</v>
      </c>
      <c r="O41">
        <v>81</v>
      </c>
      <c r="P41" t="s">
        <v>69</v>
      </c>
      <c r="Q41" s="2">
        <v>44735.556400462963</v>
      </c>
      <c r="R41">
        <v>383</v>
      </c>
      <c r="S41" t="s">
        <v>12</v>
      </c>
      <c r="T41">
        <v>0</v>
      </c>
      <c r="U41" t="s">
        <v>13</v>
      </c>
      <c r="V41" t="s">
        <v>13</v>
      </c>
      <c r="W41" t="s">
        <v>13</v>
      </c>
      <c r="X41" t="s">
        <v>13</v>
      </c>
      <c r="Y41" t="s">
        <v>13</v>
      </c>
      <c r="Z41" t="s">
        <v>13</v>
      </c>
      <c r="AA41" t="s">
        <v>13</v>
      </c>
      <c r="AC41">
        <v>81</v>
      </c>
      <c r="AD41" t="s">
        <v>69</v>
      </c>
      <c r="AE41" s="2">
        <v>44735.556400462963</v>
      </c>
      <c r="AF41">
        <v>383</v>
      </c>
      <c r="AG41" t="s">
        <v>12</v>
      </c>
      <c r="AH41">
        <v>0</v>
      </c>
      <c r="AI41">
        <v>12.074999999999999</v>
      </c>
      <c r="AJ41" s="3">
        <v>100759</v>
      </c>
      <c r="AK41">
        <v>20.859000000000002</v>
      </c>
      <c r="AL41" t="s">
        <v>13</v>
      </c>
      <c r="AM41" t="s">
        <v>13</v>
      </c>
      <c r="AN41" t="s">
        <v>13</v>
      </c>
      <c r="AO41" t="s">
        <v>13</v>
      </c>
      <c r="AQ41">
        <v>1</v>
      </c>
      <c r="AS41" s="14">
        <v>115</v>
      </c>
      <c r="AT41" s="10">
        <f t="shared" si="0"/>
        <v>-0.22572499999999995</v>
      </c>
      <c r="AU41" s="11">
        <f t="shared" si="1"/>
        <v>20464.096662412878</v>
      </c>
      <c r="AW41" s="6">
        <f t="shared" si="2"/>
        <v>-0.2656875000000003</v>
      </c>
      <c r="AX41" s="7">
        <f t="shared" si="3"/>
        <v>18078.283953395632</v>
      </c>
      <c r="AZ41" s="8">
        <f t="shared" si="4"/>
        <v>-1.1108875000000005</v>
      </c>
      <c r="BA41" s="9">
        <f t="shared" si="5"/>
        <v>19096.185164922939</v>
      </c>
      <c r="BC41" s="10">
        <f t="shared" si="6"/>
        <v>-0.22572499999999995</v>
      </c>
      <c r="BD41" s="11">
        <f t="shared" si="7"/>
        <v>20464.096662412878</v>
      </c>
      <c r="BF41" s="16">
        <f t="shared" si="8"/>
        <v>-1.8968799999999999</v>
      </c>
      <c r="BG41" s="17">
        <f t="shared" si="9"/>
        <v>-6517.5688173199987</v>
      </c>
      <c r="BI41">
        <v>81</v>
      </c>
      <c r="BJ41" t="s">
        <v>69</v>
      </c>
      <c r="BK41" s="2">
        <v>44735.556400462963</v>
      </c>
      <c r="BL41">
        <v>383</v>
      </c>
      <c r="BM41" t="s">
        <v>12</v>
      </c>
      <c r="BN41">
        <v>0</v>
      </c>
      <c r="BO41">
        <v>2.827</v>
      </c>
      <c r="BP41" s="3">
        <v>1529437</v>
      </c>
      <c r="BQ41">
        <v>0</v>
      </c>
      <c r="BR41" t="s">
        <v>13</v>
      </c>
      <c r="BS41" t="s">
        <v>13</v>
      </c>
      <c r="BT41" t="s">
        <v>13</v>
      </c>
      <c r="BU41" t="s">
        <v>13</v>
      </c>
    </row>
    <row r="42" spans="1:73" x14ac:dyDescent="0.35">
      <c r="A42">
        <v>82</v>
      </c>
      <c r="B42" t="s">
        <v>70</v>
      </c>
      <c r="C42" s="2">
        <v>44735.577650462961</v>
      </c>
      <c r="D42" t="s">
        <v>71</v>
      </c>
      <c r="E42" t="s">
        <v>12</v>
      </c>
      <c r="F42">
        <v>0</v>
      </c>
      <c r="G42">
        <v>6.0350000000000001</v>
      </c>
      <c r="H42" s="3">
        <v>2658</v>
      </c>
      <c r="I42">
        <v>1E-3</v>
      </c>
      <c r="J42" t="s">
        <v>13</v>
      </c>
      <c r="K42" t="s">
        <v>13</v>
      </c>
      <c r="L42" t="s">
        <v>13</v>
      </c>
      <c r="M42" t="s">
        <v>13</v>
      </c>
      <c r="O42">
        <v>82</v>
      </c>
      <c r="P42" t="s">
        <v>70</v>
      </c>
      <c r="Q42" s="2">
        <v>44735.577650462961</v>
      </c>
      <c r="R42" t="s">
        <v>71</v>
      </c>
      <c r="S42" t="s">
        <v>12</v>
      </c>
      <c r="T42">
        <v>0</v>
      </c>
      <c r="U42" t="s">
        <v>13</v>
      </c>
      <c r="V42" t="s">
        <v>13</v>
      </c>
      <c r="W42" t="s">
        <v>13</v>
      </c>
      <c r="X42" t="s">
        <v>13</v>
      </c>
      <c r="Y42" t="s">
        <v>13</v>
      </c>
      <c r="Z42" t="s">
        <v>13</v>
      </c>
      <c r="AA42" t="s">
        <v>13</v>
      </c>
      <c r="AC42">
        <v>82</v>
      </c>
      <c r="AD42" t="s">
        <v>70</v>
      </c>
      <c r="AE42" s="2">
        <v>44735.577650462961</v>
      </c>
      <c r="AF42" t="s">
        <v>71</v>
      </c>
      <c r="AG42" t="s">
        <v>12</v>
      </c>
      <c r="AH42">
        <v>0</v>
      </c>
      <c r="AI42">
        <v>12.12</v>
      </c>
      <c r="AJ42" s="3">
        <v>54246</v>
      </c>
      <c r="AK42">
        <v>11.324</v>
      </c>
      <c r="AL42" t="s">
        <v>13</v>
      </c>
      <c r="AM42" t="s">
        <v>13</v>
      </c>
      <c r="AN42" t="s">
        <v>13</v>
      </c>
      <c r="AO42" t="s">
        <v>13</v>
      </c>
      <c r="AQ42">
        <v>1</v>
      </c>
      <c r="AS42" s="14">
        <v>116</v>
      </c>
      <c r="AT42" s="10">
        <f t="shared" si="0"/>
        <v>1.4407034692</v>
      </c>
      <c r="AU42" s="11">
        <f t="shared" si="1"/>
        <v>11033.852320271679</v>
      </c>
      <c r="AW42" s="6">
        <f t="shared" si="2"/>
        <v>2.9690204849999997</v>
      </c>
      <c r="AX42" s="7">
        <f t="shared" si="3"/>
        <v>9907.3296080506807</v>
      </c>
      <c r="AZ42" s="8">
        <f t="shared" si="4"/>
        <v>3.0371193362</v>
      </c>
      <c r="BA42" s="9">
        <f t="shared" si="5"/>
        <v>10320.13006032984</v>
      </c>
      <c r="BC42" s="10">
        <f t="shared" si="6"/>
        <v>1.4407034692</v>
      </c>
      <c r="BD42" s="11">
        <f t="shared" si="7"/>
        <v>11033.852320271679</v>
      </c>
      <c r="BF42" s="16">
        <f t="shared" si="8"/>
        <v>-0.16230994720000025</v>
      </c>
      <c r="BG42" s="17">
        <f t="shared" si="9"/>
        <v>820.81510047999961</v>
      </c>
      <c r="BI42">
        <v>82</v>
      </c>
      <c r="BJ42" t="s">
        <v>70</v>
      </c>
      <c r="BK42" s="2">
        <v>44735.577650462961</v>
      </c>
      <c r="BL42" t="s">
        <v>71</v>
      </c>
      <c r="BM42" t="s">
        <v>12</v>
      </c>
      <c r="BN42">
        <v>0</v>
      </c>
      <c r="BO42">
        <v>2.823</v>
      </c>
      <c r="BP42" s="3">
        <v>1573721</v>
      </c>
      <c r="BQ42">
        <v>0</v>
      </c>
      <c r="BR42" t="s">
        <v>13</v>
      </c>
      <c r="BS42" t="s">
        <v>13</v>
      </c>
      <c r="BT42" t="s">
        <v>13</v>
      </c>
      <c r="BU42" t="s">
        <v>13</v>
      </c>
    </row>
    <row r="43" spans="1:73" x14ac:dyDescent="0.35">
      <c r="A43">
        <v>83</v>
      </c>
      <c r="B43" t="s">
        <v>72</v>
      </c>
      <c r="C43" s="2">
        <v>44735.598900462966</v>
      </c>
      <c r="D43" t="s">
        <v>73</v>
      </c>
      <c r="E43" t="s">
        <v>12</v>
      </c>
      <c r="F43">
        <v>0</v>
      </c>
      <c r="G43">
        <v>6.0149999999999997</v>
      </c>
      <c r="H43" s="3">
        <v>24785</v>
      </c>
      <c r="I43">
        <v>4.4999999999999998E-2</v>
      </c>
      <c r="J43" t="s">
        <v>13</v>
      </c>
      <c r="K43" t="s">
        <v>13</v>
      </c>
      <c r="L43" t="s">
        <v>13</v>
      </c>
      <c r="M43" t="s">
        <v>13</v>
      </c>
      <c r="O43">
        <v>83</v>
      </c>
      <c r="P43" t="s">
        <v>72</v>
      </c>
      <c r="Q43" s="2">
        <v>44735.598900462966</v>
      </c>
      <c r="R43" t="s">
        <v>73</v>
      </c>
      <c r="S43" t="s">
        <v>12</v>
      </c>
      <c r="T43">
        <v>0</v>
      </c>
      <c r="U43" t="s">
        <v>13</v>
      </c>
      <c r="V43" s="3" t="s">
        <v>13</v>
      </c>
      <c r="W43" t="s">
        <v>13</v>
      </c>
      <c r="X43" t="s">
        <v>13</v>
      </c>
      <c r="Y43" t="s">
        <v>13</v>
      </c>
      <c r="Z43" t="s">
        <v>13</v>
      </c>
      <c r="AA43" t="s">
        <v>13</v>
      </c>
      <c r="AC43">
        <v>83</v>
      </c>
      <c r="AD43" t="s">
        <v>72</v>
      </c>
      <c r="AE43" s="2">
        <v>44735.598900462966</v>
      </c>
      <c r="AF43" t="s">
        <v>73</v>
      </c>
      <c r="AG43" t="s">
        <v>12</v>
      </c>
      <c r="AH43">
        <v>0</v>
      </c>
      <c r="AI43">
        <v>12.172000000000001</v>
      </c>
      <c r="AJ43" s="3">
        <v>171</v>
      </c>
      <c r="AK43">
        <v>-4.2000000000000003E-2</v>
      </c>
      <c r="AL43" t="s">
        <v>13</v>
      </c>
      <c r="AM43" t="s">
        <v>13</v>
      </c>
      <c r="AN43" t="s">
        <v>13</v>
      </c>
      <c r="AO43" t="s">
        <v>13</v>
      </c>
      <c r="AQ43">
        <v>1</v>
      </c>
      <c r="AS43" s="14">
        <v>117</v>
      </c>
      <c r="AT43" s="10">
        <f t="shared" si="0"/>
        <v>55.675704582038492</v>
      </c>
      <c r="AU43" s="11">
        <f t="shared" si="1"/>
        <v>-68.355046230319999</v>
      </c>
      <c r="AW43" s="6">
        <f t="shared" si="2"/>
        <v>77.818496421155018</v>
      </c>
      <c r="AX43" s="7">
        <f t="shared" si="3"/>
        <v>66.531564542430004</v>
      </c>
      <c r="AZ43" s="8">
        <f t="shared" si="4"/>
        <v>64.8231065863975</v>
      </c>
      <c r="BA43" s="9">
        <f t="shared" si="5"/>
        <v>28.836724541340001</v>
      </c>
      <c r="BC43" s="10">
        <f t="shared" si="6"/>
        <v>55.675704582038492</v>
      </c>
      <c r="BD43" s="11">
        <f t="shared" si="7"/>
        <v>-68.355046230319999</v>
      </c>
      <c r="BF43" s="16">
        <f t="shared" si="8"/>
        <v>40.813212120000003</v>
      </c>
      <c r="BG43" s="17">
        <f t="shared" si="9"/>
        <v>-3.3289965200000005</v>
      </c>
      <c r="BI43">
        <v>83</v>
      </c>
      <c r="BJ43" t="s">
        <v>72</v>
      </c>
      <c r="BK43" s="2">
        <v>44735.598900462966</v>
      </c>
      <c r="BL43" t="s">
        <v>73</v>
      </c>
      <c r="BM43" t="s">
        <v>12</v>
      </c>
      <c r="BN43">
        <v>0</v>
      </c>
      <c r="BO43">
        <v>2.8290000000000002</v>
      </c>
      <c r="BP43" s="3">
        <v>1504645</v>
      </c>
      <c r="BQ43">
        <v>0</v>
      </c>
      <c r="BR43" t="s">
        <v>13</v>
      </c>
      <c r="BS43" t="s">
        <v>13</v>
      </c>
      <c r="BT43" t="s">
        <v>13</v>
      </c>
      <c r="BU43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Analytical Lab</dc:creator>
  <cp:lastModifiedBy>Niederlehner, Barbara</cp:lastModifiedBy>
  <dcterms:created xsi:type="dcterms:W3CDTF">2020-10-28T13:32:09Z</dcterms:created>
  <dcterms:modified xsi:type="dcterms:W3CDTF">2022-06-24T14:29:50Z</dcterms:modified>
</cp:coreProperties>
</file>