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329CAE47-D4A3-4DD2-A78C-A8F64306BE68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AT10" i="1"/>
  <c r="AU10" i="1"/>
  <c r="AW10" i="1"/>
  <c r="AX10" i="1"/>
  <c r="AZ10" i="1"/>
  <c r="BA10" i="1"/>
  <c r="AT11" i="1"/>
  <c r="AU11" i="1"/>
  <c r="AW11" i="1"/>
  <c r="AX11" i="1"/>
  <c r="AZ11" i="1"/>
  <c r="BA11" i="1"/>
  <c r="AT12" i="1"/>
  <c r="AU12" i="1"/>
  <c r="AW12" i="1"/>
  <c r="AX12" i="1"/>
  <c r="AZ12" i="1"/>
  <c r="BA12" i="1"/>
  <c r="AT13" i="1"/>
  <c r="AU13" i="1"/>
  <c r="AW13" i="1"/>
  <c r="AX13" i="1"/>
  <c r="AZ13" i="1"/>
  <c r="BA13" i="1"/>
  <c r="AT14" i="1"/>
  <c r="AU14" i="1"/>
  <c r="AW14" i="1"/>
  <c r="AX14" i="1"/>
  <c r="AZ14" i="1"/>
  <c r="BA14" i="1"/>
  <c r="AT15" i="1"/>
  <c r="AU15" i="1"/>
  <c r="AW15" i="1"/>
  <c r="AX15" i="1"/>
  <c r="AZ15" i="1"/>
  <c r="BA15" i="1"/>
  <c r="AT16" i="1"/>
  <c r="AU16" i="1"/>
  <c r="AW16" i="1"/>
  <c r="AX16" i="1"/>
  <c r="AZ16" i="1"/>
  <c r="BA16" i="1"/>
  <c r="AT17" i="1"/>
  <c r="AU17" i="1"/>
  <c r="AW17" i="1"/>
  <c r="AX17" i="1"/>
  <c r="AZ17" i="1"/>
  <c r="BA17" i="1"/>
  <c r="AT18" i="1"/>
  <c r="AU18" i="1"/>
  <c r="AW18" i="1"/>
  <c r="AX18" i="1"/>
  <c r="AZ18" i="1"/>
  <c r="BA18" i="1"/>
  <c r="AT19" i="1"/>
  <c r="AU19" i="1"/>
  <c r="AW19" i="1"/>
  <c r="AX19" i="1"/>
  <c r="AZ19" i="1"/>
  <c r="BA19" i="1"/>
  <c r="AT20" i="1"/>
  <c r="AU20" i="1"/>
  <c r="AW20" i="1"/>
  <c r="AX20" i="1"/>
  <c r="AZ20" i="1"/>
  <c r="BA20" i="1"/>
  <c r="AT21" i="1"/>
  <c r="AU21" i="1"/>
  <c r="AW21" i="1"/>
  <c r="AX21" i="1"/>
  <c r="AZ21" i="1"/>
  <c r="BA21" i="1"/>
  <c r="AT22" i="1"/>
  <c r="AU22" i="1"/>
  <c r="AW22" i="1"/>
  <c r="AX22" i="1"/>
  <c r="AZ22" i="1"/>
  <c r="BA22" i="1"/>
  <c r="AT23" i="1"/>
  <c r="AU23" i="1"/>
  <c r="AW23" i="1"/>
  <c r="AX23" i="1"/>
  <c r="AZ23" i="1"/>
  <c r="BA23" i="1"/>
  <c r="AT24" i="1"/>
  <c r="AU24" i="1"/>
  <c r="AW24" i="1"/>
  <c r="AX24" i="1"/>
  <c r="AZ24" i="1"/>
  <c r="BA24" i="1"/>
  <c r="AT25" i="1"/>
  <c r="AU25" i="1"/>
  <c r="AW25" i="1"/>
  <c r="AX25" i="1"/>
  <c r="AZ25" i="1"/>
  <c r="BA25" i="1"/>
  <c r="AT26" i="1"/>
  <c r="AU26" i="1"/>
  <c r="AW26" i="1"/>
  <c r="AX26" i="1"/>
  <c r="AZ26" i="1"/>
  <c r="BA26" i="1"/>
  <c r="AT27" i="1"/>
  <c r="AU27" i="1"/>
  <c r="AW27" i="1"/>
  <c r="AX27" i="1"/>
  <c r="AZ27" i="1"/>
  <c r="BA27" i="1"/>
  <c r="AT28" i="1"/>
  <c r="AU28" i="1"/>
  <c r="AW28" i="1"/>
  <c r="AX28" i="1"/>
  <c r="AZ28" i="1"/>
  <c r="BA28" i="1"/>
  <c r="AT29" i="1"/>
  <c r="AU29" i="1"/>
  <c r="AW29" i="1"/>
  <c r="AX29" i="1"/>
  <c r="AZ29" i="1"/>
  <c r="BA29" i="1"/>
  <c r="AT30" i="1"/>
  <c r="AU30" i="1"/>
  <c r="AW30" i="1"/>
  <c r="AX30" i="1"/>
  <c r="AZ30" i="1"/>
  <c r="BA30" i="1"/>
  <c r="AT31" i="1"/>
  <c r="AU31" i="1"/>
  <c r="AW31" i="1"/>
  <c r="AX31" i="1"/>
  <c r="AZ31" i="1"/>
  <c r="BA31" i="1"/>
  <c r="AT32" i="1"/>
  <c r="AU32" i="1"/>
  <c r="AW32" i="1"/>
  <c r="AX32" i="1"/>
  <c r="AZ32" i="1"/>
  <c r="BA32" i="1"/>
</calcChain>
</file>

<file path=xl/sharedStrings.xml><?xml version="1.0" encoding="utf-8"?>
<sst xmlns="http://schemas.openxmlformats.org/spreadsheetml/2006/main" count="558" uniqueCount="53">
  <si>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</si>
  <si>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</si>
  <si>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</si>
  <si>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</si>
  <si>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</si>
  <si>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</si>
  <si>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</si>
  <si>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</si>
  <si>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</si>
  <si>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</si>
  <si>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</si>
  <si>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</si>
  <si>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</si>
  <si>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</si>
  <si>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</si>
  <si>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</si>
  <si>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</si>
  <si>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</si>
  <si>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</si>
  <si>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</si>
  <si>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</si>
  <si>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</si>
  <si>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</si>
  <si>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</si>
  <si>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BRN25feb22_001.gcd</t>
  </si>
  <si>
    <t>air</t>
  </si>
  <si>
    <t>BRN25feb22_002.gcd</t>
  </si>
  <si>
    <t>air + 100</t>
  </si>
  <si>
    <t>BRN25feb22_003.gcd</t>
  </si>
  <si>
    <t>BRN25feb22_004.gcd</t>
  </si>
  <si>
    <t>BRN25feb22_005.gcd</t>
  </si>
  <si>
    <t>BRN25feb22_006.gcd</t>
  </si>
  <si>
    <t>BRN25feb22_007.gcd</t>
  </si>
  <si>
    <t>BRN25feb22_008.gcd</t>
  </si>
  <si>
    <t>BRN25feb22_009.gcd</t>
  </si>
  <si>
    <t>BRN25feb22_010.gcd</t>
  </si>
  <si>
    <t>BRN25feb22_011.gcd</t>
  </si>
  <si>
    <t>BRN25feb22_012.gcd</t>
  </si>
  <si>
    <t>BRN25feb22_013.gcd</t>
  </si>
  <si>
    <t>BRN25feb22_014.gcd</t>
  </si>
  <si>
    <t>BRN25feb22_015.gcd</t>
  </si>
  <si>
    <t>BRN25feb22_016.gcd</t>
  </si>
  <si>
    <t>BRN25feb22_017.gcd</t>
  </si>
  <si>
    <t>BRN25feb22_018.gcd</t>
  </si>
  <si>
    <t>BRN25feb22_019.gcd</t>
  </si>
  <si>
    <t>BRN25feb22_020.gcd</t>
  </si>
  <si>
    <t>BRN25feb22_021.gcd</t>
  </si>
  <si>
    <t>BRN25feb22_022.gcd</t>
  </si>
  <si>
    <t>BRN25feb22_023.gcd</t>
  </si>
  <si>
    <t>BRN25feb22_024.gcd</t>
  </si>
  <si>
    <t>2022 ranged CAL Measured headspace CH4  in ppm from GC in ppm</t>
  </si>
  <si>
    <t>2022 CAL Measured headspace CO2 in ppm from GC in ppm</t>
  </si>
  <si>
    <t>CO2 peak is shouldered on water plateau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</si>
</sst>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A33"/>
  <sheetViews>
    <sheetView tabSelected="1" topLeftCell="AH1" workbookViewId="0">
      <selection activeCell="AS40" sqref="AS40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</cols>
  <sheetData>
    <row r="7" spans="1:53" x14ac:dyDescent="0.35">
      <c r="A7" t="s">
        <v>15</v>
      </c>
      <c r="O7" t="s">
        <v>16</v>
      </c>
      <c r="AC7" t="s">
        <v>17</v>
      </c>
    </row>
    <row r="8" spans="1:5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s="4"/>
      <c r="AT8" s="5" t="s">
        <v>21</v>
      </c>
      <c r="AU8" s="5" t="s">
        <v>20</v>
      </c>
      <c r="AW8" s="5" t="s">
        <v>22</v>
      </c>
      <c r="AX8" s="5" t="s">
        <v>23</v>
      </c>
      <c r="AZ8" s="5" t="s">
        <v>50</v>
      </c>
      <c r="BA8" s="5" t="s">
        <v>51</v>
      </c>
    </row>
    <row r="9" spans="1:53" x14ac:dyDescent="0.35">
      <c r="A9">
        <v>49</v>
      </c>
      <c r="B9" t="s">
        <v>24</v>
      </c>
      <c r="C9" s="2">
        <v>44617.643645833334</v>
      </c>
      <c r="D9" t="s">
        <v>25</v>
      </c>
      <c r="E9" t="s">
        <v>13</v>
      </c>
      <c r="F9">
        <v>0</v>
      </c>
      <c r="G9">
        <v>6.0949999999999998</v>
      </c>
      <c r="H9" s="3">
        <v>1851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24</v>
      </c>
      <c r="Q9" s="2">
        <v>44617.643645833334</v>
      </c>
      <c r="R9" t="s">
        <v>25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24</v>
      </c>
      <c r="AE9" s="2">
        <v>44617.643645833334</v>
      </c>
      <c r="AF9" t="s">
        <v>25</v>
      </c>
      <c r="AG9" t="s">
        <v>13</v>
      </c>
      <c r="AH9">
        <v>0</v>
      </c>
      <c r="AI9">
        <v>12.263999999999999</v>
      </c>
      <c r="AJ9" s="3">
        <v>2789</v>
      </c>
      <c r="AK9">
        <v>0.51500000000000001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32" si="0">IF(H9&lt;15000,((0.00000002125*H9^2)+(0.002705*H9)+(-4.371)),(IF(H9&lt;700000,((-0.0000000008162*H9^2)+(0.003141*H9)+(0.4702)), ((0.000000003285*V9^2)+(0.1899*V9)+(559.5)))))</f>
        <v>0.70876177124999895</v>
      </c>
      <c r="AU9" s="7">
        <f t="shared" ref="AU9:AU32" si="1">((-0.00000006277*AJ9^2)+(0.1854*AJ9)+(34.83))</f>
        <v>551.42234223682999</v>
      </c>
      <c r="AW9" s="8">
        <f t="shared" ref="AW9:AW32" si="2">IF(H9&lt;10000,((-0.00000005795*H9^2)+(0.003823*H9)+(-6.715)),(IF(H9&lt;700000,((-0.0000000001209*H9^2)+(0.002635*H9)+(-0.4111)), ((-0.00000002007*V9^2)+(0.2564*V9)+(286.1)))))</f>
        <v>0.1628246520500003</v>
      </c>
      <c r="AX9" s="9">
        <f t="shared" ref="AX9:AX32" si="3">(-0.00000001626*AJ9^2)+(0.1912*AJ9)+(-3.858)</f>
        <v>529.27232124854004</v>
      </c>
      <c r="AZ9" s="10">
        <f t="shared" ref="AZ9:AZ32" si="4">IF(H9&lt;10000,((0.0000001453*H9^2)+(0.0008349*H9)+(-1.805)),(IF(H9&lt;700000,((-0.00000000008054*H9^2)+(0.002348*H9)+(-2.47)), ((-0.00000001938*V9^2)+(0.2471*V9)+(226.8)))))</f>
        <v>0.23822690530000012</v>
      </c>
      <c r="BA9" s="11">
        <f t="shared" ref="BA9:BA32" si="5">(-0.00000002552*AJ9^2)+(0.2067*AJ9)+(-103.7)</f>
        <v>472.58779214408008</v>
      </c>
    </row>
    <row r="10" spans="1:53" x14ac:dyDescent="0.35">
      <c r="A10">
        <v>50</v>
      </c>
      <c r="B10" t="s">
        <v>26</v>
      </c>
      <c r="C10" s="2">
        <v>44617.664849537039</v>
      </c>
      <c r="D10" t="s">
        <v>27</v>
      </c>
      <c r="E10" t="s">
        <v>13</v>
      </c>
      <c r="F10">
        <v>0</v>
      </c>
      <c r="G10">
        <v>6.0259999999999998</v>
      </c>
      <c r="H10" s="3">
        <v>901442</v>
      </c>
      <c r="I10">
        <v>1.8180000000000001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26</v>
      </c>
      <c r="Q10" s="2">
        <v>44617.664849537039</v>
      </c>
      <c r="R10" t="s">
        <v>27</v>
      </c>
      <c r="S10" t="s">
        <v>13</v>
      </c>
      <c r="T10">
        <v>0</v>
      </c>
      <c r="U10">
        <v>5.9880000000000004</v>
      </c>
      <c r="V10" s="3">
        <v>7797</v>
      </c>
      <c r="W10">
        <v>2.0630000000000002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26</v>
      </c>
      <c r="AE10" s="2">
        <v>44617.664849537039</v>
      </c>
      <c r="AF10" t="s">
        <v>27</v>
      </c>
      <c r="AG10" t="s">
        <v>13</v>
      </c>
      <c r="AH10">
        <v>0</v>
      </c>
      <c r="AI10">
        <v>12.225</v>
      </c>
      <c r="AJ10" s="3">
        <v>8903</v>
      </c>
      <c r="AK10">
        <v>1.8149999999999999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2040.350005691565</v>
      </c>
      <c r="AU10" s="7">
        <f t="shared" si="1"/>
        <v>1680.4708358170701</v>
      </c>
      <c r="AW10" s="8">
        <f t="shared" si="2"/>
        <v>2284.0306802953701</v>
      </c>
      <c r="AX10" s="9">
        <f t="shared" si="3"/>
        <v>1697.1067769696601</v>
      </c>
      <c r="AZ10" s="10">
        <f t="shared" si="4"/>
        <v>2152.2605276095801</v>
      </c>
      <c r="BA10" s="11">
        <f t="shared" si="5"/>
        <v>1734.5272978023199</v>
      </c>
    </row>
    <row r="11" spans="1:53" x14ac:dyDescent="0.35">
      <c r="A11">
        <v>51</v>
      </c>
      <c r="B11" t="s">
        <v>28</v>
      </c>
      <c r="C11" s="2">
        <v>44617.686099537037</v>
      </c>
      <c r="D11">
        <v>7</v>
      </c>
      <c r="E11" t="s">
        <v>13</v>
      </c>
      <c r="F11">
        <v>0</v>
      </c>
      <c r="G11">
        <v>6.0380000000000003</v>
      </c>
      <c r="H11" s="3">
        <v>7271</v>
      </c>
      <c r="I11">
        <v>0.01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28</v>
      </c>
      <c r="Q11" s="2">
        <v>44617.686099537037</v>
      </c>
      <c r="R11">
        <v>7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28</v>
      </c>
      <c r="AE11" s="2">
        <v>44617.686099537037</v>
      </c>
      <c r="AF11">
        <v>7</v>
      </c>
      <c r="AG11" t="s">
        <v>13</v>
      </c>
      <c r="AH11">
        <v>0</v>
      </c>
      <c r="AI11">
        <v>12.196999999999999</v>
      </c>
      <c r="AJ11" s="3">
        <v>10809</v>
      </c>
      <c r="AK11">
        <v>2.2189999999999999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16.420488121249996</v>
      </c>
      <c r="AU11" s="7">
        <f t="shared" si="1"/>
        <v>2031.4848996276301</v>
      </c>
      <c r="AW11" s="8">
        <f t="shared" si="2"/>
        <v>18.018364794049997</v>
      </c>
      <c r="AX11" s="9">
        <f t="shared" si="3"/>
        <v>2060.9230713389397</v>
      </c>
      <c r="AZ11" s="10">
        <f t="shared" si="4"/>
        <v>11.9471970773</v>
      </c>
      <c r="BA11" s="11">
        <f t="shared" si="5"/>
        <v>2127.53868404488</v>
      </c>
    </row>
    <row r="12" spans="1:53" x14ac:dyDescent="0.35">
      <c r="A12">
        <v>52</v>
      </c>
      <c r="B12" t="s">
        <v>29</v>
      </c>
      <c r="C12" s="2">
        <v>44617.707326388889</v>
      </c>
      <c r="D12">
        <v>208</v>
      </c>
      <c r="E12" t="s">
        <v>13</v>
      </c>
      <c r="F12">
        <v>0</v>
      </c>
      <c r="G12">
        <v>6.024</v>
      </c>
      <c r="H12" s="3">
        <v>6565</v>
      </c>
      <c r="I12">
        <v>8.0000000000000002E-3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29</v>
      </c>
      <c r="Q12" s="2">
        <v>44617.707326388889</v>
      </c>
      <c r="R12">
        <v>208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29</v>
      </c>
      <c r="AE12" s="2">
        <v>44617.707326388889</v>
      </c>
      <c r="AF12">
        <v>208</v>
      </c>
      <c r="AG12" t="s">
        <v>13</v>
      </c>
      <c r="AH12">
        <v>0</v>
      </c>
      <c r="AI12">
        <v>12.186999999999999</v>
      </c>
      <c r="AJ12" s="3">
        <v>12492</v>
      </c>
      <c r="AK12">
        <v>2.5750000000000002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14.303183531249998</v>
      </c>
      <c r="AU12" s="7">
        <f t="shared" si="1"/>
        <v>2341.0515374827201</v>
      </c>
      <c r="AW12" s="8">
        <f t="shared" si="2"/>
        <v>15.88539491125</v>
      </c>
      <c r="AX12" s="9">
        <f t="shared" si="3"/>
        <v>2382.0750259593601</v>
      </c>
      <c r="AZ12" s="10">
        <f t="shared" si="4"/>
        <v>9.9384358925000011</v>
      </c>
      <c r="BA12" s="11">
        <f t="shared" si="5"/>
        <v>2474.4140023667201</v>
      </c>
    </row>
    <row r="13" spans="1:53" x14ac:dyDescent="0.35">
      <c r="A13">
        <v>53</v>
      </c>
      <c r="B13" t="s">
        <v>30</v>
      </c>
      <c r="C13" s="2">
        <v>44617.72855324074</v>
      </c>
      <c r="D13">
        <v>134</v>
      </c>
      <c r="E13" t="s">
        <v>13</v>
      </c>
      <c r="F13">
        <v>0</v>
      </c>
      <c r="G13">
        <v>6.0369999999999999</v>
      </c>
      <c r="H13" s="3">
        <v>7013</v>
      </c>
      <c r="I13">
        <v>8.9999999999999993E-3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30</v>
      </c>
      <c r="Q13" s="2">
        <v>44617.72855324074</v>
      </c>
      <c r="R13">
        <v>134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30</v>
      </c>
      <c r="AE13" s="2">
        <v>44617.72855324074</v>
      </c>
      <c r="AF13">
        <v>134</v>
      </c>
      <c r="AG13" t="s">
        <v>13</v>
      </c>
      <c r="AH13">
        <v>0</v>
      </c>
      <c r="AI13">
        <v>12.196</v>
      </c>
      <c r="AJ13" s="3">
        <v>10413</v>
      </c>
      <c r="AK13">
        <v>2.1349999999999998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15.644286091249997</v>
      </c>
      <c r="AU13" s="7">
        <f t="shared" si="1"/>
        <v>1958.5940131838699</v>
      </c>
      <c r="AW13" s="8">
        <f t="shared" si="2"/>
        <v>17.24559230645</v>
      </c>
      <c r="AX13" s="9">
        <f t="shared" si="3"/>
        <v>1985.3445189480601</v>
      </c>
      <c r="AZ13" s="10">
        <f t="shared" si="4"/>
        <v>11.1963228557</v>
      </c>
      <c r="BA13" s="11">
        <f t="shared" si="5"/>
        <v>2045.89995187912</v>
      </c>
    </row>
    <row r="14" spans="1:53" x14ac:dyDescent="0.35">
      <c r="A14">
        <v>54</v>
      </c>
      <c r="B14" t="s">
        <v>31</v>
      </c>
      <c r="C14" s="2">
        <v>44617.749803240738</v>
      </c>
      <c r="D14">
        <v>151</v>
      </c>
      <c r="E14" t="s">
        <v>13</v>
      </c>
      <c r="F14">
        <v>0</v>
      </c>
      <c r="G14">
        <v>6.0270000000000001</v>
      </c>
      <c r="H14" s="3">
        <v>7988</v>
      </c>
      <c r="I14">
        <v>1.0999999999999999E-2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31</v>
      </c>
      <c r="Q14" s="2">
        <v>44617.749803240738</v>
      </c>
      <c r="R14">
        <v>151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31</v>
      </c>
      <c r="AE14" s="2">
        <v>44617.749803240738</v>
      </c>
      <c r="AF14">
        <v>151</v>
      </c>
      <c r="AG14" t="s">
        <v>13</v>
      </c>
      <c r="AH14">
        <v>0</v>
      </c>
      <c r="AI14">
        <v>12.183999999999999</v>
      </c>
      <c r="AJ14" s="3">
        <v>11293</v>
      </c>
      <c r="AK14">
        <v>2.3210000000000002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18.59246306</v>
      </c>
      <c r="AU14" s="7">
        <f t="shared" si="1"/>
        <v>2120.5470258382702</v>
      </c>
      <c r="AW14" s="8">
        <f t="shared" si="2"/>
        <v>20.125442055200001</v>
      </c>
      <c r="AX14" s="9">
        <f t="shared" si="3"/>
        <v>2153.2899321352602</v>
      </c>
      <c r="AZ14" s="10">
        <f t="shared" si="4"/>
        <v>14.135504523200002</v>
      </c>
      <c r="BA14" s="11">
        <f t="shared" si="5"/>
        <v>2227.3084872135205</v>
      </c>
    </row>
    <row r="15" spans="1:53" x14ac:dyDescent="0.35">
      <c r="A15">
        <v>55</v>
      </c>
      <c r="B15" t="s">
        <v>32</v>
      </c>
      <c r="C15" s="2">
        <v>44617.77107638889</v>
      </c>
      <c r="D15">
        <v>18</v>
      </c>
      <c r="E15" t="s">
        <v>13</v>
      </c>
      <c r="F15">
        <v>0</v>
      </c>
      <c r="G15">
        <v>6.0359999999999996</v>
      </c>
      <c r="H15" s="3">
        <v>7205</v>
      </c>
      <c r="I15">
        <v>0.01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32</v>
      </c>
      <c r="Q15" s="2">
        <v>44617.77107638889</v>
      </c>
      <c r="R15">
        <v>18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32</v>
      </c>
      <c r="AE15" s="2">
        <v>44617.77107638889</v>
      </c>
      <c r="AF15">
        <v>18</v>
      </c>
      <c r="AG15" t="s">
        <v>13</v>
      </c>
      <c r="AH15">
        <v>0</v>
      </c>
      <c r="AI15">
        <v>12.199</v>
      </c>
      <c r="AJ15" s="3">
        <v>10962</v>
      </c>
      <c r="AK15">
        <v>2.2509999999999999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16.221655531250001</v>
      </c>
      <c r="AU15" s="7">
        <f t="shared" si="1"/>
        <v>2059.64201508012</v>
      </c>
      <c r="AW15" s="8">
        <f t="shared" si="2"/>
        <v>17.821413151249999</v>
      </c>
      <c r="AX15" s="9">
        <f t="shared" si="3"/>
        <v>2090.1225098805598</v>
      </c>
      <c r="AZ15" s="10">
        <f t="shared" si="4"/>
        <v>11.7532717325</v>
      </c>
      <c r="BA15" s="11">
        <f t="shared" si="5"/>
        <v>2159.0787778691201</v>
      </c>
    </row>
    <row r="16" spans="1:53" x14ac:dyDescent="0.35">
      <c r="A16">
        <v>56</v>
      </c>
      <c r="B16" t="s">
        <v>33</v>
      </c>
      <c r="C16" s="2">
        <v>44617.792326388888</v>
      </c>
      <c r="D16">
        <v>143</v>
      </c>
      <c r="E16" t="s">
        <v>13</v>
      </c>
      <c r="F16">
        <v>0</v>
      </c>
      <c r="G16">
        <v>6.0259999999999998</v>
      </c>
      <c r="H16" s="3">
        <v>7379</v>
      </c>
      <c r="I16">
        <v>0.01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33</v>
      </c>
      <c r="Q16" s="2">
        <v>44617.792326388888</v>
      </c>
      <c r="R16">
        <v>143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33</v>
      </c>
      <c r="AE16" s="2">
        <v>44617.792326388888</v>
      </c>
      <c r="AF16">
        <v>143</v>
      </c>
      <c r="AG16" t="s">
        <v>13</v>
      </c>
      <c r="AH16">
        <v>0</v>
      </c>
      <c r="AI16">
        <v>12.194000000000001</v>
      </c>
      <c r="AJ16" s="3">
        <v>8700</v>
      </c>
      <c r="AK16">
        <v>1.772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16.746249871250001</v>
      </c>
      <c r="AU16" s="7">
        <f t="shared" si="1"/>
        <v>1643.0589387</v>
      </c>
      <c r="AW16" s="8">
        <f t="shared" si="2"/>
        <v>18.33956030405</v>
      </c>
      <c r="AX16" s="9">
        <f t="shared" si="3"/>
        <v>1658.3512806000001</v>
      </c>
      <c r="AZ16" s="10">
        <f t="shared" si="4"/>
        <v>12.2672599373</v>
      </c>
      <c r="BA16" s="11">
        <f t="shared" si="5"/>
        <v>1692.6583911999999</v>
      </c>
    </row>
    <row r="17" spans="1:53" x14ac:dyDescent="0.35">
      <c r="A17">
        <v>57</v>
      </c>
      <c r="B17" t="s">
        <v>34</v>
      </c>
      <c r="C17" s="2">
        <v>44617.813564814816</v>
      </c>
      <c r="D17">
        <v>130</v>
      </c>
      <c r="E17" t="s">
        <v>13</v>
      </c>
      <c r="F17">
        <v>0</v>
      </c>
      <c r="G17">
        <v>6.0389999999999997</v>
      </c>
      <c r="H17" s="3">
        <v>4800</v>
      </c>
      <c r="I17">
        <v>5.0000000000000001E-3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34</v>
      </c>
      <c r="Q17" s="2">
        <v>44617.813564814816</v>
      </c>
      <c r="R17">
        <v>130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34</v>
      </c>
      <c r="AE17" s="2">
        <v>44617.813564814816</v>
      </c>
      <c r="AF17">
        <v>130</v>
      </c>
      <c r="AG17" t="s">
        <v>13</v>
      </c>
      <c r="AH17">
        <v>0</v>
      </c>
      <c r="AI17">
        <v>12.199</v>
      </c>
      <c r="AJ17" s="3">
        <v>7550</v>
      </c>
      <c r="AK17">
        <v>1.5269999999999999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9.1025999999999989</v>
      </c>
      <c r="AU17" s="7">
        <f t="shared" si="1"/>
        <v>1431.0219530749998</v>
      </c>
      <c r="AW17" s="8">
        <f t="shared" si="2"/>
        <v>10.300232000000001</v>
      </c>
      <c r="AX17" s="9">
        <f t="shared" si="3"/>
        <v>1438.7751393500002</v>
      </c>
      <c r="AZ17" s="10">
        <f t="shared" si="4"/>
        <v>5.5502320000000003</v>
      </c>
      <c r="BA17" s="11">
        <f t="shared" si="5"/>
        <v>1455.4302961999999</v>
      </c>
    </row>
    <row r="18" spans="1:53" x14ac:dyDescent="0.35">
      <c r="A18">
        <v>58</v>
      </c>
      <c r="B18" t="s">
        <v>35</v>
      </c>
      <c r="C18" s="2">
        <v>44617.834837962961</v>
      </c>
      <c r="D18">
        <v>206</v>
      </c>
      <c r="E18" t="s">
        <v>13</v>
      </c>
      <c r="F18">
        <v>0</v>
      </c>
      <c r="G18">
        <v>6.0330000000000004</v>
      </c>
      <c r="H18" s="3">
        <v>4914</v>
      </c>
      <c r="I18">
        <v>5.0000000000000001E-3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35</v>
      </c>
      <c r="Q18" s="2">
        <v>44617.834837962961</v>
      </c>
      <c r="R18">
        <v>206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35</v>
      </c>
      <c r="AE18" s="2">
        <v>44617.834837962961</v>
      </c>
      <c r="AF18">
        <v>206</v>
      </c>
      <c r="AG18" t="s">
        <v>13</v>
      </c>
      <c r="AH18">
        <v>0</v>
      </c>
      <c r="AI18">
        <v>12.193</v>
      </c>
      <c r="AJ18" s="3">
        <v>7510</v>
      </c>
      <c r="AK18">
        <v>1.5189999999999999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9.4345021649999996</v>
      </c>
      <c r="AU18" s="7">
        <f t="shared" si="1"/>
        <v>1423.6437657229999</v>
      </c>
      <c r="AW18" s="8">
        <f t="shared" si="2"/>
        <v>10.671880401799999</v>
      </c>
      <c r="AX18" s="9">
        <f t="shared" si="3"/>
        <v>1431.136934374</v>
      </c>
      <c r="AZ18" s="10">
        <f t="shared" si="4"/>
        <v>5.8063152388000008</v>
      </c>
      <c r="BA18" s="11">
        <f t="shared" si="5"/>
        <v>1447.177669448</v>
      </c>
    </row>
    <row r="19" spans="1:53" x14ac:dyDescent="0.35">
      <c r="A19">
        <v>59</v>
      </c>
      <c r="B19" t="s">
        <v>36</v>
      </c>
      <c r="C19" s="2">
        <v>44617.856099537035</v>
      </c>
      <c r="D19">
        <v>114</v>
      </c>
      <c r="E19" t="s">
        <v>13</v>
      </c>
      <c r="F19">
        <v>0</v>
      </c>
      <c r="G19">
        <v>6.0380000000000003</v>
      </c>
      <c r="H19" s="3">
        <v>8068</v>
      </c>
      <c r="I19">
        <v>1.0999999999999999E-2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36</v>
      </c>
      <c r="Q19" s="2">
        <v>44617.856099537035</v>
      </c>
      <c r="R19">
        <v>114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36</v>
      </c>
      <c r="AE19" s="2">
        <v>44617.856099537035</v>
      </c>
      <c r="AF19">
        <v>114</v>
      </c>
      <c r="AG19" t="s">
        <v>13</v>
      </c>
      <c r="AH19">
        <v>0</v>
      </c>
      <c r="AI19">
        <v>12.202</v>
      </c>
      <c r="AJ19" s="3">
        <v>12692</v>
      </c>
      <c r="AK19">
        <v>2.6179999999999999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18.836158259999998</v>
      </c>
      <c r="AU19" s="7">
        <f t="shared" si="1"/>
        <v>2377.8153775467204</v>
      </c>
      <c r="AW19" s="8">
        <f t="shared" si="2"/>
        <v>20.356846439200002</v>
      </c>
      <c r="AX19" s="9">
        <f t="shared" si="3"/>
        <v>2420.2331275913598</v>
      </c>
      <c r="AZ19" s="10">
        <f t="shared" si="4"/>
        <v>14.388931467200003</v>
      </c>
      <c r="BA19" s="11">
        <f t="shared" si="5"/>
        <v>2515.62546323072</v>
      </c>
    </row>
    <row r="20" spans="1:53" x14ac:dyDescent="0.35">
      <c r="A20">
        <v>60</v>
      </c>
      <c r="B20" t="s">
        <v>37</v>
      </c>
      <c r="C20" s="2">
        <v>44617.87736111111</v>
      </c>
      <c r="D20">
        <v>105</v>
      </c>
      <c r="E20" t="s">
        <v>13</v>
      </c>
      <c r="F20">
        <v>0</v>
      </c>
      <c r="G20">
        <v>6.0330000000000004</v>
      </c>
      <c r="H20" s="3">
        <v>4442</v>
      </c>
      <c r="I20">
        <v>4.0000000000000001E-3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37</v>
      </c>
      <c r="Q20" s="2">
        <v>44617.87736111111</v>
      </c>
      <c r="R20">
        <v>105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37</v>
      </c>
      <c r="AE20" s="2">
        <v>44617.87736111111</v>
      </c>
      <c r="AF20">
        <v>105</v>
      </c>
      <c r="AG20" t="s">
        <v>13</v>
      </c>
      <c r="AH20">
        <v>0</v>
      </c>
      <c r="AI20">
        <v>12.191000000000001</v>
      </c>
      <c r="AJ20" s="3">
        <v>7951</v>
      </c>
      <c r="AK20">
        <v>1.613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0"/>
        <v>8.0639014850000006</v>
      </c>
      <c r="AU20" s="7">
        <f t="shared" si="1"/>
        <v>1504.9771809692302</v>
      </c>
      <c r="AW20" s="8">
        <f t="shared" si="2"/>
        <v>9.123333456200001</v>
      </c>
      <c r="AX20" s="9">
        <f t="shared" si="3"/>
        <v>1515.3452687997403</v>
      </c>
      <c r="AZ20" s="10">
        <f t="shared" si="4"/>
        <v>4.7705929892000007</v>
      </c>
      <c r="BA20" s="11">
        <f t="shared" si="5"/>
        <v>1538.1583664064799</v>
      </c>
    </row>
    <row r="21" spans="1:53" x14ac:dyDescent="0.35">
      <c r="A21">
        <v>61</v>
      </c>
      <c r="B21" t="s">
        <v>38</v>
      </c>
      <c r="C21" s="2">
        <v>44617.898611111108</v>
      </c>
      <c r="D21">
        <v>172</v>
      </c>
      <c r="E21" t="s">
        <v>13</v>
      </c>
      <c r="F21">
        <v>0</v>
      </c>
      <c r="G21">
        <v>6.0449999999999999</v>
      </c>
      <c r="H21" s="3">
        <v>4054</v>
      </c>
      <c r="I21">
        <v>3.0000000000000001E-3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38</v>
      </c>
      <c r="Q21" s="2">
        <v>44617.898611111108</v>
      </c>
      <c r="R21">
        <v>172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38</v>
      </c>
      <c r="AE21" s="2">
        <v>44617.898611111108</v>
      </c>
      <c r="AF21">
        <v>172</v>
      </c>
      <c r="AG21" t="s">
        <v>13</v>
      </c>
      <c r="AH21">
        <v>0</v>
      </c>
      <c r="AI21">
        <v>12.211</v>
      </c>
      <c r="AJ21" s="3">
        <v>9014</v>
      </c>
      <c r="AK21">
        <v>1.8380000000000001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6.9443119649999989</v>
      </c>
      <c r="AU21" s="7">
        <f t="shared" si="1"/>
        <v>1700.9253996570799</v>
      </c>
      <c r="AW21" s="8">
        <f t="shared" si="2"/>
        <v>7.8310386178000009</v>
      </c>
      <c r="AX21" s="9">
        <f t="shared" si="3"/>
        <v>1718.2976392930402</v>
      </c>
      <c r="AZ21" s="10">
        <f t="shared" si="4"/>
        <v>3.9676778948000004</v>
      </c>
      <c r="BA21" s="11">
        <f t="shared" si="5"/>
        <v>1757.4202439580799</v>
      </c>
    </row>
    <row r="22" spans="1:53" x14ac:dyDescent="0.35">
      <c r="A22">
        <v>62</v>
      </c>
      <c r="B22" t="s">
        <v>39</v>
      </c>
      <c r="C22" s="2">
        <v>44617.919861111113</v>
      </c>
      <c r="D22">
        <v>136</v>
      </c>
      <c r="E22" t="s">
        <v>13</v>
      </c>
      <c r="F22">
        <v>0</v>
      </c>
      <c r="G22">
        <v>6.0259999999999998</v>
      </c>
      <c r="H22" s="3">
        <v>6986</v>
      </c>
      <c r="I22">
        <v>8.9999999999999993E-3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39</v>
      </c>
      <c r="Q22" s="2">
        <v>44617.919861111113</v>
      </c>
      <c r="R22">
        <v>136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39</v>
      </c>
      <c r="AE22" s="2">
        <v>44617.919861111113</v>
      </c>
      <c r="AF22">
        <v>136</v>
      </c>
      <c r="AG22" t="s">
        <v>13</v>
      </c>
      <c r="AH22">
        <v>0</v>
      </c>
      <c r="AI22">
        <v>11.974</v>
      </c>
      <c r="AJ22" s="3">
        <v>8436</v>
      </c>
      <c r="AK22">
        <v>1.7150000000000001</v>
      </c>
      <c r="AL22" t="s">
        <v>14</v>
      </c>
      <c r="AM22" t="s">
        <v>14</v>
      </c>
      <c r="AN22" t="s">
        <v>14</v>
      </c>
      <c r="AO22" t="s">
        <v>14</v>
      </c>
      <c r="AQ22">
        <v>2</v>
      </c>
      <c r="AR22" t="s">
        <v>52</v>
      </c>
      <c r="AT22" s="6">
        <f t="shared" si="0"/>
        <v>15.563219165000001</v>
      </c>
      <c r="AU22" s="7">
        <f t="shared" si="1"/>
        <v>1594.3973041540798</v>
      </c>
      <c r="AW22" s="8">
        <f t="shared" si="2"/>
        <v>17.164274841800001</v>
      </c>
      <c r="AX22" s="9">
        <f t="shared" si="3"/>
        <v>1607.9480392790401</v>
      </c>
      <c r="AZ22" s="10">
        <f t="shared" si="4"/>
        <v>11.1188610788</v>
      </c>
      <c r="BA22" s="11">
        <f t="shared" si="5"/>
        <v>1638.2050412300798</v>
      </c>
    </row>
    <row r="23" spans="1:53" x14ac:dyDescent="0.35">
      <c r="A23">
        <v>63</v>
      </c>
      <c r="B23" t="s">
        <v>40</v>
      </c>
      <c r="C23" s="2">
        <v>44617.941099537034</v>
      </c>
      <c r="D23">
        <v>21</v>
      </c>
      <c r="E23" t="s">
        <v>13</v>
      </c>
      <c r="F23">
        <v>0</v>
      </c>
      <c r="G23">
        <v>6.0449999999999999</v>
      </c>
      <c r="H23" s="3">
        <v>7493</v>
      </c>
      <c r="I23">
        <v>0.01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40</v>
      </c>
      <c r="Q23" s="2">
        <v>44617.941099537034</v>
      </c>
      <c r="R23">
        <v>21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40</v>
      </c>
      <c r="AE23" s="2">
        <v>44617.941099537034</v>
      </c>
      <c r="AF23">
        <v>21</v>
      </c>
      <c r="AG23" t="s">
        <v>13</v>
      </c>
      <c r="AH23">
        <v>0</v>
      </c>
      <c r="AI23">
        <v>12.212</v>
      </c>
      <c r="AJ23" s="3">
        <v>12204</v>
      </c>
      <c r="AK23">
        <v>2.5139999999999998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17.090647291250001</v>
      </c>
      <c r="AU23" s="7">
        <f t="shared" si="1"/>
        <v>2288.1027858436801</v>
      </c>
      <c r="AW23" s="8">
        <f t="shared" si="2"/>
        <v>18.677133410450001</v>
      </c>
      <c r="AX23" s="9">
        <f t="shared" si="3"/>
        <v>2327.1250743638402</v>
      </c>
      <c r="AZ23" s="10">
        <f t="shared" si="4"/>
        <v>12.6087813197</v>
      </c>
      <c r="BA23" s="11">
        <f t="shared" si="5"/>
        <v>2415.0659120396804</v>
      </c>
    </row>
    <row r="24" spans="1:53" x14ac:dyDescent="0.35">
      <c r="A24">
        <v>64</v>
      </c>
      <c r="B24" t="s">
        <v>41</v>
      </c>
      <c r="C24" s="2">
        <v>44617.962372685186</v>
      </c>
      <c r="D24">
        <v>99</v>
      </c>
      <c r="E24" t="s">
        <v>13</v>
      </c>
      <c r="F24">
        <v>0</v>
      </c>
      <c r="G24">
        <v>6.0419999999999998</v>
      </c>
      <c r="H24" s="3">
        <v>4349</v>
      </c>
      <c r="I24">
        <v>4.0000000000000001E-3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41</v>
      </c>
      <c r="Q24" s="2">
        <v>44617.962372685186</v>
      </c>
      <c r="R24">
        <v>99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41</v>
      </c>
      <c r="AE24" s="2">
        <v>44617.962372685186</v>
      </c>
      <c r="AF24">
        <v>99</v>
      </c>
      <c r="AG24" t="s">
        <v>13</v>
      </c>
      <c r="AH24">
        <v>0</v>
      </c>
      <c r="AI24">
        <v>12.2</v>
      </c>
      <c r="AJ24" s="3">
        <v>54919</v>
      </c>
      <c r="AK24">
        <v>11.462999999999999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7.7949632712499994</v>
      </c>
      <c r="AU24" s="7">
        <f t="shared" si="1"/>
        <v>10027.492218866031</v>
      </c>
      <c r="AW24" s="8">
        <f t="shared" si="2"/>
        <v>8.815172232050001</v>
      </c>
      <c r="AX24" s="9">
        <f t="shared" si="3"/>
        <v>10447.613069918139</v>
      </c>
      <c r="AZ24" s="10">
        <f t="shared" si="4"/>
        <v>4.574155385300001</v>
      </c>
      <c r="BA24" s="11">
        <f t="shared" si="5"/>
        <v>11171.086515763278</v>
      </c>
    </row>
    <row r="25" spans="1:53" x14ac:dyDescent="0.35">
      <c r="A25">
        <v>65</v>
      </c>
      <c r="B25" t="s">
        <v>42</v>
      </c>
      <c r="C25" s="2">
        <v>44617.98364583333</v>
      </c>
      <c r="D25">
        <v>137</v>
      </c>
      <c r="E25" t="s">
        <v>13</v>
      </c>
      <c r="F25">
        <v>0</v>
      </c>
      <c r="G25">
        <v>6.0259999999999998</v>
      </c>
      <c r="H25" s="3">
        <v>8063</v>
      </c>
      <c r="I25">
        <v>1.0999999999999999E-2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42</v>
      </c>
      <c r="Q25" s="2">
        <v>44617.98364583333</v>
      </c>
      <c r="R25">
        <v>137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42</v>
      </c>
      <c r="AE25" s="2">
        <v>44617.98364583333</v>
      </c>
      <c r="AF25">
        <v>137</v>
      </c>
      <c r="AG25" t="s">
        <v>13</v>
      </c>
      <c r="AH25">
        <v>0</v>
      </c>
      <c r="AI25">
        <v>12.180999999999999</v>
      </c>
      <c r="AJ25" s="3">
        <v>10570</v>
      </c>
      <c r="AK25">
        <v>2.1680000000000001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0"/>
        <v>18.820919341249997</v>
      </c>
      <c r="AU25" s="7">
        <f t="shared" si="1"/>
        <v>1987.495028027</v>
      </c>
      <c r="AW25" s="8">
        <f t="shared" si="2"/>
        <v>20.342405396450001</v>
      </c>
      <c r="AX25" s="9">
        <f t="shared" si="3"/>
        <v>2015.3093531260001</v>
      </c>
      <c r="AZ25" s="10">
        <f t="shared" si="4"/>
        <v>14.3730377957</v>
      </c>
      <c r="BA25" s="11">
        <f t="shared" si="5"/>
        <v>2078.2677805520002</v>
      </c>
    </row>
    <row r="26" spans="1:53" x14ac:dyDescent="0.35">
      <c r="A26">
        <v>66</v>
      </c>
      <c r="B26" t="s">
        <v>43</v>
      </c>
      <c r="C26" s="2">
        <v>44618.004895833335</v>
      </c>
      <c r="D26">
        <v>27</v>
      </c>
      <c r="E26" t="s">
        <v>13</v>
      </c>
      <c r="F26">
        <v>0</v>
      </c>
      <c r="G26">
        <v>6.0369999999999999</v>
      </c>
      <c r="H26" s="3">
        <v>6762</v>
      </c>
      <c r="I26">
        <v>8.9999999999999993E-3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43</v>
      </c>
      <c r="Q26" s="2">
        <v>44618.004895833335</v>
      </c>
      <c r="R26">
        <v>27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43</v>
      </c>
      <c r="AE26" s="2">
        <v>44618.004895833335</v>
      </c>
      <c r="AF26">
        <v>27</v>
      </c>
      <c r="AG26" t="s">
        <v>13</v>
      </c>
      <c r="AH26">
        <v>0</v>
      </c>
      <c r="AI26">
        <v>12.196999999999999</v>
      </c>
      <c r="AJ26" s="3">
        <v>11586</v>
      </c>
      <c r="AK26">
        <v>2.383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0"/>
        <v>14.891858684999997</v>
      </c>
      <c r="AU26" s="7">
        <f t="shared" si="1"/>
        <v>2174.4484441930804</v>
      </c>
      <c r="AW26" s="8">
        <f t="shared" si="2"/>
        <v>16.486382880200001</v>
      </c>
      <c r="AX26" s="9">
        <f t="shared" si="3"/>
        <v>2209.2025324610399</v>
      </c>
      <c r="AZ26" s="10">
        <f t="shared" si="4"/>
        <v>10.4843845732</v>
      </c>
      <c r="BA26" s="11">
        <f t="shared" si="5"/>
        <v>2287.7005126940803</v>
      </c>
    </row>
    <row r="27" spans="1:53" x14ac:dyDescent="0.35">
      <c r="A27">
        <v>67</v>
      </c>
      <c r="B27" t="s">
        <v>44</v>
      </c>
      <c r="C27" s="2">
        <v>44618.02616898148</v>
      </c>
      <c r="D27">
        <v>177</v>
      </c>
      <c r="E27" t="s">
        <v>13</v>
      </c>
      <c r="F27">
        <v>0</v>
      </c>
      <c r="G27">
        <v>6.0419999999999998</v>
      </c>
      <c r="H27" s="3">
        <v>6701</v>
      </c>
      <c r="I27">
        <v>8.9999999999999993E-3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44</v>
      </c>
      <c r="Q27" s="2">
        <v>44618.02616898148</v>
      </c>
      <c r="R27">
        <v>177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44</v>
      </c>
      <c r="AE27" s="2">
        <v>44618.02616898148</v>
      </c>
      <c r="AF27">
        <v>177</v>
      </c>
      <c r="AG27" t="s">
        <v>13</v>
      </c>
      <c r="AH27">
        <v>0</v>
      </c>
      <c r="AI27">
        <v>12.206</v>
      </c>
      <c r="AJ27" s="3">
        <v>12450</v>
      </c>
      <c r="AK27">
        <v>2.5659999999999998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0"/>
        <v>14.709402271249997</v>
      </c>
      <c r="AU27" s="7">
        <f t="shared" si="1"/>
        <v>2333.330493075</v>
      </c>
      <c r="AW27" s="8">
        <f t="shared" si="2"/>
        <v>16.300770912050002</v>
      </c>
      <c r="AX27" s="9">
        <f t="shared" si="3"/>
        <v>2374.0616593499999</v>
      </c>
      <c r="AZ27" s="10">
        <f t="shared" si="4"/>
        <v>10.314129065300001</v>
      </c>
      <c r="BA27" s="11">
        <f t="shared" si="5"/>
        <v>2465.7593362000002</v>
      </c>
    </row>
    <row r="28" spans="1:53" x14ac:dyDescent="0.35">
      <c r="A28">
        <v>68</v>
      </c>
      <c r="B28" t="s">
        <v>45</v>
      </c>
      <c r="C28" s="2">
        <v>44618.047442129631</v>
      </c>
      <c r="D28">
        <v>133</v>
      </c>
      <c r="E28" t="s">
        <v>13</v>
      </c>
      <c r="F28">
        <v>0</v>
      </c>
      <c r="G28">
        <v>6.0270000000000001</v>
      </c>
      <c r="H28" s="3">
        <v>8430</v>
      </c>
      <c r="I28">
        <v>1.2E-2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45</v>
      </c>
      <c r="Q28" s="2">
        <v>44618.047442129631</v>
      </c>
      <c r="R28">
        <v>133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45</v>
      </c>
      <c r="AE28" s="2">
        <v>44618.047442129631</v>
      </c>
      <c r="AF28">
        <v>133</v>
      </c>
      <c r="AG28" t="s">
        <v>13</v>
      </c>
      <c r="AH28">
        <v>0</v>
      </c>
      <c r="AI28">
        <v>12.191000000000001</v>
      </c>
      <c r="AJ28" s="3">
        <v>7711</v>
      </c>
      <c r="AK28">
        <v>1.5620000000000001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0"/>
        <v>19.942279124999999</v>
      </c>
      <c r="AU28" s="7">
        <f t="shared" si="1"/>
        <v>1460.71712586683</v>
      </c>
      <c r="AW28" s="8">
        <f t="shared" si="2"/>
        <v>21.394679045</v>
      </c>
      <c r="AX28" s="9">
        <f t="shared" si="3"/>
        <v>1469.51838818854</v>
      </c>
      <c r="AZ28" s="10">
        <f t="shared" si="4"/>
        <v>15.558936970000001</v>
      </c>
      <c r="BA28" s="11">
        <f t="shared" si="5"/>
        <v>1488.6462930240798</v>
      </c>
    </row>
    <row r="29" spans="1:53" x14ac:dyDescent="0.35">
      <c r="A29">
        <v>69</v>
      </c>
      <c r="B29" t="s">
        <v>46</v>
      </c>
      <c r="C29" s="2">
        <v>44618.068703703706</v>
      </c>
      <c r="D29">
        <v>22</v>
      </c>
      <c r="E29" t="s">
        <v>13</v>
      </c>
      <c r="F29">
        <v>0</v>
      </c>
      <c r="G29">
        <v>6.0389999999999997</v>
      </c>
      <c r="H29" s="3">
        <v>4270</v>
      </c>
      <c r="I29">
        <v>4.0000000000000001E-3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46</v>
      </c>
      <c r="Q29" s="2">
        <v>44618.068703703706</v>
      </c>
      <c r="R29">
        <v>22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46</v>
      </c>
      <c r="AE29" s="2">
        <v>44618.068703703706</v>
      </c>
      <c r="AF29">
        <v>22</v>
      </c>
      <c r="AG29" t="s">
        <v>13</v>
      </c>
      <c r="AH29">
        <v>0</v>
      </c>
      <c r="AI29">
        <v>12.189</v>
      </c>
      <c r="AJ29" s="3">
        <v>7038</v>
      </c>
      <c r="AK29">
        <v>1.419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T29" s="6">
        <f t="shared" si="0"/>
        <v>7.5667991249999993</v>
      </c>
      <c r="AU29" s="7">
        <f t="shared" si="1"/>
        <v>1336.5659857201199</v>
      </c>
      <c r="AW29" s="8">
        <f t="shared" si="2"/>
        <v>8.5526134450000004</v>
      </c>
      <c r="AX29" s="9">
        <f t="shared" si="3"/>
        <v>1341.0021862005601</v>
      </c>
      <c r="AZ29" s="10">
        <f t="shared" si="4"/>
        <v>4.4092633700000006</v>
      </c>
      <c r="BA29" s="11">
        <f t="shared" si="5"/>
        <v>1349.79050650912</v>
      </c>
    </row>
    <row r="30" spans="1:53" x14ac:dyDescent="0.35">
      <c r="A30">
        <v>70</v>
      </c>
      <c r="B30" t="s">
        <v>47</v>
      </c>
      <c r="C30" s="2">
        <v>44618.089930555558</v>
      </c>
      <c r="D30">
        <v>175</v>
      </c>
      <c r="E30" t="s">
        <v>13</v>
      </c>
      <c r="F30">
        <v>0</v>
      </c>
      <c r="G30">
        <v>6.0449999999999999</v>
      </c>
      <c r="H30" s="3">
        <v>5086</v>
      </c>
      <c r="I30">
        <v>5.0000000000000001E-3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47</v>
      </c>
      <c r="Q30" s="2">
        <v>44618.089930555558</v>
      </c>
      <c r="R30">
        <v>175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47</v>
      </c>
      <c r="AE30" s="2">
        <v>44618.089930555558</v>
      </c>
      <c r="AF30">
        <v>175</v>
      </c>
      <c r="AG30" t="s">
        <v>13</v>
      </c>
      <c r="AH30">
        <v>0</v>
      </c>
      <c r="AI30">
        <v>12.156000000000001</v>
      </c>
      <c r="AJ30" s="3">
        <v>8061</v>
      </c>
      <c r="AK30">
        <v>1.6359999999999999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T30" s="6">
        <f t="shared" si="0"/>
        <v>9.9363121649999986</v>
      </c>
      <c r="AU30" s="7">
        <f t="shared" si="1"/>
        <v>1525.2606229128301</v>
      </c>
      <c r="AW30" s="8">
        <f t="shared" si="2"/>
        <v>11.229762401800002</v>
      </c>
      <c r="AX30" s="9">
        <f t="shared" si="3"/>
        <v>1536.3486297365403</v>
      </c>
      <c r="AZ30" s="10">
        <f t="shared" si="4"/>
        <v>6.1998340388000006</v>
      </c>
      <c r="BA30" s="11">
        <f t="shared" si="5"/>
        <v>1560.8504175200799</v>
      </c>
    </row>
    <row r="31" spans="1:53" x14ac:dyDescent="0.35">
      <c r="A31">
        <v>71</v>
      </c>
      <c r="B31" t="s">
        <v>48</v>
      </c>
      <c r="C31" s="2">
        <v>44618.111192129632</v>
      </c>
      <c r="D31">
        <v>205</v>
      </c>
      <c r="E31" t="s">
        <v>13</v>
      </c>
      <c r="F31">
        <v>0</v>
      </c>
      <c r="G31">
        <v>6.0279999999999996</v>
      </c>
      <c r="H31" s="3">
        <v>7871</v>
      </c>
      <c r="I31">
        <v>1.0999999999999999E-2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48</v>
      </c>
      <c r="Q31" s="2">
        <v>44618.111192129632</v>
      </c>
      <c r="R31">
        <v>205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48</v>
      </c>
      <c r="AE31" s="2">
        <v>44618.111192129632</v>
      </c>
      <c r="AF31">
        <v>205</v>
      </c>
      <c r="AG31" t="s">
        <v>13</v>
      </c>
      <c r="AH31">
        <v>0</v>
      </c>
      <c r="AI31">
        <v>12.195</v>
      </c>
      <c r="AJ31" s="3">
        <v>11254</v>
      </c>
      <c r="AK31">
        <v>2.3130000000000002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T31" s="6">
        <f t="shared" si="0"/>
        <v>18.236548621250002</v>
      </c>
      <c r="AU31" s="7">
        <f t="shared" si="1"/>
        <v>2113.3716215706804</v>
      </c>
      <c r="AW31" s="8">
        <f t="shared" si="2"/>
        <v>19.785677454049999</v>
      </c>
      <c r="AX31" s="9">
        <f t="shared" si="3"/>
        <v>2145.8474300898397</v>
      </c>
      <c r="AZ31" s="10">
        <f t="shared" si="4"/>
        <v>13.7682166373</v>
      </c>
      <c r="BA31" s="11">
        <f t="shared" si="5"/>
        <v>2219.2696277916798</v>
      </c>
    </row>
    <row r="32" spans="1:53" x14ac:dyDescent="0.35">
      <c r="A32">
        <v>72</v>
      </c>
      <c r="B32" t="s">
        <v>49</v>
      </c>
      <c r="C32" s="2">
        <v>44618.132453703707</v>
      </c>
      <c r="D32">
        <v>66</v>
      </c>
      <c r="E32" t="s">
        <v>13</v>
      </c>
      <c r="F32">
        <v>0</v>
      </c>
      <c r="G32">
        <v>6.0430000000000001</v>
      </c>
      <c r="H32" s="3">
        <v>5004</v>
      </c>
      <c r="I32">
        <v>5.0000000000000001E-3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49</v>
      </c>
      <c r="Q32" s="2">
        <v>44618.132453703707</v>
      </c>
      <c r="R32">
        <v>66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49</v>
      </c>
      <c r="AE32" s="2">
        <v>44618.132453703707</v>
      </c>
      <c r="AF32">
        <v>66</v>
      </c>
      <c r="AG32" t="s">
        <v>13</v>
      </c>
      <c r="AH32">
        <v>0</v>
      </c>
      <c r="AI32">
        <v>12.211</v>
      </c>
      <c r="AJ32" s="3">
        <v>8040</v>
      </c>
      <c r="AK32">
        <v>1.631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T32" s="6">
        <f t="shared" si="0"/>
        <v>9.6969203399999984</v>
      </c>
      <c r="AU32" s="7">
        <f t="shared" si="1"/>
        <v>1521.388446768</v>
      </c>
      <c r="AW32" s="8">
        <f t="shared" si="2"/>
        <v>10.964223072799999</v>
      </c>
      <c r="AX32" s="9">
        <f t="shared" si="3"/>
        <v>1532.3389275840002</v>
      </c>
      <c r="AZ32" s="10">
        <f t="shared" si="4"/>
        <v>6.0111539248000003</v>
      </c>
      <c r="BA32" s="11">
        <f t="shared" si="5"/>
        <v>1556.5183463679998</v>
      </c>
    </row>
    <row r="33" spans="3:8" x14ac:dyDescent="0.35">
      <c r="C33" s="2"/>
      <c r="H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2022-02-26T16:42:20Z</dcterms:modified>
</cp:coreProperties>
</file>