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Shared drives\StreamTeam Analytical Lab\Projects\Carey Misc\2021 season misc analyses\GC 2021\"/>
    </mc:Choice>
  </mc:AlternateContent>
  <bookViews>
    <workbookView xWindow="0" yWindow="0" windowWidth="11310" windowHeight="11450"/>
  </bookViews>
  <sheets>
    <sheet name="one" sheetId="1" r:id="rId1"/>
  </sheets>
  <calcPr calcId="162913"/>
</workbook>
</file>

<file path=xl/calcChain.xml><?xml version="1.0" encoding="utf-8"?>
<calcChain xmlns="http://schemas.openxmlformats.org/spreadsheetml/2006/main">
  <c r="AU14" i="1" l="1"/>
  <c r="AT31" i="1"/>
  <c r="AU31" i="1"/>
  <c r="AW31" i="1"/>
  <c r="AX31" i="1"/>
  <c r="AT32" i="1"/>
  <c r="AU32" i="1"/>
  <c r="AW32" i="1"/>
  <c r="AX32" i="1"/>
  <c r="AT33" i="1"/>
  <c r="AU33" i="1"/>
  <c r="AW33" i="1"/>
  <c r="AX33" i="1"/>
  <c r="AT34" i="1"/>
  <c r="AU34" i="1"/>
  <c r="AW34" i="1"/>
  <c r="AX34" i="1"/>
  <c r="AT35" i="1"/>
  <c r="AU35" i="1"/>
  <c r="AW35" i="1"/>
  <c r="AX35" i="1"/>
  <c r="AT24" i="1" l="1"/>
  <c r="AU24" i="1"/>
  <c r="AW24" i="1"/>
  <c r="AX24" i="1"/>
  <c r="AT25" i="1"/>
  <c r="AU25" i="1"/>
  <c r="AW25" i="1"/>
  <c r="AX25" i="1"/>
  <c r="AT26" i="1"/>
  <c r="AU26" i="1"/>
  <c r="AW26" i="1"/>
  <c r="AX26" i="1"/>
  <c r="AT27" i="1"/>
  <c r="AU27" i="1"/>
  <c r="AW27" i="1"/>
  <c r="AX27" i="1"/>
  <c r="AT28" i="1"/>
  <c r="AU28" i="1"/>
  <c r="AW28" i="1"/>
  <c r="AX28" i="1"/>
  <c r="AT29" i="1"/>
  <c r="AU29" i="1"/>
  <c r="AW29" i="1"/>
  <c r="AX29" i="1"/>
  <c r="AT30" i="1"/>
  <c r="AU30" i="1"/>
  <c r="AW30" i="1"/>
  <c r="AX30" i="1"/>
  <c r="AT9" i="1" l="1"/>
  <c r="AU9" i="1"/>
  <c r="AW9" i="1"/>
  <c r="AX9" i="1"/>
  <c r="AT10" i="1"/>
  <c r="AU10" i="1"/>
  <c r="AW10" i="1"/>
  <c r="AX10" i="1"/>
  <c r="AT11" i="1"/>
  <c r="AU11" i="1"/>
  <c r="AW11" i="1"/>
  <c r="AX11" i="1"/>
  <c r="AT12" i="1"/>
  <c r="AU12" i="1"/>
  <c r="AW12" i="1"/>
  <c r="AX12" i="1"/>
  <c r="AT13" i="1"/>
  <c r="AU13" i="1"/>
  <c r="AW13" i="1"/>
  <c r="AX13" i="1"/>
  <c r="AT14" i="1"/>
  <c r="AW14" i="1"/>
  <c r="AX14" i="1"/>
  <c r="AT15" i="1"/>
  <c r="AU15" i="1"/>
  <c r="AW15" i="1"/>
  <c r="AX15" i="1"/>
  <c r="AT16" i="1"/>
  <c r="AU16" i="1"/>
  <c r="AW16" i="1"/>
  <c r="AX16" i="1"/>
  <c r="AT17" i="1"/>
  <c r="AU17" i="1"/>
  <c r="AW17" i="1"/>
  <c r="AX17" i="1"/>
  <c r="AT18" i="1"/>
  <c r="AU18" i="1"/>
  <c r="AW18" i="1"/>
  <c r="AX18" i="1"/>
  <c r="AT19" i="1"/>
  <c r="AU19" i="1"/>
  <c r="AW19" i="1"/>
  <c r="AX19" i="1"/>
  <c r="AT20" i="1"/>
  <c r="AU20" i="1"/>
  <c r="AW20" i="1"/>
  <c r="AX20" i="1"/>
  <c r="AT21" i="1"/>
  <c r="AU21" i="1"/>
  <c r="AW21" i="1"/>
  <c r="AX21" i="1"/>
  <c r="AT22" i="1"/>
  <c r="AU22" i="1"/>
  <c r="AW22" i="1"/>
  <c r="AX22" i="1"/>
  <c r="AT23" i="1"/>
  <c r="AU23" i="1"/>
  <c r="AW23" i="1"/>
  <c r="AX23" i="1"/>
</calcChain>
</file>

<file path=xl/sharedStrings.xml><?xml version="1.0" encoding="utf-8"?>
<sst xmlns="http://schemas.openxmlformats.org/spreadsheetml/2006/main" count="571" uniqueCount="55">
  <si>
    <t>Data#</t>
  </si>
  <si>
    <t>Data Filename</t>
  </si>
  <si>
    <t>Date Acquired</t>
  </si>
  <si>
    <t>Sample Name</t>
  </si>
  <si>
    <t>Sample Type</t>
  </si>
  <si>
    <t>Level#</t>
  </si>
  <si>
    <t>Ret. Time</t>
  </si>
  <si>
    <t>Area</t>
  </si>
  <si>
    <t>Conc. (ppt)</t>
  </si>
  <si>
    <t>Std. Conc.</t>
  </si>
  <si>
    <t>Cal. Point</t>
  </si>
  <si>
    <t>Accuracy[%]</t>
  </si>
  <si>
    <t>Deviation</t>
  </si>
  <si>
    <t>air</t>
  </si>
  <si>
    <t>Unknown</t>
  </si>
  <si>
    <t>-----</t>
  </si>
  <si>
    <t>air + 100</t>
  </si>
  <si>
    <t>CH4 by FID</t>
  </si>
  <si>
    <t>CH4 by TCD</t>
  </si>
  <si>
    <t>CO2 by TCD</t>
  </si>
  <si>
    <t>Analyst code</t>
  </si>
  <si>
    <t>Note</t>
  </si>
  <si>
    <t>2020 CAL Measured headspace CO2 in ppm from GC in ppm</t>
  </si>
  <si>
    <t>2020 ranged CAL Measured headspace CH4  in ppm from GC in ppm</t>
  </si>
  <si>
    <t>2021 ranged CAL Measured headspace CH4  in ppm from GC in ppm</t>
  </si>
  <si>
    <t>2021 CAL Measured headspace CO2 in ppm from GC in ppm</t>
  </si>
  <si>
    <t>BRN24aug21_001.gcd</t>
  </si>
  <si>
    <t>BRN24aug21_002.gcd</t>
  </si>
  <si>
    <t>BRN24aug21_003.gcd</t>
  </si>
  <si>
    <t>BRN24aug21_004.gcd</t>
  </si>
  <si>
    <t>BRN24aug21_005.gcd</t>
  </si>
  <si>
    <t>BRN24aug21_006.gcd</t>
  </si>
  <si>
    <t>BRN24aug21_007.gcd</t>
  </si>
  <si>
    <t>BRN24aug21_008.gcd</t>
  </si>
  <si>
    <t>BRN24aug21_009.gcd</t>
  </si>
  <si>
    <t>BRN24aug21_010.gcd</t>
  </si>
  <si>
    <t>BRN24aug21_011.gcd</t>
  </si>
  <si>
    <t>BRN24aug21_012.gcd</t>
  </si>
  <si>
    <t>BRN24aug21_013.gcd</t>
  </si>
  <si>
    <t>BRN24aug21_014.gcd</t>
  </si>
  <si>
    <t>BRN24aug21_015.gcd</t>
  </si>
  <si>
    <t>BRN24aug21_016.gcd</t>
  </si>
  <si>
    <t>BRN24aug21_017.gcd</t>
  </si>
  <si>
    <t>BRN24aug21_018.gcd</t>
  </si>
  <si>
    <t>BRN24aug21_019.gcd</t>
  </si>
  <si>
    <t>BRN24aug21_020.gcd</t>
  </si>
  <si>
    <t>BRN24aug21_021.gcd</t>
  </si>
  <si>
    <t>BRN24aug21_022.gcd</t>
  </si>
  <si>
    <t>BRN24aug21_023.gcd</t>
  </si>
  <si>
    <t>BRN24aug21_024.gcd</t>
  </si>
  <si>
    <t>BRN24aug21_025.gcd</t>
  </si>
  <si>
    <t>BRN24aug21_026.gcd</t>
  </si>
  <si>
    <t>BRN24aug21_027.gcd</t>
  </si>
  <si>
    <t>161 but questionable big bubble</t>
  </si>
  <si>
    <t>211 had a dented cap and could not be run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</si>
</sst>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14" fontId="0" fillId="0" borderId="0" xfId="0" applyNumberFormat="1"/>
    <xf numFmtId="22" fontId="0" fillId="0" borderId="0" xfId="0" applyNumberFormat="1"/>
    <xf numFmtId="3" fontId="0" fillId="0" borderId="0" xfId="0" applyNumberFormat="1"/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2" fontId="0" fillId="33" borderId="0" xfId="0" applyNumberFormat="1" applyFill="1"/>
    <xf numFmtId="1" fontId="0" fillId="33" borderId="0" xfId="0" applyNumberFormat="1" applyFill="1"/>
    <xf numFmtId="2" fontId="0" fillId="34" borderId="0" xfId="0" applyNumberFormat="1" applyFill="1"/>
    <xf numFmtId="1" fontId="0" fillId="34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AX36"/>
  <sheetViews>
    <sheetView tabSelected="1" topLeftCell="AH1" workbookViewId="0">
      <selection activeCell="AT37" sqref="AT37"/>
    </sheetView>
  </sheetViews>
  <sheetFormatPr defaultRowHeight="14.5" x14ac:dyDescent="0.35"/>
  <cols>
    <col min="2" max="2" width="23.54296875" customWidth="1"/>
    <col min="3" max="3" width="17.81640625" customWidth="1"/>
    <col min="4" max="4" width="33.6328125" customWidth="1"/>
    <col min="8" max="8" width="15.81640625" customWidth="1"/>
  </cols>
  <sheetData>
    <row r="7" spans="1:50" x14ac:dyDescent="0.35">
      <c r="A7" t="s">
        <v>17</v>
      </c>
      <c r="O7" t="s">
        <v>18</v>
      </c>
      <c r="AC7" t="s">
        <v>19</v>
      </c>
    </row>
    <row r="8" spans="1:50" ht="145" x14ac:dyDescent="0.35">
      <c r="A8" s="1" t="s">
        <v>0</v>
      </c>
      <c r="B8" t="s">
        <v>1</v>
      </c>
      <c r="C8" t="s">
        <v>2</v>
      </c>
      <c r="D8" t="s">
        <v>3</v>
      </c>
      <c r="E8" t="s">
        <v>4</v>
      </c>
      <c r="F8" t="s">
        <v>5</v>
      </c>
      <c r="G8" t="s">
        <v>6</v>
      </c>
      <c r="H8" t="s">
        <v>7</v>
      </c>
      <c r="I8" t="s">
        <v>8</v>
      </c>
      <c r="J8" t="s">
        <v>9</v>
      </c>
      <c r="K8" t="s">
        <v>10</v>
      </c>
      <c r="L8" t="s">
        <v>11</v>
      </c>
      <c r="M8" t="s">
        <v>12</v>
      </c>
      <c r="O8" t="s">
        <v>0</v>
      </c>
      <c r="P8" t="s">
        <v>1</v>
      </c>
      <c r="Q8" t="s">
        <v>2</v>
      </c>
      <c r="R8" t="s">
        <v>3</v>
      </c>
      <c r="S8" t="s">
        <v>4</v>
      </c>
      <c r="T8" t="s">
        <v>5</v>
      </c>
      <c r="U8" t="s">
        <v>6</v>
      </c>
      <c r="V8" t="s">
        <v>7</v>
      </c>
      <c r="W8" t="s">
        <v>8</v>
      </c>
      <c r="X8" t="s">
        <v>9</v>
      </c>
      <c r="Y8" t="s">
        <v>10</v>
      </c>
      <c r="Z8" t="s">
        <v>11</v>
      </c>
      <c r="AA8" t="s">
        <v>12</v>
      </c>
      <c r="AC8" t="s">
        <v>0</v>
      </c>
      <c r="AD8" t="s">
        <v>1</v>
      </c>
      <c r="AE8" t="s">
        <v>2</v>
      </c>
      <c r="AF8" t="s">
        <v>3</v>
      </c>
      <c r="AG8" t="s">
        <v>4</v>
      </c>
      <c r="AH8" t="s">
        <v>5</v>
      </c>
      <c r="AI8" t="s">
        <v>6</v>
      </c>
      <c r="AJ8" t="s">
        <v>7</v>
      </c>
      <c r="AK8" t="s">
        <v>8</v>
      </c>
      <c r="AL8" t="s">
        <v>9</v>
      </c>
      <c r="AM8" t="s">
        <v>10</v>
      </c>
      <c r="AN8" t="s">
        <v>11</v>
      </c>
      <c r="AO8" t="s">
        <v>12</v>
      </c>
      <c r="AQ8" s="4" t="s">
        <v>20</v>
      </c>
      <c r="AR8" s="4" t="s">
        <v>21</v>
      </c>
      <c r="AS8" s="4"/>
      <c r="AT8" s="5" t="s">
        <v>23</v>
      </c>
      <c r="AU8" s="5" t="s">
        <v>22</v>
      </c>
      <c r="AW8" s="5" t="s">
        <v>24</v>
      </c>
      <c r="AX8" s="5" t="s">
        <v>25</v>
      </c>
    </row>
    <row r="9" spans="1:50" x14ac:dyDescent="0.35">
      <c r="A9">
        <v>39</v>
      </c>
      <c r="B9" t="s">
        <v>26</v>
      </c>
      <c r="C9" s="2">
        <v>44432.654768518521</v>
      </c>
      <c r="D9" t="s">
        <v>13</v>
      </c>
      <c r="E9" t="s">
        <v>14</v>
      </c>
      <c r="F9">
        <v>0</v>
      </c>
      <c r="G9">
        <v>6.0789999999999997</v>
      </c>
      <c r="H9" s="3">
        <v>2239</v>
      </c>
      <c r="I9">
        <v>0</v>
      </c>
      <c r="J9" t="s">
        <v>15</v>
      </c>
      <c r="K9" t="s">
        <v>15</v>
      </c>
      <c r="L9" t="s">
        <v>15</v>
      </c>
      <c r="M9" t="s">
        <v>15</v>
      </c>
      <c r="O9">
        <v>39</v>
      </c>
      <c r="P9" t="s">
        <v>26</v>
      </c>
      <c r="Q9" s="2">
        <v>44432.654768518521</v>
      </c>
      <c r="R9" t="s">
        <v>13</v>
      </c>
      <c r="S9" t="s">
        <v>14</v>
      </c>
      <c r="T9">
        <v>0</v>
      </c>
      <c r="U9" t="s">
        <v>15</v>
      </c>
      <c r="V9" s="3" t="s">
        <v>15</v>
      </c>
      <c r="W9" t="s">
        <v>15</v>
      </c>
      <c r="X9" t="s">
        <v>15</v>
      </c>
      <c r="Y9" t="s">
        <v>15</v>
      </c>
      <c r="Z9" t="s">
        <v>15</v>
      </c>
      <c r="AA9" t="s">
        <v>15</v>
      </c>
      <c r="AC9">
        <v>39</v>
      </c>
      <c r="AD9" t="s">
        <v>26</v>
      </c>
      <c r="AE9" s="2">
        <v>44432.654768518521</v>
      </c>
      <c r="AF9" t="s">
        <v>13</v>
      </c>
      <c r="AG9" t="s">
        <v>14</v>
      </c>
      <c r="AH9">
        <v>0</v>
      </c>
      <c r="AI9">
        <v>12.224</v>
      </c>
      <c r="AJ9" s="3">
        <v>2437</v>
      </c>
      <c r="AK9">
        <v>0.496</v>
      </c>
      <c r="AL9" t="s">
        <v>15</v>
      </c>
      <c r="AM9" t="s">
        <v>15</v>
      </c>
      <c r="AN9" t="s">
        <v>15</v>
      </c>
      <c r="AO9" t="s">
        <v>15</v>
      </c>
      <c r="AQ9">
        <v>1</v>
      </c>
      <c r="AT9" s="6">
        <f t="shared" ref="AT9:AT23" si="0">IF(H9&lt;15000,((0.00000002125*H9^2)+(0.002705*H9)+(-4.371)),(IF(H9&lt;700000,((-0.0000000008162*H9^2)+(0.003141*H9)+(0.4702)), ((0.000000003285*V9^2)+(0.1899*V9)+(559.5)))))</f>
        <v>1.7920238212499999</v>
      </c>
      <c r="AU9" s="7">
        <f t="shared" ref="AU9:AU23" si="1">((-0.00000006277*AJ9^2)+(0.1854*AJ9)+(34.83))</f>
        <v>486.27701091587005</v>
      </c>
      <c r="AW9" s="8">
        <f t="shared" ref="AW9:AW23" si="2">IF(H9&lt;10000,((-0.00000005795*H9^2)+(0.003823*H9)+(-6.715)),(IF(H9&lt;700000,((-0.0000000001209*H9^2)+(0.002635*H9)+(-0.4111)), ((-0.00000002007*V9^2)+(0.2564*V9)+(286.1)))))</f>
        <v>1.55418663805</v>
      </c>
      <c r="AX9" s="9">
        <f t="shared" ref="AX9:AX23" si="3">(-0.00000001626*AJ9^2)+(0.1912*AJ9)+(-3.858)</f>
        <v>461.99983236406001</v>
      </c>
    </row>
    <row r="10" spans="1:50" x14ac:dyDescent="0.35">
      <c r="A10">
        <v>40</v>
      </c>
      <c r="B10" t="s">
        <v>27</v>
      </c>
      <c r="C10" s="2">
        <v>44432.676030092596</v>
      </c>
      <c r="D10" t="s">
        <v>16</v>
      </c>
      <c r="E10" t="s">
        <v>14</v>
      </c>
      <c r="F10">
        <v>0</v>
      </c>
      <c r="G10">
        <v>6.0049999999999999</v>
      </c>
      <c r="H10" s="3">
        <v>949240</v>
      </c>
      <c r="I10">
        <v>1.976</v>
      </c>
      <c r="J10" t="s">
        <v>15</v>
      </c>
      <c r="K10" t="s">
        <v>15</v>
      </c>
      <c r="L10" t="s">
        <v>15</v>
      </c>
      <c r="M10" t="s">
        <v>15</v>
      </c>
      <c r="O10">
        <v>40</v>
      </c>
      <c r="P10" t="s">
        <v>27</v>
      </c>
      <c r="Q10" s="2">
        <v>44432.676030092596</v>
      </c>
      <c r="R10" t="s">
        <v>16</v>
      </c>
      <c r="S10" t="s">
        <v>14</v>
      </c>
      <c r="T10">
        <v>0</v>
      </c>
      <c r="U10">
        <v>5.9610000000000003</v>
      </c>
      <c r="V10" s="3">
        <v>7791</v>
      </c>
      <c r="W10">
        <v>2.206</v>
      </c>
      <c r="X10" t="s">
        <v>15</v>
      </c>
      <c r="Y10" t="s">
        <v>15</v>
      </c>
      <c r="Z10" t="s">
        <v>15</v>
      </c>
      <c r="AA10" t="s">
        <v>15</v>
      </c>
      <c r="AC10">
        <v>40</v>
      </c>
      <c r="AD10" t="s">
        <v>27</v>
      </c>
      <c r="AE10" s="2">
        <v>44432.676030092596</v>
      </c>
      <c r="AF10" t="s">
        <v>16</v>
      </c>
      <c r="AG10" t="s">
        <v>14</v>
      </c>
      <c r="AH10">
        <v>0</v>
      </c>
      <c r="AI10">
        <v>12.173999999999999</v>
      </c>
      <c r="AJ10" s="3">
        <v>9878</v>
      </c>
      <c r="AK10">
        <v>1.9810000000000001</v>
      </c>
      <c r="AL10" t="s">
        <v>15</v>
      </c>
      <c r="AM10" t="s">
        <v>15</v>
      </c>
      <c r="AN10" t="s">
        <v>15</v>
      </c>
      <c r="AO10" t="s">
        <v>15</v>
      </c>
      <c r="AQ10">
        <v>1</v>
      </c>
      <c r="AT10" s="6">
        <f t="shared" si="0"/>
        <v>2039.210298452085</v>
      </c>
      <c r="AU10" s="7">
        <f t="shared" si="1"/>
        <v>1860.0864245313201</v>
      </c>
      <c r="AW10" s="8">
        <f t="shared" si="2"/>
        <v>2282.4941574023301</v>
      </c>
      <c r="AX10" s="9">
        <f t="shared" si="3"/>
        <v>1883.22903238616</v>
      </c>
    </row>
    <row r="11" spans="1:50" x14ac:dyDescent="0.35">
      <c r="A11">
        <v>41</v>
      </c>
      <c r="B11" t="s">
        <v>28</v>
      </c>
      <c r="C11" s="2">
        <v>44432.697280092594</v>
      </c>
      <c r="D11">
        <v>59</v>
      </c>
      <c r="E11" t="s">
        <v>14</v>
      </c>
      <c r="F11">
        <v>0</v>
      </c>
      <c r="G11">
        <v>6.016</v>
      </c>
      <c r="H11" s="3">
        <v>44964</v>
      </c>
      <c r="I11">
        <v>8.8999999999999996E-2</v>
      </c>
      <c r="J11" t="s">
        <v>15</v>
      </c>
      <c r="K11" t="s">
        <v>15</v>
      </c>
      <c r="L11" t="s">
        <v>15</v>
      </c>
      <c r="M11" t="s">
        <v>15</v>
      </c>
      <c r="O11">
        <v>41</v>
      </c>
      <c r="P11" t="s">
        <v>28</v>
      </c>
      <c r="Q11" s="2">
        <v>44432.697280092594</v>
      </c>
      <c r="R11">
        <v>59</v>
      </c>
      <c r="S11" t="s">
        <v>14</v>
      </c>
      <c r="T11">
        <v>0</v>
      </c>
      <c r="U11">
        <v>5.9710000000000001</v>
      </c>
      <c r="V11" s="3">
        <v>558</v>
      </c>
      <c r="W11">
        <v>0.26400000000000001</v>
      </c>
      <c r="X11" t="s">
        <v>15</v>
      </c>
      <c r="Y11" t="s">
        <v>15</v>
      </c>
      <c r="Z11" t="s">
        <v>15</v>
      </c>
      <c r="AA11" t="s">
        <v>15</v>
      </c>
      <c r="AC11">
        <v>41</v>
      </c>
      <c r="AD11" t="s">
        <v>28</v>
      </c>
      <c r="AE11" s="2">
        <v>44432.697280092594</v>
      </c>
      <c r="AF11">
        <v>59</v>
      </c>
      <c r="AG11" t="s">
        <v>14</v>
      </c>
      <c r="AH11">
        <v>0</v>
      </c>
      <c r="AI11">
        <v>12.173</v>
      </c>
      <c r="AJ11" s="3">
        <v>5777</v>
      </c>
      <c r="AK11">
        <v>1.163</v>
      </c>
      <c r="AL11" t="s">
        <v>15</v>
      </c>
      <c r="AM11" t="s">
        <v>15</v>
      </c>
      <c r="AN11" t="s">
        <v>15</v>
      </c>
      <c r="AO11" t="s">
        <v>15</v>
      </c>
      <c r="AQ11">
        <v>1</v>
      </c>
      <c r="AT11" s="6">
        <f t="shared" si="0"/>
        <v>140.05196243020481</v>
      </c>
      <c r="AU11" s="7">
        <f t="shared" si="1"/>
        <v>1103.79093103067</v>
      </c>
      <c r="AW11" s="8">
        <f t="shared" si="2"/>
        <v>117.8246090593136</v>
      </c>
      <c r="AX11" s="9">
        <f t="shared" si="3"/>
        <v>1100.1617431664602</v>
      </c>
    </row>
    <row r="12" spans="1:50" x14ac:dyDescent="0.35">
      <c r="A12">
        <v>42</v>
      </c>
      <c r="B12" t="s">
        <v>29</v>
      </c>
      <c r="C12" s="2">
        <v>44432.718530092592</v>
      </c>
      <c r="D12">
        <v>134</v>
      </c>
      <c r="E12" t="s">
        <v>14</v>
      </c>
      <c r="F12">
        <v>0</v>
      </c>
      <c r="G12">
        <v>6.0090000000000003</v>
      </c>
      <c r="H12" s="3">
        <v>1587742</v>
      </c>
      <c r="I12">
        <v>3.3109999999999999</v>
      </c>
      <c r="J12" t="s">
        <v>15</v>
      </c>
      <c r="K12" t="s">
        <v>15</v>
      </c>
      <c r="L12" t="s">
        <v>15</v>
      </c>
      <c r="M12" t="s">
        <v>15</v>
      </c>
      <c r="O12">
        <v>42</v>
      </c>
      <c r="P12" t="s">
        <v>29</v>
      </c>
      <c r="Q12" s="2">
        <v>44432.718530092592</v>
      </c>
      <c r="R12">
        <v>134</v>
      </c>
      <c r="S12" t="s">
        <v>14</v>
      </c>
      <c r="T12">
        <v>0</v>
      </c>
      <c r="U12">
        <v>5.96</v>
      </c>
      <c r="V12" s="3">
        <v>14287</v>
      </c>
      <c r="W12">
        <v>3.9470000000000001</v>
      </c>
      <c r="X12" t="s">
        <v>15</v>
      </c>
      <c r="Y12" t="s">
        <v>15</v>
      </c>
      <c r="Z12" t="s">
        <v>15</v>
      </c>
      <c r="AA12" t="s">
        <v>15</v>
      </c>
      <c r="AC12">
        <v>42</v>
      </c>
      <c r="AD12" t="s">
        <v>29</v>
      </c>
      <c r="AE12" s="2">
        <v>44432.718530092592</v>
      </c>
      <c r="AF12">
        <v>134</v>
      </c>
      <c r="AG12" t="s">
        <v>14</v>
      </c>
      <c r="AH12">
        <v>0</v>
      </c>
      <c r="AI12">
        <v>12.045999999999999</v>
      </c>
      <c r="AJ12" s="3">
        <v>130979</v>
      </c>
      <c r="AK12">
        <v>25.655999999999999</v>
      </c>
      <c r="AL12" t="s">
        <v>15</v>
      </c>
      <c r="AM12" t="s">
        <v>15</v>
      </c>
      <c r="AN12" t="s">
        <v>15</v>
      </c>
      <c r="AO12" t="s">
        <v>15</v>
      </c>
      <c r="AQ12">
        <v>1</v>
      </c>
      <c r="AT12" s="6">
        <f t="shared" si="0"/>
        <v>3273.2718288421652</v>
      </c>
      <c r="AU12" s="7">
        <f t="shared" si="1"/>
        <v>23241.485962858431</v>
      </c>
      <c r="AW12" s="8">
        <f t="shared" si="2"/>
        <v>3945.1901443341703</v>
      </c>
      <c r="AX12" s="9">
        <f t="shared" si="3"/>
        <v>24760.378395349344</v>
      </c>
    </row>
    <row r="13" spans="1:50" x14ac:dyDescent="0.35">
      <c r="A13">
        <v>43</v>
      </c>
      <c r="B13" t="s">
        <v>30</v>
      </c>
      <c r="C13" s="2">
        <v>44432.739791666667</v>
      </c>
      <c r="D13">
        <v>104</v>
      </c>
      <c r="E13" t="s">
        <v>14</v>
      </c>
      <c r="F13">
        <v>0</v>
      </c>
      <c r="G13">
        <v>6.0110000000000001</v>
      </c>
      <c r="H13" s="3">
        <v>1858134</v>
      </c>
      <c r="I13">
        <v>3.8759999999999999</v>
      </c>
      <c r="J13" t="s">
        <v>15</v>
      </c>
      <c r="K13" t="s">
        <v>15</v>
      </c>
      <c r="L13" t="s">
        <v>15</v>
      </c>
      <c r="M13" t="s">
        <v>15</v>
      </c>
      <c r="O13">
        <v>43</v>
      </c>
      <c r="P13" t="s">
        <v>30</v>
      </c>
      <c r="Q13" s="2">
        <v>44432.739791666667</v>
      </c>
      <c r="R13">
        <v>104</v>
      </c>
      <c r="S13" t="s">
        <v>14</v>
      </c>
      <c r="T13">
        <v>0</v>
      </c>
      <c r="U13">
        <v>5.9630000000000001</v>
      </c>
      <c r="V13" s="3">
        <v>14114</v>
      </c>
      <c r="W13">
        <v>3.9009999999999998</v>
      </c>
      <c r="X13" t="s">
        <v>15</v>
      </c>
      <c r="Y13" t="s">
        <v>15</v>
      </c>
      <c r="Z13" t="s">
        <v>15</v>
      </c>
      <c r="AA13" t="s">
        <v>15</v>
      </c>
      <c r="AC13">
        <v>43</v>
      </c>
      <c r="AD13" t="s">
        <v>30</v>
      </c>
      <c r="AE13" s="2">
        <v>44432.739791666667</v>
      </c>
      <c r="AF13">
        <v>104</v>
      </c>
      <c r="AG13" t="s">
        <v>14</v>
      </c>
      <c r="AH13">
        <v>0</v>
      </c>
      <c r="AI13">
        <v>12.081</v>
      </c>
      <c r="AJ13" s="3">
        <v>96321</v>
      </c>
      <c r="AK13">
        <v>18.972000000000001</v>
      </c>
      <c r="AL13" t="s">
        <v>15</v>
      </c>
      <c r="AM13" t="s">
        <v>15</v>
      </c>
      <c r="AN13" t="s">
        <v>15</v>
      </c>
      <c r="AO13" t="s">
        <v>15</v>
      </c>
      <c r="AQ13">
        <v>1</v>
      </c>
      <c r="AT13" s="6">
        <f t="shared" si="0"/>
        <v>3240.4029884118604</v>
      </c>
      <c r="AU13" s="7">
        <f t="shared" si="1"/>
        <v>17310.379971476432</v>
      </c>
      <c r="AW13" s="8">
        <f t="shared" si="2"/>
        <v>3900.9315557302798</v>
      </c>
      <c r="AX13" s="9">
        <f t="shared" si="3"/>
        <v>18261.861228233338</v>
      </c>
    </row>
    <row r="14" spans="1:50" x14ac:dyDescent="0.35">
      <c r="A14">
        <v>44</v>
      </c>
      <c r="B14" t="s">
        <v>31</v>
      </c>
      <c r="C14" s="2">
        <v>44432.761030092595</v>
      </c>
      <c r="D14">
        <v>82</v>
      </c>
      <c r="E14" t="s">
        <v>14</v>
      </c>
      <c r="F14">
        <v>0</v>
      </c>
      <c r="G14">
        <v>6.0039999999999996</v>
      </c>
      <c r="H14" s="3">
        <v>2416514</v>
      </c>
      <c r="I14">
        <v>5.0460000000000003</v>
      </c>
      <c r="J14" t="s">
        <v>15</v>
      </c>
      <c r="K14" t="s">
        <v>15</v>
      </c>
      <c r="L14" t="s">
        <v>15</v>
      </c>
      <c r="M14" t="s">
        <v>15</v>
      </c>
      <c r="O14">
        <v>44</v>
      </c>
      <c r="P14" t="s">
        <v>31</v>
      </c>
      <c r="Q14" s="2">
        <v>44432.761030092595</v>
      </c>
      <c r="R14">
        <v>82</v>
      </c>
      <c r="S14" t="s">
        <v>14</v>
      </c>
      <c r="T14">
        <v>0</v>
      </c>
      <c r="U14">
        <v>5.9560000000000004</v>
      </c>
      <c r="V14" s="3">
        <v>19318</v>
      </c>
      <c r="W14">
        <v>5.2930000000000001</v>
      </c>
      <c r="X14" t="s">
        <v>15</v>
      </c>
      <c r="Y14" t="s">
        <v>15</v>
      </c>
      <c r="Z14" t="s">
        <v>15</v>
      </c>
      <c r="AA14" t="s">
        <v>15</v>
      </c>
      <c r="AC14">
        <v>44</v>
      </c>
      <c r="AD14" t="s">
        <v>31</v>
      </c>
      <c r="AE14" s="2">
        <v>44432.761030092595</v>
      </c>
      <c r="AF14">
        <v>82</v>
      </c>
      <c r="AG14" t="s">
        <v>14</v>
      </c>
      <c r="AH14">
        <v>0</v>
      </c>
      <c r="AI14">
        <v>12.023999999999999</v>
      </c>
      <c r="AJ14" s="3">
        <v>150627</v>
      </c>
      <c r="AK14">
        <v>29.414000000000001</v>
      </c>
      <c r="AL14" t="s">
        <v>15</v>
      </c>
      <c r="AM14" t="s">
        <v>15</v>
      </c>
      <c r="AN14" t="s">
        <v>15</v>
      </c>
      <c r="AO14" t="s">
        <v>15</v>
      </c>
      <c r="AQ14">
        <v>1</v>
      </c>
      <c r="AT14" s="6">
        <f t="shared" si="0"/>
        <v>4229.2141131323406</v>
      </c>
      <c r="AU14" s="7">
        <f>((-0.00000006277*AJ14^2)+(0.1854*AJ14)+(34.83))</f>
        <v>26536.919086292673</v>
      </c>
      <c r="AW14" s="8">
        <f t="shared" si="2"/>
        <v>5231.7453745613211</v>
      </c>
      <c r="AX14" s="9">
        <f t="shared" si="3"/>
        <v>28427.109501722462</v>
      </c>
    </row>
    <row r="15" spans="1:50" x14ac:dyDescent="0.35">
      <c r="A15">
        <v>45</v>
      </c>
      <c r="B15" t="s">
        <v>32</v>
      </c>
      <c r="C15" s="2">
        <v>44432.78230324074</v>
      </c>
      <c r="D15">
        <v>78</v>
      </c>
      <c r="E15" t="s">
        <v>14</v>
      </c>
      <c r="F15">
        <v>0</v>
      </c>
      <c r="G15">
        <v>6.024</v>
      </c>
      <c r="H15" s="3">
        <v>17381</v>
      </c>
      <c r="I15">
        <v>3.1E-2</v>
      </c>
      <c r="J15" t="s">
        <v>15</v>
      </c>
      <c r="K15" t="s">
        <v>15</v>
      </c>
      <c r="L15" t="s">
        <v>15</v>
      </c>
      <c r="M15" t="s">
        <v>15</v>
      </c>
      <c r="O15">
        <v>45</v>
      </c>
      <c r="P15" t="s">
        <v>32</v>
      </c>
      <c r="Q15" s="2">
        <v>44432.78230324074</v>
      </c>
      <c r="R15">
        <v>78</v>
      </c>
      <c r="S15" t="s">
        <v>14</v>
      </c>
      <c r="T15">
        <v>0</v>
      </c>
      <c r="U15" t="s">
        <v>15</v>
      </c>
      <c r="V15" s="3" t="s">
        <v>15</v>
      </c>
      <c r="W15" t="s">
        <v>15</v>
      </c>
      <c r="X15" t="s">
        <v>15</v>
      </c>
      <c r="Y15" t="s">
        <v>15</v>
      </c>
      <c r="Z15" t="s">
        <v>15</v>
      </c>
      <c r="AA15" t="s">
        <v>15</v>
      </c>
      <c r="AC15">
        <v>45</v>
      </c>
      <c r="AD15" t="s">
        <v>32</v>
      </c>
      <c r="AE15" s="2">
        <v>44432.78230324074</v>
      </c>
      <c r="AF15">
        <v>78</v>
      </c>
      <c r="AG15" t="s">
        <v>14</v>
      </c>
      <c r="AH15">
        <v>0</v>
      </c>
      <c r="AI15">
        <v>12.128</v>
      </c>
      <c r="AJ15" s="3">
        <v>50947</v>
      </c>
      <c r="AK15">
        <v>10.111000000000001</v>
      </c>
      <c r="AL15" t="s">
        <v>15</v>
      </c>
      <c r="AM15" t="s">
        <v>15</v>
      </c>
      <c r="AN15" t="s">
        <v>15</v>
      </c>
      <c r="AO15" t="s">
        <v>15</v>
      </c>
      <c r="AQ15">
        <v>1</v>
      </c>
      <c r="AT15" s="6">
        <f t="shared" si="0"/>
        <v>54.817347664791804</v>
      </c>
      <c r="AU15" s="7">
        <f t="shared" si="1"/>
        <v>9317.4781882990701</v>
      </c>
      <c r="AW15" s="8">
        <f t="shared" si="2"/>
        <v>45.351311211435103</v>
      </c>
      <c r="AX15" s="9">
        <f t="shared" si="3"/>
        <v>9695.0039958856596</v>
      </c>
    </row>
    <row r="16" spans="1:50" x14ac:dyDescent="0.35">
      <c r="A16">
        <v>46</v>
      </c>
      <c r="B16" t="s">
        <v>33</v>
      </c>
      <c r="C16" s="2">
        <v>44432.803553240738</v>
      </c>
      <c r="D16">
        <v>69</v>
      </c>
      <c r="E16" t="s">
        <v>14</v>
      </c>
      <c r="F16">
        <v>0</v>
      </c>
      <c r="G16">
        <v>6.0129999999999999</v>
      </c>
      <c r="H16" s="3">
        <v>1461680</v>
      </c>
      <c r="I16">
        <v>3.0470000000000002</v>
      </c>
      <c r="J16" t="s">
        <v>15</v>
      </c>
      <c r="K16" t="s">
        <v>15</v>
      </c>
      <c r="L16" t="s">
        <v>15</v>
      </c>
      <c r="M16" t="s">
        <v>15</v>
      </c>
      <c r="O16">
        <v>46</v>
      </c>
      <c r="P16" t="s">
        <v>33</v>
      </c>
      <c r="Q16" s="2">
        <v>44432.803553240738</v>
      </c>
      <c r="R16">
        <v>69</v>
      </c>
      <c r="S16" t="s">
        <v>14</v>
      </c>
      <c r="T16">
        <v>0</v>
      </c>
      <c r="U16">
        <v>5.968</v>
      </c>
      <c r="V16" s="3">
        <v>11998</v>
      </c>
      <c r="W16">
        <v>3.3340000000000001</v>
      </c>
      <c r="X16" t="s">
        <v>15</v>
      </c>
      <c r="Y16" t="s">
        <v>15</v>
      </c>
      <c r="Z16" t="s">
        <v>15</v>
      </c>
      <c r="AA16" t="s">
        <v>15</v>
      </c>
      <c r="AC16">
        <v>46</v>
      </c>
      <c r="AD16" t="s">
        <v>33</v>
      </c>
      <c r="AE16" s="2">
        <v>44432.803553240738</v>
      </c>
      <c r="AF16">
        <v>69</v>
      </c>
      <c r="AG16" t="s">
        <v>14</v>
      </c>
      <c r="AH16">
        <v>0</v>
      </c>
      <c r="AI16">
        <v>12.061</v>
      </c>
      <c r="AJ16" s="3">
        <v>124489</v>
      </c>
      <c r="AK16">
        <v>24.41</v>
      </c>
      <c r="AL16" t="s">
        <v>15</v>
      </c>
      <c r="AM16" t="s">
        <v>15</v>
      </c>
      <c r="AN16" t="s">
        <v>15</v>
      </c>
      <c r="AO16" t="s">
        <v>15</v>
      </c>
      <c r="AQ16">
        <v>1</v>
      </c>
      <c r="AT16" s="6">
        <f t="shared" si="0"/>
        <v>2838.3930823331402</v>
      </c>
      <c r="AU16" s="7">
        <f t="shared" si="1"/>
        <v>22142.311826934834</v>
      </c>
      <c r="AW16" s="8">
        <f t="shared" si="2"/>
        <v>3359.49808327972</v>
      </c>
      <c r="AX16" s="9">
        <f t="shared" si="3"/>
        <v>23546.449269172539</v>
      </c>
    </row>
    <row r="17" spans="1:50" x14ac:dyDescent="0.35">
      <c r="A17">
        <v>47</v>
      </c>
      <c r="B17" t="s">
        <v>34</v>
      </c>
      <c r="C17" s="2">
        <v>44432.824803240743</v>
      </c>
      <c r="D17">
        <v>173</v>
      </c>
      <c r="E17" t="s">
        <v>14</v>
      </c>
      <c r="F17">
        <v>0</v>
      </c>
      <c r="G17">
        <v>6.02</v>
      </c>
      <c r="H17" s="3">
        <v>47096</v>
      </c>
      <c r="I17">
        <v>9.2999999999999999E-2</v>
      </c>
      <c r="J17" t="s">
        <v>15</v>
      </c>
      <c r="K17" t="s">
        <v>15</v>
      </c>
      <c r="L17" t="s">
        <v>15</v>
      </c>
      <c r="M17" t="s">
        <v>15</v>
      </c>
      <c r="O17">
        <v>47</v>
      </c>
      <c r="P17" t="s">
        <v>34</v>
      </c>
      <c r="Q17" s="2">
        <v>44432.824803240743</v>
      </c>
      <c r="R17">
        <v>173</v>
      </c>
      <c r="S17" t="s">
        <v>14</v>
      </c>
      <c r="T17">
        <v>0</v>
      </c>
      <c r="U17" t="s">
        <v>15</v>
      </c>
      <c r="V17" s="3" t="s">
        <v>15</v>
      </c>
      <c r="W17" t="s">
        <v>15</v>
      </c>
      <c r="X17" t="s">
        <v>15</v>
      </c>
      <c r="Y17" t="s">
        <v>15</v>
      </c>
      <c r="Z17" t="s">
        <v>15</v>
      </c>
      <c r="AA17" t="s">
        <v>15</v>
      </c>
      <c r="AC17">
        <v>47</v>
      </c>
      <c r="AD17" t="s">
        <v>34</v>
      </c>
      <c r="AE17" s="2">
        <v>44432.824803240743</v>
      </c>
      <c r="AF17">
        <v>173</v>
      </c>
      <c r="AG17" t="s">
        <v>14</v>
      </c>
      <c r="AH17">
        <v>0</v>
      </c>
      <c r="AI17">
        <v>12.180999999999999</v>
      </c>
      <c r="AJ17" s="3">
        <v>6828</v>
      </c>
      <c r="AK17">
        <v>1.373</v>
      </c>
      <c r="AL17" t="s">
        <v>15</v>
      </c>
      <c r="AM17" t="s">
        <v>15</v>
      </c>
      <c r="AN17" t="s">
        <v>15</v>
      </c>
      <c r="AO17" t="s">
        <v>15</v>
      </c>
      <c r="AQ17">
        <v>1</v>
      </c>
      <c r="AT17" s="6">
        <f t="shared" si="0"/>
        <v>146.58837728910081</v>
      </c>
      <c r="AU17" s="7">
        <f t="shared" si="1"/>
        <v>1297.81476317232</v>
      </c>
      <c r="AW17" s="8">
        <f t="shared" si="2"/>
        <v>123.41869978418561</v>
      </c>
      <c r="AX17" s="9">
        <f t="shared" si="3"/>
        <v>1300.8975330441601</v>
      </c>
    </row>
    <row r="18" spans="1:50" x14ac:dyDescent="0.35">
      <c r="A18">
        <v>48</v>
      </c>
      <c r="B18" t="s">
        <v>35</v>
      </c>
      <c r="C18" s="2">
        <v>44432.846076388887</v>
      </c>
      <c r="D18">
        <v>130</v>
      </c>
      <c r="E18" t="s">
        <v>14</v>
      </c>
      <c r="F18">
        <v>0</v>
      </c>
      <c r="G18">
        <v>6.0129999999999999</v>
      </c>
      <c r="H18" s="3">
        <v>1689637</v>
      </c>
      <c r="I18">
        <v>3.524</v>
      </c>
      <c r="J18" t="s">
        <v>15</v>
      </c>
      <c r="K18" t="s">
        <v>15</v>
      </c>
      <c r="L18" t="s">
        <v>15</v>
      </c>
      <c r="M18" t="s">
        <v>15</v>
      </c>
      <c r="O18">
        <v>48</v>
      </c>
      <c r="P18" t="s">
        <v>35</v>
      </c>
      <c r="Q18" s="2">
        <v>44432.846076388887</v>
      </c>
      <c r="R18">
        <v>130</v>
      </c>
      <c r="S18" t="s">
        <v>14</v>
      </c>
      <c r="T18">
        <v>0</v>
      </c>
      <c r="U18">
        <v>5.9660000000000002</v>
      </c>
      <c r="V18" s="3">
        <v>14290</v>
      </c>
      <c r="W18">
        <v>3.948</v>
      </c>
      <c r="X18" t="s">
        <v>15</v>
      </c>
      <c r="Y18" t="s">
        <v>15</v>
      </c>
      <c r="Z18" t="s">
        <v>15</v>
      </c>
      <c r="AA18" t="s">
        <v>15</v>
      </c>
      <c r="AC18">
        <v>48</v>
      </c>
      <c r="AD18" t="s">
        <v>35</v>
      </c>
      <c r="AE18" s="2">
        <v>44432.846076388887</v>
      </c>
      <c r="AF18">
        <v>130</v>
      </c>
      <c r="AG18" t="s">
        <v>14</v>
      </c>
      <c r="AH18">
        <v>0</v>
      </c>
      <c r="AI18">
        <v>12.085000000000001</v>
      </c>
      <c r="AJ18" s="3">
        <v>97476</v>
      </c>
      <c r="AK18">
        <v>19.196000000000002</v>
      </c>
      <c r="AL18" t="s">
        <v>15</v>
      </c>
      <c r="AM18" t="s">
        <v>15</v>
      </c>
      <c r="AN18" t="s">
        <v>15</v>
      </c>
      <c r="AO18" t="s">
        <v>15</v>
      </c>
      <c r="AQ18">
        <v>1</v>
      </c>
      <c r="AT18" s="6">
        <f t="shared" si="0"/>
        <v>3273.8418104685002</v>
      </c>
      <c r="AU18" s="7">
        <f t="shared" si="1"/>
        <v>17510.466814944481</v>
      </c>
      <c r="AW18" s="8">
        <f t="shared" si="2"/>
        <v>3945.957623713</v>
      </c>
      <c r="AX18" s="9">
        <f t="shared" si="3"/>
        <v>18479.057662434243</v>
      </c>
    </row>
    <row r="19" spans="1:50" x14ac:dyDescent="0.35">
      <c r="A19">
        <v>49</v>
      </c>
      <c r="B19" t="s">
        <v>36</v>
      </c>
      <c r="C19" s="2">
        <v>44432.867349537039</v>
      </c>
      <c r="D19">
        <v>201</v>
      </c>
      <c r="E19" t="s">
        <v>14</v>
      </c>
      <c r="F19">
        <v>0</v>
      </c>
      <c r="G19">
        <v>5.8929999999999998</v>
      </c>
      <c r="H19" s="3">
        <v>44287025</v>
      </c>
      <c r="I19">
        <v>97.826999999999998</v>
      </c>
      <c r="J19" t="s">
        <v>15</v>
      </c>
      <c r="K19" t="s">
        <v>15</v>
      </c>
      <c r="L19" t="s">
        <v>15</v>
      </c>
      <c r="M19" t="s">
        <v>15</v>
      </c>
      <c r="O19">
        <v>49</v>
      </c>
      <c r="P19" t="s">
        <v>36</v>
      </c>
      <c r="Q19" s="2">
        <v>44432.867349537039</v>
      </c>
      <c r="R19">
        <v>201</v>
      </c>
      <c r="S19" t="s">
        <v>14</v>
      </c>
      <c r="T19">
        <v>0</v>
      </c>
      <c r="U19">
        <v>5.8540000000000001</v>
      </c>
      <c r="V19" s="3">
        <v>371648</v>
      </c>
      <c r="W19">
        <v>94.971000000000004</v>
      </c>
      <c r="X19" t="s">
        <v>15</v>
      </c>
      <c r="Y19" t="s">
        <v>15</v>
      </c>
      <c r="Z19" t="s">
        <v>15</v>
      </c>
      <c r="AA19" t="s">
        <v>15</v>
      </c>
      <c r="AC19">
        <v>49</v>
      </c>
      <c r="AD19" t="s">
        <v>36</v>
      </c>
      <c r="AE19" s="2">
        <v>44432.867349537039</v>
      </c>
      <c r="AF19">
        <v>201</v>
      </c>
      <c r="AG19" t="s">
        <v>14</v>
      </c>
      <c r="AH19">
        <v>0</v>
      </c>
      <c r="AI19">
        <v>12.066000000000001</v>
      </c>
      <c r="AJ19" s="3">
        <v>110865</v>
      </c>
      <c r="AK19">
        <v>21.785</v>
      </c>
      <c r="AL19" t="s">
        <v>15</v>
      </c>
      <c r="AM19" t="s">
        <v>15</v>
      </c>
      <c r="AN19" t="s">
        <v>15</v>
      </c>
      <c r="AO19" t="s">
        <v>15</v>
      </c>
      <c r="AQ19">
        <v>1</v>
      </c>
      <c r="AT19" s="6">
        <f t="shared" si="0"/>
        <v>71589.186744944658</v>
      </c>
      <c r="AU19" s="7">
        <f t="shared" si="1"/>
        <v>19817.691902916755</v>
      </c>
      <c r="AW19" s="8">
        <f t="shared" si="2"/>
        <v>92804.533925406722</v>
      </c>
      <c r="AX19" s="9">
        <f t="shared" si="3"/>
        <v>20993.677555861501</v>
      </c>
    </row>
    <row r="20" spans="1:50" x14ac:dyDescent="0.35">
      <c r="A20">
        <v>50</v>
      </c>
      <c r="B20" t="s">
        <v>37</v>
      </c>
      <c r="C20" s="2">
        <v>44432.888622685183</v>
      </c>
      <c r="D20">
        <v>93</v>
      </c>
      <c r="E20" t="s">
        <v>14</v>
      </c>
      <c r="F20">
        <v>0</v>
      </c>
      <c r="G20">
        <v>6.0019999999999998</v>
      </c>
      <c r="H20" s="3">
        <v>2764998</v>
      </c>
      <c r="I20">
        <v>5.7770000000000001</v>
      </c>
      <c r="J20" t="s">
        <v>15</v>
      </c>
      <c r="K20" t="s">
        <v>15</v>
      </c>
      <c r="L20" t="s">
        <v>15</v>
      </c>
      <c r="M20" t="s">
        <v>15</v>
      </c>
      <c r="O20">
        <v>50</v>
      </c>
      <c r="P20" t="s">
        <v>37</v>
      </c>
      <c r="Q20" s="2">
        <v>44432.888622685183</v>
      </c>
      <c r="R20">
        <v>93</v>
      </c>
      <c r="S20" t="s">
        <v>14</v>
      </c>
      <c r="T20">
        <v>0</v>
      </c>
      <c r="U20">
        <v>5.9539999999999997</v>
      </c>
      <c r="V20" s="3">
        <v>20404</v>
      </c>
      <c r="W20">
        <v>5.5830000000000002</v>
      </c>
      <c r="X20" t="s">
        <v>15</v>
      </c>
      <c r="Y20" t="s">
        <v>15</v>
      </c>
      <c r="Z20" t="s">
        <v>15</v>
      </c>
      <c r="AA20" t="s">
        <v>15</v>
      </c>
      <c r="AC20">
        <v>50</v>
      </c>
      <c r="AD20" t="s">
        <v>37</v>
      </c>
      <c r="AE20" s="2">
        <v>44432.888622685183</v>
      </c>
      <c r="AF20">
        <v>93</v>
      </c>
      <c r="AG20" t="s">
        <v>14</v>
      </c>
      <c r="AH20">
        <v>0</v>
      </c>
      <c r="AI20">
        <v>12.093999999999999</v>
      </c>
      <c r="AJ20" s="3">
        <v>75014</v>
      </c>
      <c r="AK20">
        <v>14.827</v>
      </c>
      <c r="AL20" t="s">
        <v>15</v>
      </c>
      <c r="AM20" t="s">
        <v>15</v>
      </c>
      <c r="AN20" t="s">
        <v>15</v>
      </c>
      <c r="AO20" t="s">
        <v>15</v>
      </c>
      <c r="AQ20">
        <v>1</v>
      </c>
      <c r="AT20" s="6">
        <f t="shared" si="0"/>
        <v>4435.587221764561</v>
      </c>
      <c r="AU20" s="7">
        <f t="shared" si="1"/>
        <v>13589.212520697081</v>
      </c>
      <c r="AW20" s="8">
        <f t="shared" si="2"/>
        <v>5509.329993054881</v>
      </c>
      <c r="AX20" s="9">
        <f t="shared" si="3"/>
        <v>14247.322150813041</v>
      </c>
    </row>
    <row r="21" spans="1:50" x14ac:dyDescent="0.35">
      <c r="A21">
        <v>51</v>
      </c>
      <c r="B21" t="s">
        <v>38</v>
      </c>
      <c r="C21" s="2">
        <v>44432.909895833334</v>
      </c>
      <c r="D21">
        <v>77</v>
      </c>
      <c r="E21" t="s">
        <v>14</v>
      </c>
      <c r="F21">
        <v>0</v>
      </c>
      <c r="G21">
        <v>6.0220000000000002</v>
      </c>
      <c r="H21" s="3">
        <v>16114</v>
      </c>
      <c r="I21">
        <v>2.9000000000000001E-2</v>
      </c>
      <c r="J21" t="s">
        <v>15</v>
      </c>
      <c r="K21" t="s">
        <v>15</v>
      </c>
      <c r="L21" t="s">
        <v>15</v>
      </c>
      <c r="M21" t="s">
        <v>15</v>
      </c>
      <c r="O21">
        <v>51</v>
      </c>
      <c r="P21" t="s">
        <v>38</v>
      </c>
      <c r="Q21" s="2">
        <v>44432.909895833334</v>
      </c>
      <c r="R21">
        <v>77</v>
      </c>
      <c r="S21" t="s">
        <v>14</v>
      </c>
      <c r="T21">
        <v>0</v>
      </c>
      <c r="U21" t="s">
        <v>15</v>
      </c>
      <c r="V21" s="3" t="s">
        <v>15</v>
      </c>
      <c r="W21" t="s">
        <v>15</v>
      </c>
      <c r="X21" t="s">
        <v>15</v>
      </c>
      <c r="Y21" t="s">
        <v>15</v>
      </c>
      <c r="Z21" t="s">
        <v>15</v>
      </c>
      <c r="AA21" t="s">
        <v>15</v>
      </c>
      <c r="AC21">
        <v>51</v>
      </c>
      <c r="AD21" t="s">
        <v>38</v>
      </c>
      <c r="AE21" s="2">
        <v>44432.909895833334</v>
      </c>
      <c r="AF21">
        <v>77</v>
      </c>
      <c r="AG21" t="s">
        <v>14</v>
      </c>
      <c r="AH21">
        <v>0</v>
      </c>
      <c r="AI21">
        <v>12.124000000000001</v>
      </c>
      <c r="AJ21" s="3">
        <v>50714</v>
      </c>
      <c r="AK21">
        <v>10.065</v>
      </c>
      <c r="AL21" t="s">
        <v>15</v>
      </c>
      <c r="AM21" t="s">
        <v>15</v>
      </c>
      <c r="AN21" t="s">
        <v>15</v>
      </c>
      <c r="AO21" t="s">
        <v>15</v>
      </c>
      <c r="AQ21">
        <v>1</v>
      </c>
      <c r="AT21" s="6">
        <f t="shared" si="0"/>
        <v>50.872338695064798</v>
      </c>
      <c r="AU21" s="7">
        <f t="shared" si="1"/>
        <v>9275.7668221050808</v>
      </c>
      <c r="AW21" s="8">
        <f t="shared" si="2"/>
        <v>42.017896985583604</v>
      </c>
      <c r="AX21" s="9">
        <f t="shared" si="3"/>
        <v>9650.8395467170412</v>
      </c>
    </row>
    <row r="22" spans="1:50" x14ac:dyDescent="0.35">
      <c r="A22">
        <v>52</v>
      </c>
      <c r="B22" t="s">
        <v>39</v>
      </c>
      <c r="C22" s="2">
        <v>44432.931134259263</v>
      </c>
      <c r="D22">
        <v>208</v>
      </c>
      <c r="E22" t="s">
        <v>14</v>
      </c>
      <c r="F22">
        <v>0</v>
      </c>
      <c r="G22">
        <v>6.0190000000000001</v>
      </c>
      <c r="H22" s="3">
        <v>192673</v>
      </c>
      <c r="I22">
        <v>0.39700000000000002</v>
      </c>
      <c r="J22" t="s">
        <v>15</v>
      </c>
      <c r="K22" t="s">
        <v>15</v>
      </c>
      <c r="L22" t="s">
        <v>15</v>
      </c>
      <c r="M22" t="s">
        <v>15</v>
      </c>
      <c r="O22">
        <v>52</v>
      </c>
      <c r="P22" t="s">
        <v>39</v>
      </c>
      <c r="Q22" s="2">
        <v>44432.931134259263</v>
      </c>
      <c r="R22">
        <v>208</v>
      </c>
      <c r="S22" t="s">
        <v>14</v>
      </c>
      <c r="T22">
        <v>0</v>
      </c>
      <c r="U22">
        <v>5.9710000000000001</v>
      </c>
      <c r="V22" s="3">
        <v>1143</v>
      </c>
      <c r="W22">
        <v>0.42099999999999999</v>
      </c>
      <c r="X22" t="s">
        <v>15</v>
      </c>
      <c r="Y22" t="s">
        <v>15</v>
      </c>
      <c r="Z22" t="s">
        <v>15</v>
      </c>
      <c r="AA22" t="s">
        <v>15</v>
      </c>
      <c r="AC22">
        <v>52</v>
      </c>
      <c r="AD22" t="s">
        <v>39</v>
      </c>
      <c r="AE22" s="2">
        <v>44432.931134259263</v>
      </c>
      <c r="AF22">
        <v>208</v>
      </c>
      <c r="AG22" t="s">
        <v>14</v>
      </c>
      <c r="AH22">
        <v>0</v>
      </c>
      <c r="AI22">
        <v>12.09</v>
      </c>
      <c r="AJ22" s="3">
        <v>90102</v>
      </c>
      <c r="AK22">
        <v>17.765000000000001</v>
      </c>
      <c r="AL22" t="s">
        <v>15</v>
      </c>
      <c r="AM22" t="s">
        <v>15</v>
      </c>
      <c r="AN22" t="s">
        <v>15</v>
      </c>
      <c r="AO22" t="s">
        <v>15</v>
      </c>
      <c r="AQ22">
        <v>1</v>
      </c>
      <c r="AT22" s="6">
        <f t="shared" si="0"/>
        <v>575.35639432095024</v>
      </c>
      <c r="AU22" s="7">
        <f t="shared" si="1"/>
        <v>16230.150689740922</v>
      </c>
      <c r="AW22" s="8">
        <f t="shared" si="2"/>
        <v>502.79409821208395</v>
      </c>
      <c r="AX22" s="9">
        <f t="shared" si="3"/>
        <v>17091.639697230959</v>
      </c>
    </row>
    <row r="23" spans="1:50" x14ac:dyDescent="0.35">
      <c r="A23">
        <v>53</v>
      </c>
      <c r="B23" t="s">
        <v>40</v>
      </c>
      <c r="C23" s="2">
        <v>44432.95239583333</v>
      </c>
      <c r="D23">
        <v>135</v>
      </c>
      <c r="E23" t="s">
        <v>14</v>
      </c>
      <c r="F23">
        <v>0</v>
      </c>
      <c r="G23">
        <v>6.0220000000000002</v>
      </c>
      <c r="H23" s="3">
        <v>48106</v>
      </c>
      <c r="I23">
        <v>9.5000000000000001E-2</v>
      </c>
      <c r="J23" t="s">
        <v>15</v>
      </c>
      <c r="K23" t="s">
        <v>15</v>
      </c>
      <c r="L23" t="s">
        <v>15</v>
      </c>
      <c r="M23" t="s">
        <v>15</v>
      </c>
      <c r="O23">
        <v>53</v>
      </c>
      <c r="P23" t="s">
        <v>40</v>
      </c>
      <c r="Q23" s="2">
        <v>44432.95239583333</v>
      </c>
      <c r="R23">
        <v>135</v>
      </c>
      <c r="S23" t="s">
        <v>14</v>
      </c>
      <c r="T23">
        <v>0</v>
      </c>
      <c r="U23" t="s">
        <v>15</v>
      </c>
      <c r="V23" s="3" t="s">
        <v>15</v>
      </c>
      <c r="W23" t="s">
        <v>15</v>
      </c>
      <c r="X23" t="s">
        <v>15</v>
      </c>
      <c r="Y23" t="s">
        <v>15</v>
      </c>
      <c r="Z23" t="s">
        <v>15</v>
      </c>
      <c r="AA23" t="s">
        <v>15</v>
      </c>
      <c r="AC23">
        <v>53</v>
      </c>
      <c r="AD23" t="s">
        <v>40</v>
      </c>
      <c r="AE23" s="2">
        <v>44432.95239583333</v>
      </c>
      <c r="AF23">
        <v>135</v>
      </c>
      <c r="AG23" t="s">
        <v>14</v>
      </c>
      <c r="AH23">
        <v>0</v>
      </c>
      <c r="AI23">
        <v>12.172000000000001</v>
      </c>
      <c r="AJ23" s="3">
        <v>6308</v>
      </c>
      <c r="AK23">
        <v>1.2689999999999999</v>
      </c>
      <c r="AL23" t="s">
        <v>15</v>
      </c>
      <c r="AM23" t="s">
        <v>15</v>
      </c>
      <c r="AN23" t="s">
        <v>15</v>
      </c>
      <c r="AO23" t="s">
        <v>15</v>
      </c>
      <c r="AQ23">
        <v>1</v>
      </c>
      <c r="AT23" s="6">
        <f t="shared" si="0"/>
        <v>149.6823063779768</v>
      </c>
      <c r="AU23" s="7">
        <f t="shared" si="1"/>
        <v>1201.8355274667201</v>
      </c>
      <c r="AW23" s="8">
        <f t="shared" si="2"/>
        <v>126.06842476316761</v>
      </c>
      <c r="AX23" s="9">
        <f t="shared" si="3"/>
        <v>1201.5846005513602</v>
      </c>
    </row>
    <row r="24" spans="1:50" x14ac:dyDescent="0.35">
      <c r="A24">
        <v>54</v>
      </c>
      <c r="B24" t="s">
        <v>41</v>
      </c>
      <c r="C24" s="2">
        <v>44432.973657407405</v>
      </c>
      <c r="D24">
        <v>213</v>
      </c>
      <c r="E24" t="s">
        <v>14</v>
      </c>
      <c r="F24">
        <v>0</v>
      </c>
      <c r="G24">
        <v>6.0229999999999997</v>
      </c>
      <c r="H24" s="3">
        <v>18551</v>
      </c>
      <c r="I24">
        <v>3.4000000000000002E-2</v>
      </c>
      <c r="J24" t="s">
        <v>15</v>
      </c>
      <c r="K24" t="s">
        <v>15</v>
      </c>
      <c r="L24" t="s">
        <v>15</v>
      </c>
      <c r="M24" t="s">
        <v>15</v>
      </c>
      <c r="O24">
        <v>54</v>
      </c>
      <c r="P24" t="s">
        <v>41</v>
      </c>
      <c r="Q24" s="2">
        <v>44432.973657407405</v>
      </c>
      <c r="R24">
        <v>213</v>
      </c>
      <c r="S24" t="s">
        <v>14</v>
      </c>
      <c r="T24">
        <v>0</v>
      </c>
      <c r="U24" t="s">
        <v>15</v>
      </c>
      <c r="V24" s="3" t="s">
        <v>15</v>
      </c>
      <c r="W24" t="s">
        <v>15</v>
      </c>
      <c r="X24" t="s">
        <v>15</v>
      </c>
      <c r="Y24" t="s">
        <v>15</v>
      </c>
      <c r="Z24" t="s">
        <v>15</v>
      </c>
      <c r="AA24" t="s">
        <v>15</v>
      </c>
      <c r="AC24">
        <v>54</v>
      </c>
      <c r="AD24" t="s">
        <v>41</v>
      </c>
      <c r="AE24" s="2">
        <v>44432.973657407405</v>
      </c>
      <c r="AF24">
        <v>213</v>
      </c>
      <c r="AG24" t="s">
        <v>14</v>
      </c>
      <c r="AH24">
        <v>0</v>
      </c>
      <c r="AI24">
        <v>12.162000000000001</v>
      </c>
      <c r="AJ24" s="3">
        <v>789</v>
      </c>
      <c r="AK24">
        <v>0.16700000000000001</v>
      </c>
      <c r="AL24" t="s">
        <v>15</v>
      </c>
      <c r="AM24" t="s">
        <v>15</v>
      </c>
      <c r="AN24" t="s">
        <v>15</v>
      </c>
      <c r="AO24" t="s">
        <v>15</v>
      </c>
      <c r="AQ24">
        <v>1</v>
      </c>
      <c r="AT24" s="6">
        <f t="shared" ref="AT24:AT30" si="4">IF(H24&lt;15000,((0.00000002125*H24^2)+(0.002705*H24)+(-4.371)),(IF(H24&lt;700000,((-0.0000000008162*H24^2)+(0.003141*H24)+(0.4702)), ((0.000000003285*V24^2)+(0.1899*V24)+(559.5)))))</f>
        <v>58.458004257663802</v>
      </c>
      <c r="AU24" s="7">
        <f t="shared" ref="AU24:AU30" si="5">((-0.00000006277*AJ24^2)+(0.1854*AJ24)+(34.83))</f>
        <v>181.07152435683003</v>
      </c>
      <c r="AW24" s="8">
        <f t="shared" ref="AW24:AW30" si="6">IF(H24&lt;10000,((-0.00000005795*H24^2)+(0.003823*H24)+(-6.715)),(IF(H24&lt;700000,((-0.0000000001209*H24^2)+(0.002635*H24)+(-0.4111)), ((-0.00000002007*V24^2)+(0.2564*V24)+(286.1)))))</f>
        <v>48.429178522239106</v>
      </c>
      <c r="AX24" s="9">
        <f t="shared" ref="AX24:AX30" si="7">(-0.00000001626*AJ24^2)+(0.1912*AJ24)+(-3.858)</f>
        <v>146.98867780854002</v>
      </c>
    </row>
    <row r="25" spans="1:50" x14ac:dyDescent="0.35">
      <c r="A25">
        <v>55</v>
      </c>
      <c r="B25" t="s">
        <v>42</v>
      </c>
      <c r="C25" s="2">
        <v>44432.99490740741</v>
      </c>
      <c r="D25">
        <v>92</v>
      </c>
      <c r="E25" t="s">
        <v>14</v>
      </c>
      <c r="F25">
        <v>0</v>
      </c>
      <c r="G25">
        <v>6.0119999999999996</v>
      </c>
      <c r="H25" s="3">
        <v>1384617</v>
      </c>
      <c r="I25">
        <v>2.8860000000000001</v>
      </c>
      <c r="J25" t="s">
        <v>15</v>
      </c>
      <c r="K25" t="s">
        <v>15</v>
      </c>
      <c r="L25" t="s">
        <v>15</v>
      </c>
      <c r="M25" t="s">
        <v>15</v>
      </c>
      <c r="O25">
        <v>55</v>
      </c>
      <c r="P25" t="s">
        <v>42</v>
      </c>
      <c r="Q25" s="2">
        <v>44432.99490740741</v>
      </c>
      <c r="R25">
        <v>92</v>
      </c>
      <c r="S25" t="s">
        <v>14</v>
      </c>
      <c r="T25">
        <v>0</v>
      </c>
      <c r="U25">
        <v>5.9660000000000002</v>
      </c>
      <c r="V25" s="3">
        <v>10687</v>
      </c>
      <c r="W25">
        <v>2.9830000000000001</v>
      </c>
      <c r="X25" t="s">
        <v>15</v>
      </c>
      <c r="Y25" t="s">
        <v>15</v>
      </c>
      <c r="Z25" t="s">
        <v>15</v>
      </c>
      <c r="AA25" t="s">
        <v>15</v>
      </c>
      <c r="AC25">
        <v>55</v>
      </c>
      <c r="AD25" t="s">
        <v>42</v>
      </c>
      <c r="AE25" s="2">
        <v>44432.99490740741</v>
      </c>
      <c r="AF25">
        <v>92</v>
      </c>
      <c r="AG25" t="s">
        <v>14</v>
      </c>
      <c r="AH25">
        <v>0</v>
      </c>
      <c r="AI25">
        <v>12.058999999999999</v>
      </c>
      <c r="AJ25" s="3">
        <v>121647</v>
      </c>
      <c r="AK25">
        <v>23.863</v>
      </c>
      <c r="AL25" t="s">
        <v>15</v>
      </c>
      <c r="AM25" t="s">
        <v>15</v>
      </c>
      <c r="AN25" t="s">
        <v>15</v>
      </c>
      <c r="AO25" t="s">
        <v>15</v>
      </c>
      <c r="AQ25">
        <v>1</v>
      </c>
      <c r="AT25" s="6">
        <f t="shared" si="4"/>
        <v>2589.336486318165</v>
      </c>
      <c r="AU25" s="7">
        <f t="shared" si="5"/>
        <v>21659.313803933073</v>
      </c>
      <c r="AW25" s="8">
        <f t="shared" si="6"/>
        <v>3023.95456578217</v>
      </c>
      <c r="AX25" s="9">
        <f t="shared" si="7"/>
        <v>23014.433040177661</v>
      </c>
    </row>
    <row r="26" spans="1:50" x14ac:dyDescent="0.35">
      <c r="A26">
        <v>56</v>
      </c>
      <c r="B26" t="s">
        <v>43</v>
      </c>
      <c r="C26" s="2">
        <v>44433.016145833331</v>
      </c>
      <c r="D26">
        <v>204</v>
      </c>
      <c r="E26" t="s">
        <v>14</v>
      </c>
      <c r="F26">
        <v>0</v>
      </c>
      <c r="G26">
        <v>6.0119999999999996</v>
      </c>
      <c r="H26" s="3">
        <v>1456560</v>
      </c>
      <c r="I26">
        <v>3.036</v>
      </c>
      <c r="J26" t="s">
        <v>15</v>
      </c>
      <c r="K26" t="s">
        <v>15</v>
      </c>
      <c r="L26" t="s">
        <v>15</v>
      </c>
      <c r="M26" t="s">
        <v>15</v>
      </c>
      <c r="O26">
        <v>56</v>
      </c>
      <c r="P26" t="s">
        <v>43</v>
      </c>
      <c r="Q26" s="2">
        <v>44433.016145833331</v>
      </c>
      <c r="R26">
        <v>204</v>
      </c>
      <c r="S26" t="s">
        <v>14</v>
      </c>
      <c r="T26">
        <v>0</v>
      </c>
      <c r="U26">
        <v>5.9619999999999997</v>
      </c>
      <c r="V26" s="3">
        <v>11443</v>
      </c>
      <c r="W26">
        <v>3.1850000000000001</v>
      </c>
      <c r="X26" t="s">
        <v>15</v>
      </c>
      <c r="Y26" t="s">
        <v>15</v>
      </c>
      <c r="Z26" t="s">
        <v>15</v>
      </c>
      <c r="AA26" t="s">
        <v>15</v>
      </c>
      <c r="AC26">
        <v>56</v>
      </c>
      <c r="AD26" t="s">
        <v>43</v>
      </c>
      <c r="AE26" s="2">
        <v>44433.016145833331</v>
      </c>
      <c r="AF26">
        <v>204</v>
      </c>
      <c r="AG26" t="s">
        <v>14</v>
      </c>
      <c r="AH26">
        <v>0</v>
      </c>
      <c r="AI26">
        <v>12.05</v>
      </c>
      <c r="AJ26" s="3">
        <v>128899</v>
      </c>
      <c r="AK26">
        <v>25.257000000000001</v>
      </c>
      <c r="AL26" t="s">
        <v>15</v>
      </c>
      <c r="AM26" t="s">
        <v>15</v>
      </c>
      <c r="AN26" t="s">
        <v>15</v>
      </c>
      <c r="AO26" t="s">
        <v>15</v>
      </c>
      <c r="AQ26">
        <v>1</v>
      </c>
      <c r="AT26" s="6">
        <f t="shared" si="4"/>
        <v>2732.9558452879651</v>
      </c>
      <c r="AU26" s="7">
        <f t="shared" si="5"/>
        <v>22889.784050343234</v>
      </c>
      <c r="AW26" s="8">
        <f t="shared" si="6"/>
        <v>3217.4571890625698</v>
      </c>
      <c r="AX26" s="9">
        <f t="shared" si="7"/>
        <v>24371.471677211743</v>
      </c>
    </row>
    <row r="27" spans="1:50" x14ac:dyDescent="0.35">
      <c r="A27">
        <v>57</v>
      </c>
      <c r="B27" t="s">
        <v>44</v>
      </c>
      <c r="C27" s="2">
        <v>44433.037418981483</v>
      </c>
      <c r="D27">
        <v>68</v>
      </c>
      <c r="E27" t="s">
        <v>14</v>
      </c>
      <c r="F27">
        <v>0</v>
      </c>
      <c r="G27">
        <v>6.02</v>
      </c>
      <c r="H27" s="3">
        <v>58577</v>
      </c>
      <c r="I27">
        <v>0.11700000000000001</v>
      </c>
      <c r="J27" t="s">
        <v>15</v>
      </c>
      <c r="K27" t="s">
        <v>15</v>
      </c>
      <c r="L27" t="s">
        <v>15</v>
      </c>
      <c r="M27" t="s">
        <v>15</v>
      </c>
      <c r="O27">
        <v>57</v>
      </c>
      <c r="P27" t="s">
        <v>44</v>
      </c>
      <c r="Q27" s="2">
        <v>44433.037418981483</v>
      </c>
      <c r="R27">
        <v>68</v>
      </c>
      <c r="S27" t="s">
        <v>14</v>
      </c>
      <c r="T27">
        <v>0</v>
      </c>
      <c r="U27" t="s">
        <v>15</v>
      </c>
      <c r="V27" s="3" t="s">
        <v>15</v>
      </c>
      <c r="W27" t="s">
        <v>15</v>
      </c>
      <c r="X27" t="s">
        <v>15</v>
      </c>
      <c r="Y27" t="s">
        <v>15</v>
      </c>
      <c r="Z27" t="s">
        <v>15</v>
      </c>
      <c r="AA27" t="s">
        <v>15</v>
      </c>
      <c r="AC27">
        <v>57</v>
      </c>
      <c r="AD27" t="s">
        <v>44</v>
      </c>
      <c r="AE27" s="2">
        <v>44433.037418981483</v>
      </c>
      <c r="AF27">
        <v>68</v>
      </c>
      <c r="AG27" t="s">
        <v>14</v>
      </c>
      <c r="AH27">
        <v>0</v>
      </c>
      <c r="AI27">
        <v>12.163</v>
      </c>
      <c r="AJ27" s="3">
        <v>6298</v>
      </c>
      <c r="AK27">
        <v>1.2669999999999999</v>
      </c>
      <c r="AL27" t="s">
        <v>15</v>
      </c>
      <c r="AM27" t="s">
        <v>15</v>
      </c>
      <c r="AN27" t="s">
        <v>15</v>
      </c>
      <c r="AO27" t="s">
        <v>15</v>
      </c>
      <c r="AQ27">
        <v>1</v>
      </c>
      <c r="AT27" s="6">
        <f t="shared" si="4"/>
        <v>181.65995856495022</v>
      </c>
      <c r="AU27" s="7">
        <f t="shared" si="5"/>
        <v>1199.9894402529201</v>
      </c>
      <c r="AW27" s="8">
        <f t="shared" si="6"/>
        <v>153.52445507008392</v>
      </c>
      <c r="AX27" s="9">
        <f t="shared" si="7"/>
        <v>1199.6746502869601</v>
      </c>
    </row>
    <row r="28" spans="1:50" x14ac:dyDescent="0.35">
      <c r="A28">
        <v>58</v>
      </c>
      <c r="B28" t="s">
        <v>45</v>
      </c>
      <c r="C28" s="2">
        <v>44433.058657407404</v>
      </c>
      <c r="D28">
        <v>72</v>
      </c>
      <c r="E28" t="s">
        <v>14</v>
      </c>
      <c r="F28">
        <v>0</v>
      </c>
      <c r="G28">
        <v>5.8869999999999996</v>
      </c>
      <c r="H28" s="3">
        <v>46660784</v>
      </c>
      <c r="I28">
        <v>103.425</v>
      </c>
      <c r="J28" t="s">
        <v>15</v>
      </c>
      <c r="K28" t="s">
        <v>15</v>
      </c>
      <c r="L28" t="s">
        <v>15</v>
      </c>
      <c r="M28" t="s">
        <v>15</v>
      </c>
      <c r="O28">
        <v>58</v>
      </c>
      <c r="P28" t="s">
        <v>45</v>
      </c>
      <c r="Q28" s="2">
        <v>44433.058657407404</v>
      </c>
      <c r="R28">
        <v>72</v>
      </c>
      <c r="S28" t="s">
        <v>14</v>
      </c>
      <c r="T28">
        <v>0</v>
      </c>
      <c r="U28">
        <v>5.8479999999999999</v>
      </c>
      <c r="V28" s="3">
        <v>396393</v>
      </c>
      <c r="W28">
        <v>100.964</v>
      </c>
      <c r="X28" t="s">
        <v>15</v>
      </c>
      <c r="Y28" t="s">
        <v>15</v>
      </c>
      <c r="Z28" t="s">
        <v>15</v>
      </c>
      <c r="AA28" t="s">
        <v>15</v>
      </c>
      <c r="AC28">
        <v>58</v>
      </c>
      <c r="AD28" t="s">
        <v>45</v>
      </c>
      <c r="AE28" s="2">
        <v>44433.058657407404</v>
      </c>
      <c r="AF28">
        <v>72</v>
      </c>
      <c r="AG28" t="s">
        <v>14</v>
      </c>
      <c r="AH28">
        <v>0</v>
      </c>
      <c r="AI28">
        <v>12.074</v>
      </c>
      <c r="AJ28" s="3">
        <v>97774</v>
      </c>
      <c r="AK28">
        <v>19.253</v>
      </c>
      <c r="AL28" t="s">
        <v>15</v>
      </c>
      <c r="AM28" t="s">
        <v>15</v>
      </c>
      <c r="AN28" t="s">
        <v>15</v>
      </c>
      <c r="AO28" t="s">
        <v>15</v>
      </c>
      <c r="AQ28">
        <v>1</v>
      </c>
      <c r="AT28" s="6">
        <f t="shared" si="4"/>
        <v>76350.694243324964</v>
      </c>
      <c r="AU28" s="7">
        <f t="shared" si="5"/>
        <v>17562.063773879483</v>
      </c>
      <c r="AW28" s="8">
        <f t="shared" si="6"/>
        <v>98767.718072288582</v>
      </c>
      <c r="AX28" s="9">
        <f t="shared" si="7"/>
        <v>18535.089182464242</v>
      </c>
    </row>
    <row r="29" spans="1:50" x14ac:dyDescent="0.35">
      <c r="A29">
        <v>59</v>
      </c>
      <c r="B29" t="s">
        <v>46</v>
      </c>
      <c r="C29" s="2">
        <v>44433.079907407409</v>
      </c>
      <c r="D29">
        <v>99</v>
      </c>
      <c r="E29" t="s">
        <v>14</v>
      </c>
      <c r="F29">
        <v>0</v>
      </c>
      <c r="G29">
        <v>6.0209999999999999</v>
      </c>
      <c r="H29" s="3">
        <v>32804</v>
      </c>
      <c r="I29">
        <v>6.4000000000000001E-2</v>
      </c>
      <c r="J29" t="s">
        <v>15</v>
      </c>
      <c r="K29" t="s">
        <v>15</v>
      </c>
      <c r="L29" t="s">
        <v>15</v>
      </c>
      <c r="M29" t="s">
        <v>15</v>
      </c>
      <c r="O29">
        <v>59</v>
      </c>
      <c r="P29" t="s">
        <v>46</v>
      </c>
      <c r="Q29" s="2">
        <v>44433.079907407409</v>
      </c>
      <c r="R29">
        <v>99</v>
      </c>
      <c r="S29" t="s">
        <v>14</v>
      </c>
      <c r="T29">
        <v>0</v>
      </c>
      <c r="U29" t="s">
        <v>15</v>
      </c>
      <c r="V29" s="3" t="s">
        <v>15</v>
      </c>
      <c r="W29" t="s">
        <v>15</v>
      </c>
      <c r="X29" t="s">
        <v>15</v>
      </c>
      <c r="Y29" t="s">
        <v>15</v>
      </c>
      <c r="Z29" t="s">
        <v>15</v>
      </c>
      <c r="AA29" t="s">
        <v>15</v>
      </c>
      <c r="AC29">
        <v>59</v>
      </c>
      <c r="AD29" t="s">
        <v>46</v>
      </c>
      <c r="AE29" s="2">
        <v>44433.079907407409</v>
      </c>
      <c r="AF29">
        <v>99</v>
      </c>
      <c r="AG29" t="s">
        <v>14</v>
      </c>
      <c r="AH29">
        <v>0</v>
      </c>
      <c r="AI29">
        <v>12.173999999999999</v>
      </c>
      <c r="AJ29" s="3">
        <v>3952</v>
      </c>
      <c r="AK29">
        <v>0.79900000000000004</v>
      </c>
      <c r="AL29" t="s">
        <v>15</v>
      </c>
      <c r="AM29" t="s">
        <v>15</v>
      </c>
      <c r="AN29" t="s">
        <v>15</v>
      </c>
      <c r="AO29" t="s">
        <v>15</v>
      </c>
      <c r="AQ29">
        <v>1</v>
      </c>
      <c r="AT29" s="6">
        <f t="shared" si="4"/>
        <v>102.62924920806081</v>
      </c>
      <c r="AU29" s="7">
        <f t="shared" si="5"/>
        <v>766.55043905792013</v>
      </c>
      <c r="AW29" s="8">
        <f t="shared" si="6"/>
        <v>85.897339217905596</v>
      </c>
      <c r="AX29" s="9">
        <f t="shared" si="7"/>
        <v>751.51044637696009</v>
      </c>
    </row>
    <row r="30" spans="1:50" x14ac:dyDescent="0.35">
      <c r="A30">
        <v>60</v>
      </c>
      <c r="B30" t="s">
        <v>47</v>
      </c>
      <c r="C30" s="2">
        <v>44433.101145833331</v>
      </c>
      <c r="D30">
        <v>197</v>
      </c>
      <c r="E30" t="s">
        <v>14</v>
      </c>
      <c r="F30">
        <v>0</v>
      </c>
      <c r="G30">
        <v>6.0170000000000003</v>
      </c>
      <c r="H30" s="3">
        <v>198858</v>
      </c>
      <c r="I30">
        <v>0.41</v>
      </c>
      <c r="J30" t="s">
        <v>15</v>
      </c>
      <c r="K30" t="s">
        <v>15</v>
      </c>
      <c r="L30" t="s">
        <v>15</v>
      </c>
      <c r="M30" t="s">
        <v>15</v>
      </c>
      <c r="O30">
        <v>60</v>
      </c>
      <c r="P30" t="s">
        <v>47</v>
      </c>
      <c r="Q30" s="2">
        <v>44433.101145833331</v>
      </c>
      <c r="R30">
        <v>197</v>
      </c>
      <c r="S30" t="s">
        <v>14</v>
      </c>
      <c r="T30">
        <v>0</v>
      </c>
      <c r="U30">
        <v>5.96</v>
      </c>
      <c r="V30" s="3">
        <v>1578</v>
      </c>
      <c r="W30">
        <v>0.53800000000000003</v>
      </c>
      <c r="X30" t="s">
        <v>15</v>
      </c>
      <c r="Y30" t="s">
        <v>15</v>
      </c>
      <c r="Z30" t="s">
        <v>15</v>
      </c>
      <c r="AA30" t="s">
        <v>15</v>
      </c>
      <c r="AC30">
        <v>60</v>
      </c>
      <c r="AD30" t="s">
        <v>47</v>
      </c>
      <c r="AE30" s="2">
        <v>44433.101145833331</v>
      </c>
      <c r="AF30">
        <v>197</v>
      </c>
      <c r="AG30" t="s">
        <v>14</v>
      </c>
      <c r="AH30">
        <v>0</v>
      </c>
      <c r="AI30">
        <v>12.086</v>
      </c>
      <c r="AJ30" s="3">
        <v>89605</v>
      </c>
      <c r="AK30">
        <v>17.667999999999999</v>
      </c>
      <c r="AL30" t="s">
        <v>15</v>
      </c>
      <c r="AM30" t="s">
        <v>15</v>
      </c>
      <c r="AN30" t="s">
        <v>15</v>
      </c>
      <c r="AO30" t="s">
        <v>15</v>
      </c>
      <c r="AQ30">
        <v>1</v>
      </c>
      <c r="AT30" s="6">
        <f t="shared" si="4"/>
        <v>592.80695370134322</v>
      </c>
      <c r="AU30" s="7">
        <f t="shared" si="5"/>
        <v>16143.613153310749</v>
      </c>
      <c r="AW30" s="8">
        <f t="shared" si="6"/>
        <v>518.79879944657239</v>
      </c>
      <c r="AX30" s="9">
        <f t="shared" si="7"/>
        <v>16998.065549033501</v>
      </c>
    </row>
    <row r="31" spans="1:50" x14ac:dyDescent="0.35">
      <c r="A31">
        <v>61</v>
      </c>
      <c r="B31" t="s">
        <v>48</v>
      </c>
      <c r="C31" s="2">
        <v>44433.122430555559</v>
      </c>
      <c r="D31">
        <v>182</v>
      </c>
      <c r="E31" t="s">
        <v>14</v>
      </c>
      <c r="F31">
        <v>0</v>
      </c>
      <c r="G31">
        <v>6.0170000000000003</v>
      </c>
      <c r="H31" s="3">
        <v>17278</v>
      </c>
      <c r="I31">
        <v>3.1E-2</v>
      </c>
      <c r="J31" t="s">
        <v>15</v>
      </c>
      <c r="K31" t="s">
        <v>15</v>
      </c>
      <c r="L31" t="s">
        <v>15</v>
      </c>
      <c r="M31" t="s">
        <v>15</v>
      </c>
      <c r="O31">
        <v>61</v>
      </c>
      <c r="P31" t="s">
        <v>48</v>
      </c>
      <c r="Q31" s="2">
        <v>44433.122430555559</v>
      </c>
      <c r="R31">
        <v>182</v>
      </c>
      <c r="S31" t="s">
        <v>14</v>
      </c>
      <c r="T31">
        <v>0</v>
      </c>
      <c r="U31" t="s">
        <v>15</v>
      </c>
      <c r="V31" s="3" t="s">
        <v>15</v>
      </c>
      <c r="W31" t="s">
        <v>15</v>
      </c>
      <c r="X31" t="s">
        <v>15</v>
      </c>
      <c r="Y31" t="s">
        <v>15</v>
      </c>
      <c r="Z31" t="s">
        <v>15</v>
      </c>
      <c r="AA31" t="s">
        <v>15</v>
      </c>
      <c r="AC31">
        <v>61</v>
      </c>
      <c r="AD31" t="s">
        <v>48</v>
      </c>
      <c r="AE31" s="2">
        <v>44433.122430555559</v>
      </c>
      <c r="AF31">
        <v>182</v>
      </c>
      <c r="AG31" t="s">
        <v>14</v>
      </c>
      <c r="AH31">
        <v>0</v>
      </c>
      <c r="AI31">
        <v>12.148</v>
      </c>
      <c r="AJ31" s="3">
        <v>742</v>
      </c>
      <c r="AK31">
        <v>0.157</v>
      </c>
      <c r="AL31" t="s">
        <v>15</v>
      </c>
      <c r="AM31" t="s">
        <v>15</v>
      </c>
      <c r="AN31" t="s">
        <v>15</v>
      </c>
      <c r="AO31" t="s">
        <v>15</v>
      </c>
      <c r="AQ31">
        <v>1</v>
      </c>
      <c r="AT31" s="6">
        <f t="shared" ref="AT31:AT35" si="8">IF(H31&lt;15000,((0.00000002125*H31^2)+(0.002705*H31)+(-4.371)),(IF(H31&lt;700000,((-0.0000000008162*H31^2)+(0.003141*H31)+(0.4702)), ((0.000000003285*V31^2)+(0.1899*V31)+(559.5)))))</f>
        <v>54.496738398399202</v>
      </c>
      <c r="AU31" s="7">
        <f t="shared" ref="AU31:AU35" si="9">((-0.00000006277*AJ31^2)+(0.1854*AJ31)+(34.83))</f>
        <v>172.36224109772002</v>
      </c>
      <c r="AW31" s="8">
        <f t="shared" ref="AW31:AW35" si="10">IF(H31&lt;10000,((-0.00000005795*H31^2)+(0.003823*H31)+(-6.715)),(IF(H31&lt;700000,((-0.0000000001209*H31^2)+(0.002635*H31)+(-0.4111)), ((-0.00000002007*V31^2)+(0.2564*V31)+(286.1)))))</f>
        <v>45.080337809564405</v>
      </c>
      <c r="AX31" s="9">
        <f t="shared" ref="AX31:AX35" si="11">(-0.00000001626*AJ31^2)+(0.1912*AJ31)+(-3.858)</f>
        <v>138.00344782936003</v>
      </c>
    </row>
    <row r="32" spans="1:50" x14ac:dyDescent="0.35">
      <c r="A32">
        <v>62</v>
      </c>
      <c r="B32" t="s">
        <v>49</v>
      </c>
      <c r="C32" s="2">
        <v>44433.14366898148</v>
      </c>
      <c r="D32">
        <v>113</v>
      </c>
      <c r="E32" t="s">
        <v>14</v>
      </c>
      <c r="F32">
        <v>0</v>
      </c>
      <c r="G32">
        <v>5.9089999999999998</v>
      </c>
      <c r="H32" s="3">
        <v>38725376</v>
      </c>
      <c r="I32">
        <v>84.867000000000004</v>
      </c>
      <c r="J32" t="s">
        <v>15</v>
      </c>
      <c r="K32" t="s">
        <v>15</v>
      </c>
      <c r="L32" t="s">
        <v>15</v>
      </c>
      <c r="M32" t="s">
        <v>15</v>
      </c>
      <c r="O32">
        <v>62</v>
      </c>
      <c r="P32" t="s">
        <v>49</v>
      </c>
      <c r="Q32" s="2">
        <v>44433.14366898148</v>
      </c>
      <c r="R32">
        <v>113</v>
      </c>
      <c r="S32" t="s">
        <v>14</v>
      </c>
      <c r="T32">
        <v>0</v>
      </c>
      <c r="U32">
        <v>5.8689999999999998</v>
      </c>
      <c r="V32" s="3">
        <v>315268</v>
      </c>
      <c r="W32">
        <v>81.177999999999997</v>
      </c>
      <c r="X32" t="s">
        <v>15</v>
      </c>
      <c r="Y32" t="s">
        <v>15</v>
      </c>
      <c r="Z32" t="s">
        <v>15</v>
      </c>
      <c r="AA32" t="s">
        <v>15</v>
      </c>
      <c r="AC32">
        <v>62</v>
      </c>
      <c r="AD32" t="s">
        <v>49</v>
      </c>
      <c r="AE32" s="2">
        <v>44433.14366898148</v>
      </c>
      <c r="AF32">
        <v>113</v>
      </c>
      <c r="AG32" t="s">
        <v>14</v>
      </c>
      <c r="AH32">
        <v>0</v>
      </c>
      <c r="AI32">
        <v>12.064</v>
      </c>
      <c r="AJ32" s="3">
        <v>107524</v>
      </c>
      <c r="AK32">
        <v>21.14</v>
      </c>
      <c r="AL32" t="s">
        <v>15</v>
      </c>
      <c r="AM32" t="s">
        <v>15</v>
      </c>
      <c r="AN32" t="s">
        <v>15</v>
      </c>
      <c r="AO32" t="s">
        <v>15</v>
      </c>
      <c r="AQ32">
        <v>1</v>
      </c>
      <c r="AT32" s="6">
        <f t="shared" si="8"/>
        <v>60755.402200341843</v>
      </c>
      <c r="AU32" s="7">
        <f t="shared" si="9"/>
        <v>19244.069858144481</v>
      </c>
      <c r="AW32" s="8">
        <f t="shared" si="10"/>
        <v>79125.979389692337</v>
      </c>
      <c r="AX32" s="9">
        <f t="shared" si="11"/>
        <v>20366.742264034241</v>
      </c>
    </row>
    <row r="33" spans="1:50" x14ac:dyDescent="0.35">
      <c r="A33">
        <v>63</v>
      </c>
      <c r="B33" t="s">
        <v>50</v>
      </c>
      <c r="C33" s="2">
        <v>44433.164918981478</v>
      </c>
      <c r="D33">
        <v>164</v>
      </c>
      <c r="E33" t="s">
        <v>14</v>
      </c>
      <c r="F33">
        <v>0</v>
      </c>
      <c r="G33">
        <v>5.91</v>
      </c>
      <c r="H33" s="3">
        <v>37836983</v>
      </c>
      <c r="I33">
        <v>82.816999999999993</v>
      </c>
      <c r="J33" t="s">
        <v>15</v>
      </c>
      <c r="K33" t="s">
        <v>15</v>
      </c>
      <c r="L33" t="s">
        <v>15</v>
      </c>
      <c r="M33" t="s">
        <v>15</v>
      </c>
      <c r="O33">
        <v>63</v>
      </c>
      <c r="P33" t="s">
        <v>50</v>
      </c>
      <c r="Q33" s="2">
        <v>44433.164918981478</v>
      </c>
      <c r="R33">
        <v>164</v>
      </c>
      <c r="S33" t="s">
        <v>14</v>
      </c>
      <c r="T33">
        <v>0</v>
      </c>
      <c r="U33">
        <v>5.8719999999999999</v>
      </c>
      <c r="V33" s="3">
        <v>315066</v>
      </c>
      <c r="W33">
        <v>81.128</v>
      </c>
      <c r="X33" t="s">
        <v>15</v>
      </c>
      <c r="Y33" t="s">
        <v>15</v>
      </c>
      <c r="Z33" t="s">
        <v>15</v>
      </c>
      <c r="AA33" t="s">
        <v>15</v>
      </c>
      <c r="AC33">
        <v>63</v>
      </c>
      <c r="AD33" t="s">
        <v>50</v>
      </c>
      <c r="AE33" s="2">
        <v>44433.164918981478</v>
      </c>
      <c r="AF33">
        <v>164</v>
      </c>
      <c r="AG33" t="s">
        <v>14</v>
      </c>
      <c r="AH33">
        <v>0</v>
      </c>
      <c r="AI33">
        <v>12.066000000000001</v>
      </c>
      <c r="AJ33" s="3">
        <v>112624</v>
      </c>
      <c r="AK33">
        <v>22.125</v>
      </c>
      <c r="AL33" t="s">
        <v>15</v>
      </c>
      <c r="AM33" t="s">
        <v>15</v>
      </c>
      <c r="AN33" t="s">
        <v>15</v>
      </c>
      <c r="AO33" t="s">
        <v>15</v>
      </c>
      <c r="AQ33">
        <v>1</v>
      </c>
      <c r="AT33" s="6">
        <f t="shared" si="8"/>
        <v>60716.624129609467</v>
      </c>
      <c r="AU33" s="7">
        <f t="shared" si="9"/>
        <v>20119.134539348481</v>
      </c>
      <c r="AW33" s="8">
        <f t="shared" si="10"/>
        <v>79076.742051975103</v>
      </c>
      <c r="AX33" s="9">
        <f t="shared" si="11"/>
        <v>21323.606270986242</v>
      </c>
    </row>
    <row r="34" spans="1:50" x14ac:dyDescent="0.35">
      <c r="A34">
        <v>64</v>
      </c>
      <c r="B34" t="s">
        <v>51</v>
      </c>
      <c r="C34" s="2">
        <v>44433.186180555553</v>
      </c>
      <c r="D34">
        <v>122</v>
      </c>
      <c r="E34" t="s">
        <v>14</v>
      </c>
      <c r="F34">
        <v>0</v>
      </c>
      <c r="G34">
        <v>6.01</v>
      </c>
      <c r="H34" s="3">
        <v>2584158</v>
      </c>
      <c r="I34">
        <v>5.3979999999999997</v>
      </c>
      <c r="J34" t="s">
        <v>15</v>
      </c>
      <c r="K34" t="s">
        <v>15</v>
      </c>
      <c r="L34" t="s">
        <v>15</v>
      </c>
      <c r="M34" t="s">
        <v>15</v>
      </c>
      <c r="O34">
        <v>64</v>
      </c>
      <c r="P34" t="s">
        <v>51</v>
      </c>
      <c r="Q34" s="2">
        <v>44433.186180555553</v>
      </c>
      <c r="R34">
        <v>122</v>
      </c>
      <c r="S34" t="s">
        <v>14</v>
      </c>
      <c r="T34">
        <v>0</v>
      </c>
      <c r="U34">
        <v>5.9619999999999997</v>
      </c>
      <c r="V34" s="3">
        <v>20602</v>
      </c>
      <c r="W34">
        <v>5.6360000000000001</v>
      </c>
      <c r="X34" t="s">
        <v>15</v>
      </c>
      <c r="Y34" t="s">
        <v>15</v>
      </c>
      <c r="Z34" t="s">
        <v>15</v>
      </c>
      <c r="AA34" t="s">
        <v>15</v>
      </c>
      <c r="AC34">
        <v>64</v>
      </c>
      <c r="AD34" t="s">
        <v>51</v>
      </c>
      <c r="AE34" s="2">
        <v>44433.186180555553</v>
      </c>
      <c r="AF34">
        <v>122</v>
      </c>
      <c r="AG34" t="s">
        <v>14</v>
      </c>
      <c r="AH34">
        <v>0</v>
      </c>
      <c r="AI34">
        <v>12.103</v>
      </c>
      <c r="AJ34" s="3">
        <v>70860</v>
      </c>
      <c r="AK34">
        <v>14.015000000000001</v>
      </c>
      <c r="AL34" t="s">
        <v>15</v>
      </c>
      <c r="AM34" t="s">
        <v>15</v>
      </c>
      <c r="AN34" t="s">
        <v>15</v>
      </c>
      <c r="AO34" t="s">
        <v>15</v>
      </c>
      <c r="AQ34">
        <v>1</v>
      </c>
      <c r="AT34" s="6">
        <f t="shared" si="8"/>
        <v>4473.2140932971397</v>
      </c>
      <c r="AU34" s="7">
        <f t="shared" si="9"/>
        <v>12857.097067308001</v>
      </c>
      <c r="AW34" s="8">
        <f t="shared" si="10"/>
        <v>5559.9342409517212</v>
      </c>
      <c r="AX34" s="9">
        <f t="shared" si="11"/>
        <v>13462.930270104</v>
      </c>
    </row>
    <row r="35" spans="1:50" x14ac:dyDescent="0.35">
      <c r="A35">
        <v>65</v>
      </c>
      <c r="B35" t="s">
        <v>52</v>
      </c>
      <c r="C35" s="2">
        <v>44433.207407407404</v>
      </c>
      <c r="D35" t="s">
        <v>53</v>
      </c>
      <c r="E35" t="s">
        <v>14</v>
      </c>
      <c r="F35">
        <v>0</v>
      </c>
      <c r="G35">
        <v>6.0170000000000003</v>
      </c>
      <c r="H35" s="3">
        <v>619862</v>
      </c>
      <c r="I35">
        <v>1.288</v>
      </c>
      <c r="J35" t="s">
        <v>15</v>
      </c>
      <c r="K35" t="s">
        <v>15</v>
      </c>
      <c r="L35" t="s">
        <v>15</v>
      </c>
      <c r="M35" t="s">
        <v>15</v>
      </c>
      <c r="O35">
        <v>65</v>
      </c>
      <c r="P35" t="s">
        <v>52</v>
      </c>
      <c r="Q35" s="2">
        <v>44433.207407407404</v>
      </c>
      <c r="R35" t="s">
        <v>53</v>
      </c>
      <c r="S35" t="s">
        <v>14</v>
      </c>
      <c r="T35">
        <v>0</v>
      </c>
      <c r="U35">
        <v>5.968</v>
      </c>
      <c r="V35" s="3">
        <v>5307</v>
      </c>
      <c r="W35">
        <v>1.54</v>
      </c>
      <c r="X35" t="s">
        <v>15</v>
      </c>
      <c r="Y35" t="s">
        <v>15</v>
      </c>
      <c r="Z35" t="s">
        <v>15</v>
      </c>
      <c r="AA35" t="s">
        <v>15</v>
      </c>
      <c r="AC35">
        <v>65</v>
      </c>
      <c r="AD35" t="s">
        <v>52</v>
      </c>
      <c r="AE35" s="2">
        <v>44433.207407407404</v>
      </c>
      <c r="AF35" t="s">
        <v>53</v>
      </c>
      <c r="AG35" t="s">
        <v>14</v>
      </c>
      <c r="AH35">
        <v>0</v>
      </c>
      <c r="AI35">
        <v>12.066000000000001</v>
      </c>
      <c r="AJ35" s="3">
        <v>115544</v>
      </c>
      <c r="AK35">
        <v>22.687999999999999</v>
      </c>
      <c r="AL35" t="s">
        <v>15</v>
      </c>
      <c r="AM35" t="s">
        <v>15</v>
      </c>
      <c r="AN35" t="s">
        <v>15</v>
      </c>
      <c r="AO35" t="s">
        <v>15</v>
      </c>
      <c r="AQ35">
        <v>1</v>
      </c>
      <c r="AT35" s="6">
        <f t="shared" si="8"/>
        <v>1633.8491146002873</v>
      </c>
      <c r="AU35" s="7">
        <f t="shared" si="9"/>
        <v>20618.681991697282</v>
      </c>
      <c r="AW35" s="8">
        <f t="shared" si="10"/>
        <v>1586.4719961055805</v>
      </c>
      <c r="AX35" s="9">
        <f t="shared" si="11"/>
        <v>21871.077036880641</v>
      </c>
    </row>
    <row r="36" spans="1:50" x14ac:dyDescent="0.35">
      <c r="D36" t="s">
        <v>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Analytical Lab</dc:creator>
  <cp:lastModifiedBy>Niederlehner, Barbara</cp:lastModifiedBy>
  <dcterms:created xsi:type="dcterms:W3CDTF">2020-10-28T13:32:09Z</dcterms:created>
  <dcterms:modified xsi:type="dcterms:W3CDTF">2021-08-25T15:00:52Z</dcterms:modified>
</cp:coreProperties>
</file>