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5 season misc analyses\GC 2025\"/>
    </mc:Choice>
  </mc:AlternateContent>
  <xr:revisionPtr revIDLastSave="0" documentId="8_{761C6A79-CA99-423E-8A50-00733B84582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erum CH4 CO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9" i="1" l="1"/>
  <c r="AU9" i="1"/>
  <c r="AW9" i="1"/>
  <c r="AX9" i="1"/>
  <c r="AZ9" i="1"/>
  <c r="BA9" i="1"/>
  <c r="BC9" i="1"/>
  <c r="BD9" i="1"/>
  <c r="BF9" i="1"/>
  <c r="BG9" i="1"/>
  <c r="AT10" i="1"/>
  <c r="AU10" i="1"/>
  <c r="AW10" i="1"/>
  <c r="AX10" i="1"/>
  <c r="AZ10" i="1"/>
  <c r="BA10" i="1"/>
  <c r="BC10" i="1"/>
  <c r="BD10" i="1"/>
  <c r="BF10" i="1"/>
  <c r="BG10" i="1"/>
  <c r="AT11" i="1"/>
  <c r="AU11" i="1"/>
  <c r="AW11" i="1"/>
  <c r="AX11" i="1"/>
  <c r="AZ11" i="1"/>
  <c r="BA11" i="1"/>
  <c r="BC11" i="1"/>
  <c r="BD11" i="1"/>
  <c r="BF11" i="1"/>
  <c r="BG11" i="1"/>
  <c r="AT12" i="1"/>
  <c r="AU12" i="1"/>
  <c r="AW12" i="1"/>
  <c r="AX12" i="1"/>
  <c r="AZ12" i="1"/>
  <c r="BA12" i="1"/>
  <c r="BC12" i="1"/>
  <c r="BD12" i="1"/>
  <c r="BF12" i="1"/>
  <c r="BG12" i="1"/>
  <c r="AT13" i="1"/>
  <c r="AU13" i="1"/>
  <c r="AW13" i="1"/>
  <c r="AX13" i="1"/>
  <c r="AZ13" i="1"/>
  <c r="BA13" i="1"/>
  <c r="BC13" i="1"/>
  <c r="BD13" i="1"/>
  <c r="BF13" i="1"/>
  <c r="BG13" i="1"/>
  <c r="AT14" i="1"/>
  <c r="AU14" i="1"/>
  <c r="AW14" i="1"/>
  <c r="AX14" i="1"/>
  <c r="AZ14" i="1"/>
  <c r="BA14" i="1"/>
  <c r="BC14" i="1"/>
  <c r="BD14" i="1"/>
  <c r="BF14" i="1"/>
  <c r="BG14" i="1"/>
  <c r="AT15" i="1"/>
  <c r="AU15" i="1"/>
  <c r="AW15" i="1"/>
  <c r="AX15" i="1"/>
  <c r="AZ15" i="1"/>
  <c r="BA15" i="1"/>
  <c r="BC15" i="1"/>
  <c r="BD15" i="1"/>
  <c r="BF15" i="1"/>
  <c r="BG15" i="1"/>
  <c r="AT16" i="1"/>
  <c r="AU16" i="1"/>
  <c r="AW16" i="1"/>
  <c r="AX16" i="1"/>
  <c r="AZ16" i="1"/>
  <c r="BA16" i="1"/>
  <c r="BC16" i="1"/>
  <c r="BD16" i="1"/>
  <c r="BF16" i="1"/>
  <c r="BG16" i="1"/>
  <c r="AT17" i="1"/>
  <c r="AU17" i="1"/>
  <c r="AW17" i="1"/>
  <c r="AX17" i="1"/>
  <c r="AZ17" i="1"/>
  <c r="BA17" i="1"/>
  <c r="BC17" i="1"/>
  <c r="BD17" i="1"/>
  <c r="BF17" i="1"/>
  <c r="BG17" i="1"/>
  <c r="AT18" i="1"/>
  <c r="AU18" i="1"/>
  <c r="AW18" i="1"/>
  <c r="AX18" i="1"/>
  <c r="AZ18" i="1"/>
  <c r="BA18" i="1"/>
  <c r="BC18" i="1"/>
  <c r="BD18" i="1"/>
  <c r="BF18" i="1"/>
  <c r="BG18" i="1"/>
  <c r="AT19" i="1"/>
  <c r="AU19" i="1"/>
  <c r="AW19" i="1"/>
  <c r="AX19" i="1"/>
  <c r="AZ19" i="1"/>
  <c r="BA19" i="1"/>
  <c r="BC19" i="1"/>
  <c r="BD19" i="1"/>
  <c r="BF19" i="1"/>
  <c r="BG19" i="1"/>
  <c r="AT20" i="1"/>
  <c r="AU20" i="1"/>
  <c r="AW20" i="1"/>
  <c r="AX20" i="1"/>
  <c r="AZ20" i="1"/>
  <c r="BA20" i="1"/>
  <c r="BC20" i="1"/>
  <c r="BD20" i="1"/>
  <c r="BF20" i="1"/>
  <c r="BG20" i="1"/>
  <c r="AT21" i="1"/>
  <c r="AU21" i="1"/>
  <c r="AW21" i="1"/>
  <c r="AX21" i="1"/>
  <c r="AZ21" i="1"/>
  <c r="BA21" i="1"/>
  <c r="BC21" i="1"/>
  <c r="BD21" i="1"/>
  <c r="BF21" i="1"/>
  <c r="BG21" i="1"/>
  <c r="AT22" i="1"/>
  <c r="AU22" i="1"/>
  <c r="AW22" i="1"/>
  <c r="AX22" i="1"/>
  <c r="AZ22" i="1"/>
  <c r="BA22" i="1"/>
  <c r="BC22" i="1"/>
  <c r="BD22" i="1"/>
  <c r="BF22" i="1"/>
  <c r="BG22" i="1"/>
  <c r="AT23" i="1"/>
  <c r="AU23" i="1"/>
  <c r="AW23" i="1"/>
  <c r="AX23" i="1"/>
  <c r="AZ23" i="1"/>
  <c r="BA23" i="1"/>
  <c r="BC23" i="1"/>
  <c r="BD23" i="1"/>
  <c r="BF23" i="1"/>
  <c r="BG23" i="1"/>
  <c r="AT24" i="1"/>
  <c r="AU24" i="1"/>
  <c r="AW24" i="1"/>
  <c r="AX24" i="1"/>
  <c r="AZ24" i="1"/>
  <c r="BA24" i="1"/>
  <c r="BC24" i="1"/>
  <c r="BD24" i="1"/>
  <c r="BF24" i="1"/>
  <c r="BG24" i="1"/>
  <c r="AT25" i="1"/>
  <c r="AU25" i="1"/>
  <c r="AW25" i="1"/>
  <c r="AX25" i="1"/>
  <c r="AZ25" i="1"/>
  <c r="BA25" i="1"/>
  <c r="BC25" i="1"/>
  <c r="BD25" i="1"/>
  <c r="BF25" i="1"/>
  <c r="BG25" i="1"/>
  <c r="AT26" i="1"/>
  <c r="AU26" i="1"/>
  <c r="AW26" i="1"/>
  <c r="AX26" i="1"/>
  <c r="AZ26" i="1"/>
  <c r="BA26" i="1"/>
  <c r="BC26" i="1"/>
  <c r="BD26" i="1"/>
  <c r="BF26" i="1"/>
  <c r="BG26" i="1"/>
  <c r="AT27" i="1"/>
  <c r="AU27" i="1"/>
  <c r="AW27" i="1"/>
  <c r="AX27" i="1"/>
  <c r="AZ27" i="1"/>
  <c r="BA27" i="1"/>
  <c r="BC27" i="1"/>
  <c r="BD27" i="1"/>
  <c r="BF27" i="1"/>
  <c r="BG27" i="1"/>
  <c r="AT28" i="1"/>
  <c r="AU28" i="1"/>
  <c r="AW28" i="1"/>
  <c r="AX28" i="1"/>
  <c r="AZ28" i="1"/>
  <c r="BA28" i="1"/>
  <c r="BC28" i="1"/>
  <c r="BD28" i="1"/>
  <c r="BF28" i="1"/>
  <c r="BG28" i="1"/>
  <c r="AT29" i="1"/>
  <c r="AU29" i="1"/>
  <c r="AW29" i="1"/>
  <c r="AX29" i="1"/>
  <c r="AZ29" i="1"/>
  <c r="BA29" i="1"/>
  <c r="BC29" i="1"/>
  <c r="BD29" i="1"/>
  <c r="BF29" i="1"/>
  <c r="BG29" i="1"/>
  <c r="AT30" i="1"/>
  <c r="AU30" i="1"/>
  <c r="AW30" i="1"/>
  <c r="AX30" i="1"/>
  <c r="AZ30" i="1"/>
  <c r="BA30" i="1"/>
  <c r="BC30" i="1"/>
  <c r="BD30" i="1"/>
  <c r="BF30" i="1"/>
  <c r="BG30" i="1"/>
  <c r="AT31" i="1"/>
  <c r="AU31" i="1"/>
  <c r="AW31" i="1"/>
  <c r="AX31" i="1"/>
  <c r="AZ31" i="1"/>
  <c r="BA31" i="1"/>
  <c r="BC31" i="1"/>
  <c r="BD31" i="1"/>
  <c r="BF31" i="1"/>
  <c r="BG31" i="1"/>
  <c r="AT32" i="1"/>
  <c r="AU32" i="1"/>
  <c r="AW32" i="1"/>
  <c r="AX32" i="1"/>
  <c r="AZ32" i="1"/>
  <c r="BA32" i="1"/>
  <c r="BC32" i="1"/>
  <c r="BD32" i="1"/>
  <c r="BF32" i="1"/>
  <c r="BG32" i="1"/>
  <c r="AT33" i="1"/>
  <c r="AU33" i="1"/>
  <c r="AW33" i="1"/>
  <c r="AX33" i="1"/>
  <c r="AZ33" i="1"/>
  <c r="BA33" i="1"/>
  <c r="BC33" i="1"/>
  <c r="BD33" i="1"/>
  <c r="BF33" i="1"/>
  <c r="BG33" i="1"/>
  <c r="AT34" i="1"/>
  <c r="AU34" i="1"/>
  <c r="AW34" i="1"/>
  <c r="AX34" i="1"/>
  <c r="AZ34" i="1"/>
  <c r="BA34" i="1"/>
  <c r="BC34" i="1"/>
  <c r="BD34" i="1"/>
  <c r="BF34" i="1"/>
  <c r="BG34" i="1"/>
  <c r="AT35" i="1"/>
  <c r="AU35" i="1"/>
  <c r="AW35" i="1"/>
  <c r="AX35" i="1"/>
  <c r="AZ35" i="1"/>
  <c r="BA35" i="1"/>
  <c r="BC35" i="1"/>
  <c r="BD35" i="1"/>
  <c r="BF35" i="1"/>
  <c r="BG35" i="1"/>
  <c r="AT36" i="1"/>
  <c r="AU36" i="1"/>
  <c r="AW36" i="1"/>
  <c r="AX36" i="1"/>
  <c r="AZ36" i="1"/>
  <c r="BA36" i="1"/>
  <c r="BC36" i="1"/>
  <c r="BD36" i="1"/>
  <c r="BF36" i="1"/>
  <c r="BG36" i="1"/>
  <c r="AT37" i="1"/>
  <c r="AU37" i="1"/>
  <c r="AW37" i="1"/>
  <c r="AX37" i="1"/>
  <c r="AZ37" i="1"/>
  <c r="BA37" i="1"/>
  <c r="BC37" i="1"/>
  <c r="BD37" i="1"/>
  <c r="BF37" i="1"/>
  <c r="BG37" i="1"/>
  <c r="AT38" i="1"/>
  <c r="AU38" i="1"/>
  <c r="AW38" i="1"/>
  <c r="AX38" i="1"/>
  <c r="AZ38" i="1"/>
  <c r="BA38" i="1"/>
  <c r="BC38" i="1"/>
  <c r="BD38" i="1"/>
  <c r="BF38" i="1"/>
  <c r="BG38" i="1"/>
  <c r="AT39" i="1"/>
  <c r="AU39" i="1"/>
  <c r="AW39" i="1"/>
  <c r="AX39" i="1"/>
  <c r="AZ39" i="1"/>
  <c r="BA39" i="1"/>
  <c r="BC39" i="1"/>
  <c r="BD39" i="1"/>
  <c r="BF39" i="1"/>
  <c r="BG39" i="1"/>
  <c r="AT40" i="1"/>
  <c r="AU40" i="1"/>
  <c r="AW40" i="1"/>
  <c r="AX40" i="1"/>
  <c r="AZ40" i="1"/>
  <c r="BA40" i="1"/>
  <c r="BC40" i="1"/>
  <c r="BD40" i="1"/>
  <c r="BF40" i="1"/>
  <c r="BG40" i="1"/>
  <c r="AT41" i="1"/>
  <c r="AU41" i="1"/>
  <c r="AW41" i="1"/>
  <c r="AX41" i="1"/>
  <c r="AZ41" i="1"/>
  <c r="BA41" i="1"/>
  <c r="BC41" i="1"/>
  <c r="BD41" i="1"/>
  <c r="BF41" i="1"/>
  <c r="BG41" i="1"/>
  <c r="AT42" i="1"/>
  <c r="AU42" i="1"/>
  <c r="AW42" i="1"/>
  <c r="AX42" i="1"/>
  <c r="AZ42" i="1"/>
  <c r="BA42" i="1"/>
  <c r="BC42" i="1"/>
  <c r="BD42" i="1"/>
  <c r="BF42" i="1"/>
  <c r="BG42" i="1"/>
  <c r="AT43" i="1"/>
  <c r="AU43" i="1"/>
  <c r="AW43" i="1"/>
  <c r="AX43" i="1"/>
  <c r="AZ43" i="1"/>
  <c r="BA43" i="1"/>
  <c r="BC43" i="1"/>
  <c r="BD43" i="1"/>
  <c r="BF43" i="1"/>
  <c r="BG43" i="1"/>
</calcChain>
</file>

<file path=xl/sharedStrings.xml><?xml version="1.0" encoding="utf-8"?>
<sst xmlns="http://schemas.openxmlformats.org/spreadsheetml/2006/main" count="1071" uniqueCount="81">
  <si>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</si>
  <si>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</si>
  <si>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</si>
  <si>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</si>
  <si>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</si>
  <si>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</si>
  <si>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</si>
  <si>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</si>
  <si>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</si>
  <si>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</si>
  <si>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</si>
  <si>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</si>
  <si>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</si>
  <si>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Unknown</t>
  </si>
  <si>
    <t>-----</t>
  </si>
  <si>
    <t>CH4 by FID</t>
  </si>
  <si>
    <t>CH4 by TCD</t>
  </si>
  <si>
    <t>CO2 by TCD</t>
  </si>
  <si>
    <t>Note</t>
  </si>
  <si>
    <t>Order</t>
  </si>
  <si>
    <t>Season specific CAL Measured headspace CO2 in ppm from GC in ppm</t>
  </si>
  <si>
    <t>AIR</t>
  </si>
  <si>
    <t>2023 ranged CAL Measured headspace CH4  in ppm from GC in ppm</t>
  </si>
  <si>
    <t>2023 CAL Measured headspace CO2 in ppm from GC in ppm</t>
  </si>
  <si>
    <t>Season specific ranged CAL Measured headspace CH4  in ppm from GC in ppm</t>
  </si>
  <si>
    <t>2022 ranged CAL Measured headspace CH4  in ppm from GC in ppm</t>
  </si>
  <si>
    <t>2022 CAL Measured headspace CO2 in ppm from GC in ppm</t>
  </si>
  <si>
    <t>2024 ranged CAL Measured headspace CH4  in ppm from GC in ppm</t>
  </si>
  <si>
    <t>QC reference tank</t>
  </si>
  <si>
    <t xml:space="preserve">QC spiked air </t>
  </si>
  <si>
    <t>Analyst Data Quality Code (1=no problems, 2=note, 3=fatal flaws)</t>
  </si>
  <si>
    <t>2025 ranged CAL Measured headspace CH4  in ppm from GC in ppm</t>
  </si>
  <si>
    <t>2025 CAL Measured headspace CO2 in ppm from GC in ppm</t>
  </si>
  <si>
    <t>2024 CAL Measured headspace CO2 in ppm from GC in ppm</t>
  </si>
  <si>
    <t>FMI20250729_001.gcd</t>
  </si>
  <si>
    <t>QC outside air</t>
  </si>
  <si>
    <t>FMI20250729_002.gcd</t>
  </si>
  <si>
    <t>FMI20250729_003.gcd</t>
  </si>
  <si>
    <t>FMI20250729_004.gcd</t>
  </si>
  <si>
    <t>FMI20250729_005.gcd</t>
  </si>
  <si>
    <t>FMI20250729_006.gcd</t>
  </si>
  <si>
    <t>FMI20250729_007.gcd</t>
  </si>
  <si>
    <t>FMI20250729_008.gcd</t>
  </si>
  <si>
    <t>FMI20250729_009.gcd</t>
  </si>
  <si>
    <t>FMI20250729_010.gcd</t>
  </si>
  <si>
    <t>FMI20250729_011.gcd</t>
  </si>
  <si>
    <t>FMI20250729_012.gcd</t>
  </si>
  <si>
    <t>FMI20250729_013.gcd</t>
  </si>
  <si>
    <t>FMI20250729_014.gcd</t>
  </si>
  <si>
    <t>FMI20250729_015.gcd</t>
  </si>
  <si>
    <t>FMI20250729_016.gcd</t>
  </si>
  <si>
    <t>FMI20250729_017.gcd</t>
  </si>
  <si>
    <t>FMI20250729_018.gcd</t>
  </si>
  <si>
    <t>FMI20250729_019.gcd</t>
  </si>
  <si>
    <t>FMI20250729_020.gcd</t>
  </si>
  <si>
    <t>FMI20250729_021.gcd</t>
  </si>
  <si>
    <t>FMI20250729_022.gcd</t>
  </si>
  <si>
    <t>FMI20250729_023.gcd</t>
  </si>
  <si>
    <t>FMI20250729_024.gcd</t>
  </si>
  <si>
    <t>FMI20250729_025.gcd</t>
  </si>
  <si>
    <t>FMI20250729_026.gcd</t>
  </si>
  <si>
    <t>FMI20250729_027.gcd</t>
  </si>
  <si>
    <t>FMI20250729_028.gcd</t>
  </si>
  <si>
    <t>FMI20250729_029.gcd</t>
  </si>
  <si>
    <t>FMI20250729_030.gcd</t>
  </si>
  <si>
    <t>073 rerun</t>
  </si>
  <si>
    <t>FMI20250729_031.gcd</t>
  </si>
  <si>
    <t>358 rerun</t>
  </si>
  <si>
    <t>FMI20250729_032.gcd</t>
  </si>
  <si>
    <t>328 rerun</t>
  </si>
  <si>
    <t>FMI20250729_033.gcd</t>
  </si>
  <si>
    <t>247 rerun</t>
  </si>
  <si>
    <t>FMI20250729_034.gcd</t>
  </si>
  <si>
    <t>346 rerun</t>
  </si>
  <si>
    <t>FMI20250729_035.gcd</t>
  </si>
  <si>
    <t>220 rerun</t>
  </si>
  <si>
    <t>CO2 interfernence. Do not use CO2. Use CH4.</t>
  </si>
  <si>
    <t>Instrument error. Do not use CO2. Do not use CH4.</t>
  </si>
  <si>
    <t>Bad reinjection. Do not use CO2. Do not use CH4.</t>
  </si>
  <si>
    <t>Reinjection. Use CO2. Do not use CH4.</t>
  </si>
  <si>
    <t>Rerun after error. Use CO2. Use CH4.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</si>
</sst>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33" borderId="0" xfId="0" applyNumberFormat="1" applyFill="1"/>
    <xf numFmtId="1" fontId="0" fillId="33" borderId="0" xfId="0" applyNumberFormat="1" applyFill="1"/>
    <xf numFmtId="0" fontId="18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/>
    <xf numFmtId="2" fontId="0" fillId="34" borderId="0" xfId="0" applyNumberFormat="1" applyFill="1"/>
    <xf numFmtId="3" fontId="0" fillId="34" borderId="0" xfId="0" applyNumberFormat="1" applyFill="1"/>
    <xf numFmtId="2" fontId="0" fillId="35" borderId="0" xfId="0" applyNumberFormat="1" applyFill="1"/>
    <xf numFmtId="3" fontId="0" fillId="35" borderId="0" xfId="0" applyNumberFormat="1" applyFill="1"/>
    <xf numFmtId="2" fontId="0" fillId="36" borderId="0" xfId="0" applyNumberFormat="1" applyFill="1"/>
    <xf numFmtId="3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U43"/>
  <sheetViews>
    <sheetView tabSelected="1" workbookViewId="0">
      <selection activeCell="AS45" sqref="AS45"/>
    </sheetView>
  </sheetViews>
  <sheetFormatPr defaultRowHeight="14.5" x14ac:dyDescent="0.35"/>
  <cols>
    <col min="2" max="2" width="23.54296875" customWidth="1"/>
    <col min="3" max="3" width="17.81640625" customWidth="1"/>
    <col min="31" max="31" width="21.453125" customWidth="1"/>
    <col min="43" max="43" width="9.1796875" customWidth="1"/>
    <col min="46" max="46" width="9.81640625" customWidth="1"/>
    <col min="47" max="47" width="10" customWidth="1"/>
    <col min="49" max="49" width="9.7265625" customWidth="1"/>
    <col min="50" max="50" width="10" customWidth="1"/>
    <col min="52" max="53" width="9.54296875" customWidth="1"/>
    <col min="55" max="56" width="9.54296875" customWidth="1"/>
    <col min="57" max="57" width="8.7265625" style="9"/>
    <col min="58" max="59" width="9.81640625" customWidth="1"/>
  </cols>
  <sheetData>
    <row r="7" spans="1:73" x14ac:dyDescent="0.35">
      <c r="A7" t="s">
        <v>15</v>
      </c>
      <c r="O7" t="s">
        <v>16</v>
      </c>
      <c r="AC7" t="s">
        <v>17</v>
      </c>
      <c r="BI7" t="s">
        <v>21</v>
      </c>
    </row>
    <row r="8" spans="1:73" ht="130.5" x14ac:dyDescent="0.35">
      <c r="A8" s="1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O8" s="2" t="s">
        <v>0</v>
      </c>
      <c r="P8" t="s">
        <v>1</v>
      </c>
      <c r="Q8" t="s">
        <v>2</v>
      </c>
      <c r="R8" t="s">
        <v>3</v>
      </c>
      <c r="S8" t="s">
        <v>4</v>
      </c>
      <c r="T8" t="s">
        <v>5</v>
      </c>
      <c r="U8" t="s">
        <v>6</v>
      </c>
      <c r="V8" t="s">
        <v>7</v>
      </c>
      <c r="W8" t="s">
        <v>8</v>
      </c>
      <c r="X8" t="s">
        <v>9</v>
      </c>
      <c r="Y8" t="s">
        <v>10</v>
      </c>
      <c r="Z8" t="s">
        <v>11</v>
      </c>
      <c r="AA8" t="s">
        <v>12</v>
      </c>
      <c r="AC8" t="s">
        <v>0</v>
      </c>
      <c r="AD8" t="s">
        <v>1</v>
      </c>
      <c r="AE8" t="s">
        <v>2</v>
      </c>
      <c r="AF8" t="s">
        <v>3</v>
      </c>
      <c r="AG8" t="s">
        <v>4</v>
      </c>
      <c r="AH8" t="s">
        <v>5</v>
      </c>
      <c r="AI8" t="s">
        <v>6</v>
      </c>
      <c r="AJ8" t="s">
        <v>7</v>
      </c>
      <c r="AK8" t="s">
        <v>8</v>
      </c>
      <c r="AL8" t="s">
        <v>9</v>
      </c>
      <c r="AM8" t="s">
        <v>10</v>
      </c>
      <c r="AN8" t="s">
        <v>11</v>
      </c>
      <c r="AO8" t="s">
        <v>12</v>
      </c>
      <c r="AQ8" s="4" t="s">
        <v>30</v>
      </c>
      <c r="AR8" s="4" t="s">
        <v>18</v>
      </c>
      <c r="AS8" t="s">
        <v>19</v>
      </c>
      <c r="AT8" s="5" t="s">
        <v>24</v>
      </c>
      <c r="AU8" s="5" t="s">
        <v>20</v>
      </c>
      <c r="AV8" s="5"/>
      <c r="AW8" s="5" t="s">
        <v>25</v>
      </c>
      <c r="AX8" s="5" t="s">
        <v>26</v>
      </c>
      <c r="AZ8" s="5" t="s">
        <v>22</v>
      </c>
      <c r="BA8" s="5" t="s">
        <v>23</v>
      </c>
      <c r="BC8" s="5" t="s">
        <v>27</v>
      </c>
      <c r="BD8" s="5" t="s">
        <v>33</v>
      </c>
      <c r="BE8" s="8"/>
      <c r="BF8" s="5" t="s">
        <v>31</v>
      </c>
      <c r="BG8" s="5" t="s">
        <v>32</v>
      </c>
      <c r="BH8" s="5"/>
      <c r="BI8" s="8" t="s">
        <v>0</v>
      </c>
      <c r="BJ8" t="s">
        <v>1</v>
      </c>
      <c r="BK8" t="s">
        <v>2</v>
      </c>
      <c r="BL8" t="s">
        <v>3</v>
      </c>
      <c r="BM8" t="s">
        <v>4</v>
      </c>
      <c r="BN8" t="s">
        <v>5</v>
      </c>
      <c r="BO8" t="s">
        <v>6</v>
      </c>
      <c r="BP8" t="s">
        <v>7</v>
      </c>
      <c r="BQ8" t="s">
        <v>8</v>
      </c>
      <c r="BR8" t="s">
        <v>9</v>
      </c>
      <c r="BS8" t="s">
        <v>10</v>
      </c>
      <c r="BT8" t="s">
        <v>11</v>
      </c>
      <c r="BU8" t="s">
        <v>12</v>
      </c>
    </row>
    <row r="9" spans="1:73" x14ac:dyDescent="0.35">
      <c r="A9">
        <v>45</v>
      </c>
      <c r="B9" t="s">
        <v>34</v>
      </c>
      <c r="C9" s="2">
        <v>45867.511481481481</v>
      </c>
      <c r="D9" t="s">
        <v>35</v>
      </c>
      <c r="E9" t="s">
        <v>13</v>
      </c>
      <c r="F9">
        <v>0</v>
      </c>
      <c r="G9">
        <v>6.0250000000000004</v>
      </c>
      <c r="H9" s="3">
        <v>1013</v>
      </c>
      <c r="I9">
        <v>3.0000000000000001E-3</v>
      </c>
      <c r="J9" t="s">
        <v>14</v>
      </c>
      <c r="K9" t="s">
        <v>14</v>
      </c>
      <c r="L9" t="s">
        <v>14</v>
      </c>
      <c r="M9" t="s">
        <v>14</v>
      </c>
      <c r="O9">
        <v>45</v>
      </c>
      <c r="P9" t="s">
        <v>34</v>
      </c>
      <c r="Q9" s="2">
        <v>45867.511481481481</v>
      </c>
      <c r="R9" t="s">
        <v>35</v>
      </c>
      <c r="S9" t="s">
        <v>13</v>
      </c>
      <c r="T9">
        <v>0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C9">
        <v>45</v>
      </c>
      <c r="AD9" t="s">
        <v>34</v>
      </c>
      <c r="AE9" s="2">
        <v>45867.511481481481</v>
      </c>
      <c r="AF9" t="s">
        <v>35</v>
      </c>
      <c r="AG9" t="s">
        <v>13</v>
      </c>
      <c r="AH9">
        <v>0</v>
      </c>
      <c r="AI9">
        <v>12.175000000000001</v>
      </c>
      <c r="AJ9" s="3">
        <v>2279</v>
      </c>
      <c r="AK9">
        <v>0.40300000000000002</v>
      </c>
      <c r="AL9" t="s">
        <v>14</v>
      </c>
      <c r="AM9" t="s">
        <v>14</v>
      </c>
      <c r="AN9" t="s">
        <v>14</v>
      </c>
      <c r="AO9" t="s">
        <v>14</v>
      </c>
      <c r="AQ9">
        <v>1</v>
      </c>
      <c r="AS9" s="10">
        <v>45</v>
      </c>
      <c r="AT9" s="15">
        <f t="shared" ref="AT9:AT43" si="0">IF(H9&lt;10000,((H9^2*0.000000008493)+(H9*0.003482)+(-3.269)),(IF(H9&lt;200000,((H9^2*-0.000000000263)+(H9*0.002682)+(3.179)),(IF(H9&lt;8000000,((H9^2*-0.000000000005099)+(H9*0.002054)+(174.8)),((V9^2*-0.00000001014)+(V9*0.2415)+(1123)))))))</f>
        <v>0.26698125331699973</v>
      </c>
      <c r="AU9" s="16">
        <f t="shared" ref="AU9:AU43" si="1">IF(AJ9&lt;45000,((-0.00000004907*AJ9^2)+(0.2277*AJ9)+(-134)),((-0.00000001062*AJ9^2)+(0.2147*AJ9)+(590.6)))</f>
        <v>384.67343822213002</v>
      </c>
      <c r="AW9" s="6">
        <f t="shared" ref="AW9:AW43" si="2">IF(H9&lt;10000,((0.0000001453*H9^2)+(0.0008349*H9)+(-1.805)),(IF(H9&lt;700000,((-0.00000000008054*H9^2)+(0.002348*H9)+(-2.47)), ((-0.00000001938*V9^2)+(0.2471*V9)+(226.8)))))</f>
        <v>-0.81014394430000003</v>
      </c>
      <c r="AX9" s="7">
        <f t="shared" ref="AX9:AX43" si="3">(-0.00000002552*AJ9^2)+(0.2067*AJ9)+(-103.7)</f>
        <v>367.23675317767999</v>
      </c>
      <c r="AZ9" s="11">
        <f t="shared" ref="AZ9:AZ43" si="4">IF(H9&lt;10000,((H9^2*0.00000054)+(H9*-0.004765)+(12.72)),(IF(H9&lt;200000,((H9^2*-0.000000001577)+(H9*0.003043)+(-10.42)),(IF(H9&lt;8000000,((H9^2*-0.0000000000186)+(H9*0.00194)+(154.1)),((V9^2*-0.00000002)+(V9*0.2565)+(-1032)))))))</f>
        <v>8.4471862600000005</v>
      </c>
      <c r="BA9" s="12">
        <f t="shared" ref="BA9:BA43" si="5">IF(AJ9&lt;45000,((-0.0000004561*AJ9^2)+(0.244*AJ9)+(-21.72)),((-0.0000000409*AJ9^2)+(0.2477*AJ9)+(-1777)))</f>
        <v>531.98708911990002</v>
      </c>
      <c r="BC9" s="13">
        <f t="shared" ref="BC9:BC43" si="6">IF(H9&lt;10000,((H9^2*0.00000005714)+(H9*0.002453)+(-3.811)),(IF(H9&lt;200000,((H9^2*-0.0000000002888)+(H9*0.002899)+(-4.321)),(IF(H9&lt;8000000,((H9^2*-0.0000000000062)+(H9*0.002143)+(157)),((V9^2*-0.000000031)+(V9*0.2771)+(-709.5)))))))</f>
        <v>-1.2674757033400001</v>
      </c>
      <c r="BD9" s="14">
        <f t="shared" ref="BD9:BD43" si="7">IF(AJ9&lt;45000,((-0.0000000598*AJ9^2)+(0.205*AJ9)+(34.1)),((-0.00000002403*AJ9^2)+(0.2063*AJ9)+(-550.7)))</f>
        <v>500.98440830819999</v>
      </c>
      <c r="BF9" s="15">
        <f t="shared" ref="BF9:BF43" si="8">IF(H9&lt;10000,((H9^2*0.000000008493)+(H9*0.003482)+(-3.269)),(IF(H9&lt;200000,((H9^2*-0.000000000263)+(H9*0.002682)+(3.179)),(IF(H9&lt;8000000,((H9^2*-0.000000000005099)+(H9*0.002054)+(174.8)),((V9^2*-0.00000001014)+(V9*0.2415)+(1123)))))))</f>
        <v>0.26698125331699973</v>
      </c>
      <c r="BG9" s="16">
        <f t="shared" ref="BG9:BG43" si="9">IF(AJ9&lt;45000,((-0.00000004907*AJ9^2)+(0.2277*AJ9)+(-134)),((-0.00000001062*AJ9^2)+(0.2147*AJ9)+(590.6)))</f>
        <v>384.67343822213002</v>
      </c>
      <c r="BI9">
        <v>45</v>
      </c>
      <c r="BJ9" t="s">
        <v>34</v>
      </c>
      <c r="BK9" s="2">
        <v>45867.511481481481</v>
      </c>
      <c r="BL9" t="s">
        <v>35</v>
      </c>
      <c r="BM9" t="s">
        <v>13</v>
      </c>
      <c r="BN9">
        <v>0</v>
      </c>
      <c r="BO9">
        <v>2.702</v>
      </c>
      <c r="BP9" s="3">
        <v>4871520</v>
      </c>
      <c r="BQ9">
        <v>0</v>
      </c>
      <c r="BR9" t="s">
        <v>14</v>
      </c>
      <c r="BS9" t="s">
        <v>14</v>
      </c>
      <c r="BT9" t="s">
        <v>14</v>
      </c>
      <c r="BU9" t="s">
        <v>14</v>
      </c>
    </row>
    <row r="10" spans="1:73" x14ac:dyDescent="0.35">
      <c r="A10">
        <v>46</v>
      </c>
      <c r="B10" t="s">
        <v>36</v>
      </c>
      <c r="C10" s="2">
        <v>45867.532754629632</v>
      </c>
      <c r="D10" t="s">
        <v>29</v>
      </c>
      <c r="E10" t="s">
        <v>13</v>
      </c>
      <c r="F10">
        <v>0</v>
      </c>
      <c r="G10">
        <v>5.99</v>
      </c>
      <c r="H10" s="3">
        <v>1058449</v>
      </c>
      <c r="I10">
        <v>2.391</v>
      </c>
      <c r="J10" t="s">
        <v>14</v>
      </c>
      <c r="K10" t="s">
        <v>14</v>
      </c>
      <c r="L10" t="s">
        <v>14</v>
      </c>
      <c r="M10" t="s">
        <v>14</v>
      </c>
      <c r="O10">
        <v>46</v>
      </c>
      <c r="P10" t="s">
        <v>36</v>
      </c>
      <c r="Q10" s="2">
        <v>45867.532754629632</v>
      </c>
      <c r="R10" t="s">
        <v>29</v>
      </c>
      <c r="S10" t="s">
        <v>13</v>
      </c>
      <c r="T10">
        <v>0</v>
      </c>
      <c r="U10">
        <v>5.9420000000000002</v>
      </c>
      <c r="V10" s="3">
        <v>8231</v>
      </c>
      <c r="W10">
        <v>2.1259999999999999</v>
      </c>
      <c r="X10" t="s">
        <v>14</v>
      </c>
      <c r="Y10" t="s">
        <v>14</v>
      </c>
      <c r="Z10" t="s">
        <v>14</v>
      </c>
      <c r="AA10" t="s">
        <v>14</v>
      </c>
      <c r="AC10">
        <v>46</v>
      </c>
      <c r="AD10" t="s">
        <v>36</v>
      </c>
      <c r="AE10" s="2">
        <v>45867.532754629632</v>
      </c>
      <c r="AF10" t="s">
        <v>29</v>
      </c>
      <c r="AG10" t="s">
        <v>13</v>
      </c>
      <c r="AH10">
        <v>0</v>
      </c>
      <c r="AI10">
        <v>12.194000000000001</v>
      </c>
      <c r="AJ10" s="3">
        <v>8541</v>
      </c>
      <c r="AK10">
        <v>1.7769999999999999</v>
      </c>
      <c r="AL10" t="s">
        <v>14</v>
      </c>
      <c r="AM10" t="s">
        <v>14</v>
      </c>
      <c r="AN10" t="s">
        <v>14</v>
      </c>
      <c r="AO10" t="s">
        <v>14</v>
      </c>
      <c r="AQ10">
        <v>1</v>
      </c>
      <c r="AS10" s="10">
        <v>46</v>
      </c>
      <c r="AT10" s="15">
        <f t="shared" si="0"/>
        <v>2343.1417634577206</v>
      </c>
      <c r="AU10" s="16">
        <f t="shared" si="1"/>
        <v>1807.2061082233301</v>
      </c>
      <c r="AW10" s="6">
        <f t="shared" si="2"/>
        <v>2259.3671173838197</v>
      </c>
      <c r="AX10" s="7">
        <f t="shared" si="3"/>
        <v>1659.8630496608801</v>
      </c>
      <c r="AZ10" s="11">
        <f t="shared" si="4"/>
        <v>2186.6532142878214</v>
      </c>
      <c r="BA10" s="12">
        <f t="shared" si="5"/>
        <v>2029.0121065958999</v>
      </c>
      <c r="BC10" s="13">
        <f t="shared" si="6"/>
        <v>2418.3102584292737</v>
      </c>
      <c r="BD10" s="14">
        <f t="shared" si="7"/>
        <v>1780.6426688761999</v>
      </c>
      <c r="BF10" s="15">
        <f t="shared" si="8"/>
        <v>2343.1417634577206</v>
      </c>
      <c r="BG10" s="16">
        <f t="shared" si="9"/>
        <v>1807.2061082233301</v>
      </c>
      <c r="BI10">
        <v>46</v>
      </c>
      <c r="BJ10" t="s">
        <v>36</v>
      </c>
      <c r="BK10" s="2">
        <v>45867.532754629632</v>
      </c>
      <c r="BL10" t="s">
        <v>29</v>
      </c>
      <c r="BM10" t="s">
        <v>13</v>
      </c>
      <c r="BN10">
        <v>0</v>
      </c>
      <c r="BO10">
        <v>2.7029999999999998</v>
      </c>
      <c r="BP10" s="3">
        <v>4808207</v>
      </c>
      <c r="BQ10">
        <v>0</v>
      </c>
      <c r="BR10" t="s">
        <v>14</v>
      </c>
      <c r="BS10" t="s">
        <v>14</v>
      </c>
      <c r="BT10" t="s">
        <v>14</v>
      </c>
      <c r="BU10" t="s">
        <v>14</v>
      </c>
    </row>
    <row r="11" spans="1:73" x14ac:dyDescent="0.35">
      <c r="A11">
        <v>47</v>
      </c>
      <c r="B11" t="s">
        <v>37</v>
      </c>
      <c r="C11" s="2">
        <v>45867.554016203707</v>
      </c>
      <c r="D11" t="s">
        <v>28</v>
      </c>
      <c r="E11" t="s">
        <v>13</v>
      </c>
      <c r="F11">
        <v>0</v>
      </c>
      <c r="G11">
        <v>6.0190000000000001</v>
      </c>
      <c r="H11" s="3">
        <v>2504</v>
      </c>
      <c r="I11">
        <v>6.0000000000000001E-3</v>
      </c>
      <c r="J11" t="s">
        <v>14</v>
      </c>
      <c r="K11" t="s">
        <v>14</v>
      </c>
      <c r="L11" t="s">
        <v>14</v>
      </c>
      <c r="M11" t="s">
        <v>14</v>
      </c>
      <c r="O11">
        <v>47</v>
      </c>
      <c r="P11" t="s">
        <v>37</v>
      </c>
      <c r="Q11" s="2">
        <v>45867.554016203707</v>
      </c>
      <c r="R11" t="s">
        <v>28</v>
      </c>
      <c r="S11" t="s">
        <v>13</v>
      </c>
      <c r="T11">
        <v>0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C11">
        <v>47</v>
      </c>
      <c r="AD11" t="s">
        <v>37</v>
      </c>
      <c r="AE11" s="2">
        <v>45867.554016203707</v>
      </c>
      <c r="AF11" t="s">
        <v>28</v>
      </c>
      <c r="AG11" t="s">
        <v>13</v>
      </c>
      <c r="AH11">
        <v>0</v>
      </c>
      <c r="AI11">
        <v>12.172000000000001</v>
      </c>
      <c r="AJ11" s="3">
        <v>1673</v>
      </c>
      <c r="AK11">
        <v>0.27100000000000002</v>
      </c>
      <c r="AL11" t="s">
        <v>14</v>
      </c>
      <c r="AM11" t="s">
        <v>14</v>
      </c>
      <c r="AN11" t="s">
        <v>14</v>
      </c>
      <c r="AO11" t="s">
        <v>14</v>
      </c>
      <c r="AQ11">
        <v>1</v>
      </c>
      <c r="AS11" s="10">
        <v>47</v>
      </c>
      <c r="AT11" s="15">
        <f t="shared" si="0"/>
        <v>5.5031792458879991</v>
      </c>
      <c r="AU11" s="16">
        <f t="shared" si="1"/>
        <v>246.80475655397004</v>
      </c>
      <c r="AW11" s="6">
        <f t="shared" si="2"/>
        <v>1.1966229248</v>
      </c>
      <c r="AX11" s="7">
        <f t="shared" si="3"/>
        <v>242.03767133192002</v>
      </c>
      <c r="AZ11" s="11">
        <f t="shared" si="4"/>
        <v>4.1742486400000001</v>
      </c>
      <c r="BA11" s="12">
        <f t="shared" si="5"/>
        <v>385.21540848309996</v>
      </c>
      <c r="BC11" s="13">
        <f t="shared" si="6"/>
        <v>2.6895807142399999</v>
      </c>
      <c r="BD11" s="14">
        <f t="shared" si="7"/>
        <v>376.8976240458</v>
      </c>
      <c r="BF11" s="15">
        <f t="shared" si="8"/>
        <v>5.5031792458879991</v>
      </c>
      <c r="BG11" s="16">
        <f t="shared" si="9"/>
        <v>246.80475655397004</v>
      </c>
      <c r="BI11">
        <v>47</v>
      </c>
      <c r="BJ11" t="s">
        <v>37</v>
      </c>
      <c r="BK11" s="2">
        <v>45867.554016203707</v>
      </c>
      <c r="BL11" t="s">
        <v>28</v>
      </c>
      <c r="BM11" t="s">
        <v>13</v>
      </c>
      <c r="BN11">
        <v>0</v>
      </c>
      <c r="BO11">
        <v>2.6960000000000002</v>
      </c>
      <c r="BP11" s="3">
        <v>5063990</v>
      </c>
      <c r="BQ11">
        <v>0</v>
      </c>
      <c r="BR11" t="s">
        <v>14</v>
      </c>
      <c r="BS11" t="s">
        <v>14</v>
      </c>
      <c r="BT11" t="s">
        <v>14</v>
      </c>
      <c r="BU11" t="s">
        <v>14</v>
      </c>
    </row>
    <row r="12" spans="1:73" x14ac:dyDescent="0.35">
      <c r="A12">
        <v>48</v>
      </c>
      <c r="B12" t="s">
        <v>38</v>
      </c>
      <c r="C12" s="2">
        <v>45867.575277777774</v>
      </c>
      <c r="D12">
        <v>377</v>
      </c>
      <c r="E12" t="s">
        <v>13</v>
      </c>
      <c r="F12">
        <v>0</v>
      </c>
      <c r="G12">
        <v>5.9950000000000001</v>
      </c>
      <c r="H12" s="3">
        <v>22187</v>
      </c>
      <c r="I12">
        <v>0.05</v>
      </c>
      <c r="J12" t="s">
        <v>14</v>
      </c>
      <c r="K12" t="s">
        <v>14</v>
      </c>
      <c r="L12" t="s">
        <v>14</v>
      </c>
      <c r="M12" t="s">
        <v>14</v>
      </c>
      <c r="O12">
        <v>48</v>
      </c>
      <c r="P12" t="s">
        <v>38</v>
      </c>
      <c r="Q12" s="2">
        <v>45867.575277777774</v>
      </c>
      <c r="R12">
        <v>377</v>
      </c>
      <c r="S12" t="s">
        <v>13</v>
      </c>
      <c r="T12">
        <v>0</v>
      </c>
      <c r="U12" t="s">
        <v>14</v>
      </c>
      <c r="V12" s="3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C12">
        <v>48</v>
      </c>
      <c r="AD12" t="s">
        <v>38</v>
      </c>
      <c r="AE12" s="2">
        <v>45867.575277777774</v>
      </c>
      <c r="AF12">
        <v>377</v>
      </c>
      <c r="AG12" t="s">
        <v>13</v>
      </c>
      <c r="AH12">
        <v>0</v>
      </c>
      <c r="AI12">
        <v>12.156000000000001</v>
      </c>
      <c r="AJ12" s="3">
        <v>2769</v>
      </c>
      <c r="AK12">
        <v>0.51100000000000001</v>
      </c>
      <c r="AL12" t="s">
        <v>14</v>
      </c>
      <c r="AM12" t="s">
        <v>14</v>
      </c>
      <c r="AN12" t="s">
        <v>14</v>
      </c>
      <c r="AO12" t="s">
        <v>14</v>
      </c>
      <c r="AQ12">
        <v>1</v>
      </c>
      <c r="AS12" s="10">
        <v>48</v>
      </c>
      <c r="AT12" s="15">
        <f t="shared" si="0"/>
        <v>62.555068839153002</v>
      </c>
      <c r="AU12" s="16">
        <f t="shared" si="1"/>
        <v>496.12506259573001</v>
      </c>
      <c r="AW12" s="6">
        <f t="shared" si="2"/>
        <v>49.585429140476741</v>
      </c>
      <c r="AX12" s="7">
        <f t="shared" si="3"/>
        <v>468.45662894728008</v>
      </c>
      <c r="AZ12" s="11">
        <f t="shared" si="4"/>
        <v>56.318742297886999</v>
      </c>
      <c r="BA12" s="12">
        <f t="shared" si="5"/>
        <v>650.41891664789989</v>
      </c>
      <c r="BC12" s="13">
        <f t="shared" si="6"/>
        <v>59.85694745455281</v>
      </c>
      <c r="BD12" s="14">
        <f t="shared" si="7"/>
        <v>601.28649181219998</v>
      </c>
      <c r="BF12" s="15">
        <f t="shared" si="8"/>
        <v>62.555068839153002</v>
      </c>
      <c r="BG12" s="16">
        <f t="shared" si="9"/>
        <v>496.12506259573001</v>
      </c>
      <c r="BI12">
        <v>48</v>
      </c>
      <c r="BJ12" t="s">
        <v>38</v>
      </c>
      <c r="BK12" s="2">
        <v>45867.575277777774</v>
      </c>
      <c r="BL12">
        <v>377</v>
      </c>
      <c r="BM12" t="s">
        <v>13</v>
      </c>
      <c r="BN12">
        <v>0</v>
      </c>
      <c r="BO12">
        <v>2.8530000000000002</v>
      </c>
      <c r="BP12" s="3">
        <v>791353</v>
      </c>
      <c r="BQ12">
        <v>0</v>
      </c>
      <c r="BR12" t="s">
        <v>14</v>
      </c>
      <c r="BS12" t="s">
        <v>14</v>
      </c>
      <c r="BT12" t="s">
        <v>14</v>
      </c>
      <c r="BU12" t="s">
        <v>14</v>
      </c>
    </row>
    <row r="13" spans="1:73" x14ac:dyDescent="0.35">
      <c r="A13">
        <v>49</v>
      </c>
      <c r="B13" t="s">
        <v>39</v>
      </c>
      <c r="C13" s="2">
        <v>45867.596539351849</v>
      </c>
      <c r="D13">
        <v>73</v>
      </c>
      <c r="E13" t="s">
        <v>13</v>
      </c>
      <c r="F13">
        <v>0</v>
      </c>
      <c r="G13">
        <v>5.9909999999999997</v>
      </c>
      <c r="H13" s="3">
        <v>117527</v>
      </c>
      <c r="I13">
        <v>0.26500000000000001</v>
      </c>
      <c r="J13" t="s">
        <v>14</v>
      </c>
      <c r="K13" t="s">
        <v>14</v>
      </c>
      <c r="L13" t="s">
        <v>14</v>
      </c>
      <c r="M13" t="s">
        <v>14</v>
      </c>
      <c r="O13">
        <v>49</v>
      </c>
      <c r="P13" t="s">
        <v>39</v>
      </c>
      <c r="Q13" s="2">
        <v>45867.596539351849</v>
      </c>
      <c r="R13">
        <v>73</v>
      </c>
      <c r="S13" t="s">
        <v>13</v>
      </c>
      <c r="T13">
        <v>0</v>
      </c>
      <c r="U13" t="s">
        <v>14</v>
      </c>
      <c r="V13" s="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C13">
        <v>49</v>
      </c>
      <c r="AD13" t="s">
        <v>39</v>
      </c>
      <c r="AE13" s="2">
        <v>45867.596539351849</v>
      </c>
      <c r="AF13">
        <v>73</v>
      </c>
      <c r="AG13" t="s">
        <v>13</v>
      </c>
      <c r="AH13">
        <v>0</v>
      </c>
      <c r="AI13" t="s">
        <v>14</v>
      </c>
      <c r="AJ13" s="3" t="s">
        <v>14</v>
      </c>
      <c r="AK13" t="s">
        <v>14</v>
      </c>
      <c r="AL13" t="s">
        <v>14</v>
      </c>
      <c r="AM13" t="s">
        <v>14</v>
      </c>
      <c r="AN13" t="s">
        <v>14</v>
      </c>
      <c r="AO13" t="s">
        <v>14</v>
      </c>
      <c r="AQ13">
        <v>2</v>
      </c>
      <c r="AR13" t="s">
        <v>76</v>
      </c>
      <c r="AS13" s="10">
        <v>49</v>
      </c>
      <c r="AT13" s="15">
        <f t="shared" si="0"/>
        <v>314.75370132327294</v>
      </c>
      <c r="AU13" s="16" t="e">
        <f t="shared" si="1"/>
        <v>#VALUE!</v>
      </c>
      <c r="AW13" s="6">
        <f t="shared" si="2"/>
        <v>272.37092953998632</v>
      </c>
      <c r="AX13" s="7" t="e">
        <f t="shared" si="3"/>
        <v>#VALUE!</v>
      </c>
      <c r="AZ13" s="11">
        <f t="shared" si="4"/>
        <v>325.43219753536698</v>
      </c>
      <c r="BA13" s="12" t="e">
        <f t="shared" si="5"/>
        <v>#VALUE!</v>
      </c>
      <c r="BC13" s="13">
        <f t="shared" si="6"/>
        <v>332.40069535346481</v>
      </c>
      <c r="BD13" s="14" t="e">
        <f t="shared" si="7"/>
        <v>#VALUE!</v>
      </c>
      <c r="BF13" s="15">
        <f t="shared" si="8"/>
        <v>314.75370132327294</v>
      </c>
      <c r="BG13" s="16" t="e">
        <f t="shared" si="9"/>
        <v>#VALUE!</v>
      </c>
      <c r="BI13">
        <v>49</v>
      </c>
      <c r="BJ13" t="s">
        <v>39</v>
      </c>
      <c r="BK13" s="2">
        <v>45867.596539351849</v>
      </c>
      <c r="BL13">
        <v>73</v>
      </c>
      <c r="BM13" t="s">
        <v>13</v>
      </c>
      <c r="BN13">
        <v>0</v>
      </c>
      <c r="BO13">
        <v>2.8479999999999999</v>
      </c>
      <c r="BP13" s="3">
        <v>833615</v>
      </c>
      <c r="BQ13">
        <v>0</v>
      </c>
      <c r="BR13" t="s">
        <v>14</v>
      </c>
      <c r="BS13" t="s">
        <v>14</v>
      </c>
      <c r="BT13" t="s">
        <v>14</v>
      </c>
      <c r="BU13" t="s">
        <v>14</v>
      </c>
    </row>
    <row r="14" spans="1:73" x14ac:dyDescent="0.35">
      <c r="A14">
        <v>50</v>
      </c>
      <c r="B14" t="s">
        <v>40</v>
      </c>
      <c r="C14" s="2">
        <v>45867.617800925924</v>
      </c>
      <c r="D14">
        <v>343</v>
      </c>
      <c r="E14" t="s">
        <v>13</v>
      </c>
      <c r="F14">
        <v>0</v>
      </c>
      <c r="G14">
        <v>5.9729999999999999</v>
      </c>
      <c r="H14" s="3">
        <v>8065292</v>
      </c>
      <c r="I14">
        <v>18.544</v>
      </c>
      <c r="J14" t="s">
        <v>14</v>
      </c>
      <c r="K14" t="s">
        <v>14</v>
      </c>
      <c r="L14" t="s">
        <v>14</v>
      </c>
      <c r="M14" t="s">
        <v>14</v>
      </c>
      <c r="O14">
        <v>50</v>
      </c>
      <c r="P14" t="s">
        <v>40</v>
      </c>
      <c r="Q14" s="2">
        <v>45867.617800925924</v>
      </c>
      <c r="R14">
        <v>343</v>
      </c>
      <c r="S14" t="s">
        <v>13</v>
      </c>
      <c r="T14">
        <v>0</v>
      </c>
      <c r="U14">
        <v>5.9260000000000002</v>
      </c>
      <c r="V14" s="3">
        <v>58765</v>
      </c>
      <c r="W14">
        <v>14.579000000000001</v>
      </c>
      <c r="X14" t="s">
        <v>14</v>
      </c>
      <c r="Y14" t="s">
        <v>14</v>
      </c>
      <c r="Z14" t="s">
        <v>14</v>
      </c>
      <c r="AA14" t="s">
        <v>14</v>
      </c>
      <c r="AC14">
        <v>50</v>
      </c>
      <c r="AD14" t="s">
        <v>40</v>
      </c>
      <c r="AE14" s="2">
        <v>45867.617800925924</v>
      </c>
      <c r="AF14">
        <v>343</v>
      </c>
      <c r="AG14" t="s">
        <v>13</v>
      </c>
      <c r="AH14">
        <v>0</v>
      </c>
      <c r="AI14">
        <v>12.076000000000001</v>
      </c>
      <c r="AJ14" s="3">
        <v>73989</v>
      </c>
      <c r="AK14">
        <v>16.053999999999998</v>
      </c>
      <c r="AL14" t="s">
        <v>14</v>
      </c>
      <c r="AM14" t="s">
        <v>14</v>
      </c>
      <c r="AN14" t="s">
        <v>14</v>
      </c>
      <c r="AO14" t="s">
        <v>14</v>
      </c>
      <c r="AQ14">
        <v>1</v>
      </c>
      <c r="AS14" s="10">
        <v>50</v>
      </c>
      <c r="AT14" s="15">
        <f t="shared" si="0"/>
        <v>15279.730782218499</v>
      </c>
      <c r="AU14" s="16">
        <f t="shared" si="1"/>
        <v>16417.900468074979</v>
      </c>
      <c r="AW14" s="6">
        <f t="shared" si="2"/>
        <v>14680.706057139498</v>
      </c>
      <c r="AX14" s="7">
        <f t="shared" si="3"/>
        <v>15050.12032347208</v>
      </c>
      <c r="AZ14" s="11">
        <f t="shared" si="4"/>
        <v>13972.155995499999</v>
      </c>
      <c r="BA14" s="12">
        <f t="shared" si="5"/>
        <v>16326.173480251102</v>
      </c>
      <c r="BC14" s="13">
        <f t="shared" si="6"/>
        <v>15467.228418025001</v>
      </c>
      <c r="BD14" s="14">
        <f t="shared" si="7"/>
        <v>14581.681537932371</v>
      </c>
      <c r="BF14" s="15">
        <f t="shared" si="8"/>
        <v>15279.730782218499</v>
      </c>
      <c r="BG14" s="16">
        <f t="shared" si="9"/>
        <v>16417.900468074979</v>
      </c>
      <c r="BI14">
        <v>50</v>
      </c>
      <c r="BJ14" t="s">
        <v>40</v>
      </c>
      <c r="BK14" s="2">
        <v>45867.617800925924</v>
      </c>
      <c r="BL14">
        <v>343</v>
      </c>
      <c r="BM14" t="s">
        <v>13</v>
      </c>
      <c r="BN14">
        <v>0</v>
      </c>
      <c r="BO14">
        <v>2.8620000000000001</v>
      </c>
      <c r="BP14" s="3">
        <v>616821</v>
      </c>
      <c r="BQ14">
        <v>0</v>
      </c>
      <c r="BR14" t="s">
        <v>14</v>
      </c>
      <c r="BS14" t="s">
        <v>14</v>
      </c>
      <c r="BT14" t="s">
        <v>14</v>
      </c>
      <c r="BU14" t="s">
        <v>14</v>
      </c>
    </row>
    <row r="15" spans="1:73" x14ac:dyDescent="0.35">
      <c r="A15">
        <v>51</v>
      </c>
      <c r="B15" t="s">
        <v>41</v>
      </c>
      <c r="C15" s="2">
        <v>45867.639074074075</v>
      </c>
      <c r="D15">
        <v>16</v>
      </c>
      <c r="E15" t="s">
        <v>13</v>
      </c>
      <c r="F15">
        <v>0</v>
      </c>
      <c r="G15">
        <v>6.0119999999999996</v>
      </c>
      <c r="H15" s="3">
        <v>3020</v>
      </c>
      <c r="I15">
        <v>7.0000000000000001E-3</v>
      </c>
      <c r="J15" t="s">
        <v>14</v>
      </c>
      <c r="K15" t="s">
        <v>14</v>
      </c>
      <c r="L15" t="s">
        <v>14</v>
      </c>
      <c r="M15" t="s">
        <v>14</v>
      </c>
      <c r="O15">
        <v>51</v>
      </c>
      <c r="P15" t="s">
        <v>41</v>
      </c>
      <c r="Q15" s="2">
        <v>45867.639074074075</v>
      </c>
      <c r="R15">
        <v>16</v>
      </c>
      <c r="S15" t="s">
        <v>13</v>
      </c>
      <c r="T15">
        <v>0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C15">
        <v>51</v>
      </c>
      <c r="AD15" t="s">
        <v>41</v>
      </c>
      <c r="AE15" s="2">
        <v>45867.639074074075</v>
      </c>
      <c r="AF15">
        <v>16</v>
      </c>
      <c r="AG15" t="s">
        <v>13</v>
      </c>
      <c r="AH15">
        <v>0</v>
      </c>
      <c r="AI15">
        <v>12.052</v>
      </c>
      <c r="AJ15" s="3">
        <v>105372</v>
      </c>
      <c r="AK15">
        <v>22.852</v>
      </c>
      <c r="AL15" t="s">
        <v>14</v>
      </c>
      <c r="AM15" t="s">
        <v>14</v>
      </c>
      <c r="AN15" t="s">
        <v>14</v>
      </c>
      <c r="AO15" t="s">
        <v>14</v>
      </c>
      <c r="AQ15">
        <v>1</v>
      </c>
      <c r="AS15" s="10">
        <v>51</v>
      </c>
      <c r="AT15" s="15">
        <f t="shared" si="0"/>
        <v>7.3240995571999985</v>
      </c>
      <c r="AU15" s="16">
        <f t="shared" si="1"/>
        <v>23096.051795961917</v>
      </c>
      <c r="AW15" s="6">
        <f t="shared" si="2"/>
        <v>2.0415921200000007</v>
      </c>
      <c r="AX15" s="7">
        <f t="shared" si="3"/>
        <v>21393.337246040319</v>
      </c>
      <c r="AZ15" s="11">
        <f t="shared" si="4"/>
        <v>3.2547160000000002</v>
      </c>
      <c r="BA15" s="12">
        <f t="shared" si="5"/>
        <v>23869.5211320944</v>
      </c>
      <c r="BC15" s="13">
        <f t="shared" si="6"/>
        <v>4.1181996559999998</v>
      </c>
      <c r="BD15" s="14">
        <f t="shared" si="7"/>
        <v>20920.73230103248</v>
      </c>
      <c r="BF15" s="15">
        <f t="shared" si="8"/>
        <v>7.3240995571999985</v>
      </c>
      <c r="BG15" s="16">
        <f t="shared" si="9"/>
        <v>23096.051795961917</v>
      </c>
      <c r="BI15">
        <v>51</v>
      </c>
      <c r="BJ15" t="s">
        <v>41</v>
      </c>
      <c r="BK15" s="2">
        <v>45867.639074074075</v>
      </c>
      <c r="BL15">
        <v>16</v>
      </c>
      <c r="BM15" t="s">
        <v>13</v>
      </c>
      <c r="BN15">
        <v>0</v>
      </c>
      <c r="BO15">
        <v>2.85</v>
      </c>
      <c r="BP15" s="3">
        <v>800052</v>
      </c>
      <c r="BQ15">
        <v>0</v>
      </c>
      <c r="BR15" t="s">
        <v>14</v>
      </c>
      <c r="BS15" t="s">
        <v>14</v>
      </c>
      <c r="BT15" t="s">
        <v>14</v>
      </c>
      <c r="BU15" t="s">
        <v>14</v>
      </c>
    </row>
    <row r="16" spans="1:73" x14ac:dyDescent="0.35">
      <c r="A16">
        <v>52</v>
      </c>
      <c r="B16" t="s">
        <v>42</v>
      </c>
      <c r="C16" s="2">
        <v>45867.660324074073</v>
      </c>
      <c r="D16">
        <v>381</v>
      </c>
      <c r="E16" t="s">
        <v>13</v>
      </c>
      <c r="F16">
        <v>0</v>
      </c>
      <c r="G16">
        <v>5.8079999999999998</v>
      </c>
      <c r="H16" s="3">
        <v>63192431</v>
      </c>
      <c r="I16">
        <v>175.68299999999999</v>
      </c>
      <c r="J16" t="s">
        <v>14</v>
      </c>
      <c r="K16" t="s">
        <v>14</v>
      </c>
      <c r="L16" t="s">
        <v>14</v>
      </c>
      <c r="M16" t="s">
        <v>14</v>
      </c>
      <c r="O16">
        <v>52</v>
      </c>
      <c r="P16" t="s">
        <v>42</v>
      </c>
      <c r="Q16" s="2">
        <v>45867.660324074073</v>
      </c>
      <c r="R16">
        <v>381</v>
      </c>
      <c r="S16" t="s">
        <v>13</v>
      </c>
      <c r="T16">
        <v>0</v>
      </c>
      <c r="U16">
        <v>5.7709999999999999</v>
      </c>
      <c r="V16" s="3">
        <v>571367</v>
      </c>
      <c r="W16">
        <v>136.71100000000001</v>
      </c>
      <c r="X16" t="s">
        <v>14</v>
      </c>
      <c r="Y16" t="s">
        <v>14</v>
      </c>
      <c r="Z16" t="s">
        <v>14</v>
      </c>
      <c r="AA16" t="s">
        <v>14</v>
      </c>
      <c r="AC16">
        <v>52</v>
      </c>
      <c r="AD16" t="s">
        <v>42</v>
      </c>
      <c r="AE16" s="2">
        <v>45867.660324074073</v>
      </c>
      <c r="AF16">
        <v>381</v>
      </c>
      <c r="AG16" t="s">
        <v>13</v>
      </c>
      <c r="AH16">
        <v>0</v>
      </c>
      <c r="AI16">
        <v>12.089</v>
      </c>
      <c r="AJ16" s="3">
        <v>69131</v>
      </c>
      <c r="AK16">
        <v>14.999000000000001</v>
      </c>
      <c r="AL16" t="s">
        <v>14</v>
      </c>
      <c r="AM16" t="s">
        <v>14</v>
      </c>
      <c r="AN16" t="s">
        <v>14</v>
      </c>
      <c r="AO16" t="s">
        <v>14</v>
      </c>
      <c r="AQ16">
        <v>1</v>
      </c>
      <c r="AS16" s="10">
        <v>52</v>
      </c>
      <c r="AT16" s="15">
        <f t="shared" si="0"/>
        <v>135797.82357829355</v>
      </c>
      <c r="AU16" s="16">
        <f t="shared" si="1"/>
        <v>15382.271709390179</v>
      </c>
      <c r="AW16" s="6">
        <f t="shared" si="2"/>
        <v>135084.78608040715</v>
      </c>
      <c r="AX16" s="7">
        <f t="shared" si="3"/>
        <v>14063.715191491279</v>
      </c>
      <c r="AZ16" s="11">
        <f t="shared" si="4"/>
        <v>138994.43052622001</v>
      </c>
      <c r="BA16" s="12">
        <f t="shared" si="5"/>
        <v>15151.2837079151</v>
      </c>
      <c r="BC16" s="13">
        <f t="shared" si="6"/>
        <v>147496.02799064101</v>
      </c>
      <c r="BD16" s="14">
        <f t="shared" si="7"/>
        <v>13596.183643281169</v>
      </c>
      <c r="BF16" s="15">
        <f t="shared" si="8"/>
        <v>135797.82357829355</v>
      </c>
      <c r="BG16" s="16">
        <f t="shared" si="9"/>
        <v>15382.271709390179</v>
      </c>
      <c r="BI16">
        <v>52</v>
      </c>
      <c r="BJ16" t="s">
        <v>42</v>
      </c>
      <c r="BK16" s="2">
        <v>45867.660324074073</v>
      </c>
      <c r="BL16">
        <v>381</v>
      </c>
      <c r="BM16" t="s">
        <v>13</v>
      </c>
      <c r="BN16">
        <v>0</v>
      </c>
      <c r="BO16">
        <v>2.8610000000000002</v>
      </c>
      <c r="BP16" s="3">
        <v>545856</v>
      </c>
      <c r="BQ16">
        <v>0</v>
      </c>
      <c r="BR16" t="s">
        <v>14</v>
      </c>
      <c r="BS16" t="s">
        <v>14</v>
      </c>
      <c r="BT16" t="s">
        <v>14</v>
      </c>
      <c r="BU16" t="s">
        <v>14</v>
      </c>
    </row>
    <row r="17" spans="1:73" x14ac:dyDescent="0.35">
      <c r="A17">
        <v>53</v>
      </c>
      <c r="B17" t="s">
        <v>43</v>
      </c>
      <c r="C17" s="2">
        <v>45867.681574074071</v>
      </c>
      <c r="D17">
        <v>372</v>
      </c>
      <c r="E17" t="s">
        <v>13</v>
      </c>
      <c r="F17">
        <v>0</v>
      </c>
      <c r="G17">
        <v>5.9930000000000003</v>
      </c>
      <c r="H17" s="3">
        <v>21645</v>
      </c>
      <c r="I17">
        <v>4.9000000000000002E-2</v>
      </c>
      <c r="J17" t="s">
        <v>14</v>
      </c>
      <c r="K17" t="s">
        <v>14</v>
      </c>
      <c r="L17" t="s">
        <v>14</v>
      </c>
      <c r="M17" t="s">
        <v>14</v>
      </c>
      <c r="O17">
        <v>53</v>
      </c>
      <c r="P17" t="s">
        <v>43</v>
      </c>
      <c r="Q17" s="2">
        <v>45867.681574074071</v>
      </c>
      <c r="R17">
        <v>372</v>
      </c>
      <c r="S17" t="s">
        <v>13</v>
      </c>
      <c r="T17">
        <v>0</v>
      </c>
      <c r="U17" t="s">
        <v>14</v>
      </c>
      <c r="V17" s="3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C17">
        <v>53</v>
      </c>
      <c r="AD17" t="s">
        <v>43</v>
      </c>
      <c r="AE17" s="2">
        <v>45867.681574074071</v>
      </c>
      <c r="AF17">
        <v>372</v>
      </c>
      <c r="AG17" t="s">
        <v>13</v>
      </c>
      <c r="AH17">
        <v>0</v>
      </c>
      <c r="AI17">
        <v>12.167999999999999</v>
      </c>
      <c r="AJ17" s="3">
        <v>2665</v>
      </c>
      <c r="AK17">
        <v>0.48799999999999999</v>
      </c>
      <c r="AL17" t="s">
        <v>14</v>
      </c>
      <c r="AM17" t="s">
        <v>14</v>
      </c>
      <c r="AN17" t="s">
        <v>14</v>
      </c>
      <c r="AO17" t="s">
        <v>14</v>
      </c>
      <c r="AQ17">
        <v>1</v>
      </c>
      <c r="AS17" s="10">
        <v>53</v>
      </c>
      <c r="AT17" s="15">
        <f t="shared" si="0"/>
        <v>61.107672915424999</v>
      </c>
      <c r="AU17" s="16">
        <f t="shared" si="1"/>
        <v>472.47199381925009</v>
      </c>
      <c r="AW17" s="6">
        <f t="shared" si="2"/>
        <v>48.314726524746497</v>
      </c>
      <c r="AX17" s="7">
        <f t="shared" si="3"/>
        <v>446.97425121800001</v>
      </c>
      <c r="AZ17" s="11">
        <f t="shared" si="4"/>
        <v>54.706900998574994</v>
      </c>
      <c r="BA17" s="12">
        <f t="shared" si="5"/>
        <v>625.30067517750001</v>
      </c>
      <c r="BC17" s="13">
        <f t="shared" si="6"/>
        <v>58.292550459979999</v>
      </c>
      <c r="BD17" s="14">
        <f t="shared" si="7"/>
        <v>580.00028694499997</v>
      </c>
      <c r="BF17" s="15">
        <f t="shared" si="8"/>
        <v>61.107672915424999</v>
      </c>
      <c r="BG17" s="16">
        <f t="shared" si="9"/>
        <v>472.47199381925009</v>
      </c>
      <c r="BI17">
        <v>53</v>
      </c>
      <c r="BJ17" t="s">
        <v>43</v>
      </c>
      <c r="BK17" s="2">
        <v>45867.681574074071</v>
      </c>
      <c r="BL17">
        <v>372</v>
      </c>
      <c r="BM17" t="s">
        <v>13</v>
      </c>
      <c r="BN17">
        <v>0</v>
      </c>
      <c r="BO17">
        <v>2.8380000000000001</v>
      </c>
      <c r="BP17" s="3">
        <v>1042011</v>
      </c>
      <c r="BQ17">
        <v>0</v>
      </c>
      <c r="BR17" t="s">
        <v>14</v>
      </c>
      <c r="BS17" t="s">
        <v>14</v>
      </c>
      <c r="BT17" t="s">
        <v>14</v>
      </c>
      <c r="BU17" t="s">
        <v>14</v>
      </c>
    </row>
    <row r="18" spans="1:73" x14ac:dyDescent="0.35">
      <c r="A18">
        <v>54</v>
      </c>
      <c r="B18" t="s">
        <v>44</v>
      </c>
      <c r="C18" s="2">
        <v>45867.702824074076</v>
      </c>
      <c r="D18">
        <v>26</v>
      </c>
      <c r="E18" t="s">
        <v>13</v>
      </c>
      <c r="F18">
        <v>0</v>
      </c>
      <c r="G18">
        <v>5.9950000000000001</v>
      </c>
      <c r="H18" s="3">
        <v>7142</v>
      </c>
      <c r="I18">
        <v>1.7000000000000001E-2</v>
      </c>
      <c r="J18" t="s">
        <v>14</v>
      </c>
      <c r="K18" t="s">
        <v>14</v>
      </c>
      <c r="L18" t="s">
        <v>14</v>
      </c>
      <c r="M18" t="s">
        <v>14</v>
      </c>
      <c r="O18">
        <v>54</v>
      </c>
      <c r="P18" t="s">
        <v>44</v>
      </c>
      <c r="Q18" s="2">
        <v>45867.702824074076</v>
      </c>
      <c r="R18">
        <v>26</v>
      </c>
      <c r="S18" t="s">
        <v>13</v>
      </c>
      <c r="T18">
        <v>0</v>
      </c>
      <c r="U18" t="s">
        <v>14</v>
      </c>
      <c r="V18" s="3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C18">
        <v>54</v>
      </c>
      <c r="AD18" t="s">
        <v>44</v>
      </c>
      <c r="AE18" s="2">
        <v>45867.702824074076</v>
      </c>
      <c r="AF18">
        <v>26</v>
      </c>
      <c r="AG18" t="s">
        <v>13</v>
      </c>
      <c r="AH18">
        <v>0</v>
      </c>
      <c r="AI18">
        <v>12.166</v>
      </c>
      <c r="AJ18" s="3">
        <v>6379</v>
      </c>
      <c r="AK18">
        <v>1.3029999999999999</v>
      </c>
      <c r="AL18" t="s">
        <v>14</v>
      </c>
      <c r="AM18" t="s">
        <v>14</v>
      </c>
      <c r="AN18" t="s">
        <v>14</v>
      </c>
      <c r="AO18" t="s">
        <v>14</v>
      </c>
      <c r="AQ18">
        <v>1</v>
      </c>
      <c r="AS18" s="10">
        <v>54</v>
      </c>
      <c r="AT18" s="15">
        <f t="shared" si="0"/>
        <v>22.032656336852</v>
      </c>
      <c r="AU18" s="16">
        <f t="shared" si="1"/>
        <v>1316.5015611761303</v>
      </c>
      <c r="AW18" s="6">
        <f t="shared" si="2"/>
        <v>11.569342029200001</v>
      </c>
      <c r="AX18" s="7">
        <f t="shared" si="3"/>
        <v>1213.8008493216798</v>
      </c>
      <c r="AZ18" s="11">
        <f t="shared" si="4"/>
        <v>6.2327785600000016</v>
      </c>
      <c r="BA18" s="12">
        <f t="shared" si="5"/>
        <v>1516.1965425398998</v>
      </c>
      <c r="BC18" s="13">
        <f t="shared" si="6"/>
        <v>16.62293249096</v>
      </c>
      <c r="BD18" s="14">
        <f t="shared" si="7"/>
        <v>1339.3616398681997</v>
      </c>
      <c r="BF18" s="15">
        <f t="shared" si="8"/>
        <v>22.032656336852</v>
      </c>
      <c r="BG18" s="16">
        <f t="shared" si="9"/>
        <v>1316.5015611761303</v>
      </c>
      <c r="BI18">
        <v>54</v>
      </c>
      <c r="BJ18" t="s">
        <v>44</v>
      </c>
      <c r="BK18" s="2">
        <v>45867.702824074076</v>
      </c>
      <c r="BL18">
        <v>26</v>
      </c>
      <c r="BM18" t="s">
        <v>13</v>
      </c>
      <c r="BN18">
        <v>0</v>
      </c>
      <c r="BO18">
        <v>2.8359999999999999</v>
      </c>
      <c r="BP18" s="3">
        <v>1081873</v>
      </c>
      <c r="BQ18">
        <v>0</v>
      </c>
      <c r="BR18" t="s">
        <v>14</v>
      </c>
      <c r="BS18" t="s">
        <v>14</v>
      </c>
      <c r="BT18" t="s">
        <v>14</v>
      </c>
      <c r="BU18" t="s">
        <v>14</v>
      </c>
    </row>
    <row r="19" spans="1:73" x14ac:dyDescent="0.35">
      <c r="A19">
        <v>55</v>
      </c>
      <c r="B19" t="s">
        <v>45</v>
      </c>
      <c r="C19" s="2">
        <v>45867.724097222221</v>
      </c>
      <c r="D19">
        <v>118</v>
      </c>
      <c r="E19" t="s">
        <v>13</v>
      </c>
      <c r="F19">
        <v>0</v>
      </c>
      <c r="G19">
        <v>6.0250000000000004</v>
      </c>
      <c r="H19" s="3">
        <v>1175</v>
      </c>
      <c r="I19">
        <v>3.0000000000000001E-3</v>
      </c>
      <c r="J19" t="s">
        <v>14</v>
      </c>
      <c r="K19" t="s">
        <v>14</v>
      </c>
      <c r="L19" t="s">
        <v>14</v>
      </c>
      <c r="M19" t="s">
        <v>14</v>
      </c>
      <c r="O19">
        <v>55</v>
      </c>
      <c r="P19" t="s">
        <v>45</v>
      </c>
      <c r="Q19" s="2">
        <v>45867.724097222221</v>
      </c>
      <c r="R19">
        <v>118</v>
      </c>
      <c r="S19" t="s">
        <v>13</v>
      </c>
      <c r="T19">
        <v>0</v>
      </c>
      <c r="U19" t="s">
        <v>14</v>
      </c>
      <c r="V19" s="3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C19">
        <v>55</v>
      </c>
      <c r="AD19" t="s">
        <v>45</v>
      </c>
      <c r="AE19" s="2">
        <v>45867.724097222221</v>
      </c>
      <c r="AF19">
        <v>118</v>
      </c>
      <c r="AG19" t="s">
        <v>13</v>
      </c>
      <c r="AH19">
        <v>0</v>
      </c>
      <c r="AI19">
        <v>12.010999999999999</v>
      </c>
      <c r="AJ19" s="3">
        <v>153853</v>
      </c>
      <c r="AK19">
        <v>33.292999999999999</v>
      </c>
      <c r="AL19" t="s">
        <v>14</v>
      </c>
      <c r="AM19" t="s">
        <v>14</v>
      </c>
      <c r="AN19" t="s">
        <v>14</v>
      </c>
      <c r="AO19" t="s">
        <v>14</v>
      </c>
      <c r="AQ19">
        <v>1</v>
      </c>
      <c r="AS19" s="10">
        <v>55</v>
      </c>
      <c r="AT19" s="15">
        <f t="shared" si="0"/>
        <v>0.83407564812500024</v>
      </c>
      <c r="AU19" s="16">
        <f t="shared" si="1"/>
        <v>33371.455781632416</v>
      </c>
      <c r="AW19" s="6">
        <f t="shared" si="2"/>
        <v>-0.62338768749999995</v>
      </c>
      <c r="AX19" s="7">
        <f t="shared" si="3"/>
        <v>31093.637672058318</v>
      </c>
      <c r="AZ19" s="11">
        <f t="shared" si="4"/>
        <v>7.8666625000000003</v>
      </c>
      <c r="BA19" s="12">
        <f t="shared" si="5"/>
        <v>35364.254604591901</v>
      </c>
      <c r="BC19" s="13">
        <f t="shared" si="6"/>
        <v>-0.84983608749999995</v>
      </c>
      <c r="BD19" s="14">
        <f t="shared" si="7"/>
        <v>30620.365883015733</v>
      </c>
      <c r="BF19" s="15">
        <f t="shared" si="8"/>
        <v>0.83407564812500024</v>
      </c>
      <c r="BG19" s="16">
        <f t="shared" si="9"/>
        <v>33371.455781632416</v>
      </c>
      <c r="BI19">
        <v>55</v>
      </c>
      <c r="BJ19" t="s">
        <v>45</v>
      </c>
      <c r="BK19" s="2">
        <v>45867.724097222221</v>
      </c>
      <c r="BL19">
        <v>118</v>
      </c>
      <c r="BM19" t="s">
        <v>13</v>
      </c>
      <c r="BN19">
        <v>0</v>
      </c>
      <c r="BO19">
        <v>2.8410000000000002</v>
      </c>
      <c r="BP19" s="3">
        <v>956896</v>
      </c>
      <c r="BQ19">
        <v>0</v>
      </c>
      <c r="BR19" t="s">
        <v>14</v>
      </c>
      <c r="BS19" t="s">
        <v>14</v>
      </c>
      <c r="BT19" t="s">
        <v>14</v>
      </c>
      <c r="BU19" t="s">
        <v>14</v>
      </c>
    </row>
    <row r="20" spans="1:73" x14ac:dyDescent="0.35">
      <c r="A20">
        <v>56</v>
      </c>
      <c r="B20" t="s">
        <v>46</v>
      </c>
      <c r="C20" s="2">
        <v>45867.745370370372</v>
      </c>
      <c r="D20">
        <v>266</v>
      </c>
      <c r="E20" t="s">
        <v>13</v>
      </c>
      <c r="F20">
        <v>0</v>
      </c>
      <c r="G20">
        <v>6.0229999999999997</v>
      </c>
      <c r="H20" s="3">
        <v>1429</v>
      </c>
      <c r="I20">
        <v>4.0000000000000001E-3</v>
      </c>
      <c r="J20" t="s">
        <v>14</v>
      </c>
      <c r="K20" t="s">
        <v>14</v>
      </c>
      <c r="L20" t="s">
        <v>14</v>
      </c>
      <c r="M20" t="s">
        <v>14</v>
      </c>
      <c r="O20">
        <v>56</v>
      </c>
      <c r="P20" t="s">
        <v>46</v>
      </c>
      <c r="Q20" s="2">
        <v>45867.745370370372</v>
      </c>
      <c r="R20">
        <v>266</v>
      </c>
      <c r="S20" t="s">
        <v>13</v>
      </c>
      <c r="T20">
        <v>0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C20">
        <v>56</v>
      </c>
      <c r="AD20" t="s">
        <v>46</v>
      </c>
      <c r="AE20" s="2">
        <v>45867.745370370372</v>
      </c>
      <c r="AF20">
        <v>266</v>
      </c>
      <c r="AG20" t="s">
        <v>13</v>
      </c>
      <c r="AH20">
        <v>0</v>
      </c>
      <c r="AI20">
        <v>12.125999999999999</v>
      </c>
      <c r="AJ20" s="3">
        <v>32630</v>
      </c>
      <c r="AK20">
        <v>7.048</v>
      </c>
      <c r="AL20" t="s">
        <v>14</v>
      </c>
      <c r="AM20" t="s">
        <v>14</v>
      </c>
      <c r="AN20" t="s">
        <v>14</v>
      </c>
      <c r="AO20" t="s">
        <v>14</v>
      </c>
      <c r="AQ20">
        <v>1</v>
      </c>
      <c r="AS20" s="10">
        <v>56</v>
      </c>
      <c r="AT20" s="15">
        <f t="shared" si="0"/>
        <v>1.7241210542129997</v>
      </c>
      <c r="AU20" s="16">
        <f t="shared" si="1"/>
        <v>7243.6053417170006</v>
      </c>
      <c r="AW20" s="6">
        <f t="shared" si="2"/>
        <v>-0.31521934270000007</v>
      </c>
      <c r="AX20" s="7">
        <f t="shared" si="3"/>
        <v>6613.7494247120003</v>
      </c>
      <c r="AZ20" s="11">
        <f t="shared" si="4"/>
        <v>7.0135171400000003</v>
      </c>
      <c r="BA20" s="12">
        <f t="shared" si="5"/>
        <v>7454.3826219100001</v>
      </c>
      <c r="BC20" s="13">
        <f t="shared" si="6"/>
        <v>-0.18898077725999984</v>
      </c>
      <c r="BD20" s="14">
        <f t="shared" si="7"/>
        <v>6659.5799293800001</v>
      </c>
      <c r="BF20" s="15">
        <f t="shared" si="8"/>
        <v>1.7241210542129997</v>
      </c>
      <c r="BG20" s="16">
        <f t="shared" si="9"/>
        <v>7243.6053417170006</v>
      </c>
      <c r="BI20">
        <v>56</v>
      </c>
      <c r="BJ20" t="s">
        <v>46</v>
      </c>
      <c r="BK20" s="2">
        <v>45867.745370370372</v>
      </c>
      <c r="BL20">
        <v>266</v>
      </c>
      <c r="BM20" t="s">
        <v>13</v>
      </c>
      <c r="BN20">
        <v>0</v>
      </c>
      <c r="BO20">
        <v>2.843</v>
      </c>
      <c r="BP20" s="3">
        <v>920251</v>
      </c>
      <c r="BQ20">
        <v>0</v>
      </c>
      <c r="BR20" t="s">
        <v>14</v>
      </c>
      <c r="BS20" t="s">
        <v>14</v>
      </c>
      <c r="BT20" t="s">
        <v>14</v>
      </c>
      <c r="BU20" t="s">
        <v>14</v>
      </c>
    </row>
    <row r="21" spans="1:73" x14ac:dyDescent="0.35">
      <c r="A21">
        <v>57</v>
      </c>
      <c r="B21" t="s">
        <v>47</v>
      </c>
      <c r="C21" s="2">
        <v>45867.766643518517</v>
      </c>
      <c r="D21">
        <v>375</v>
      </c>
      <c r="E21" t="s">
        <v>13</v>
      </c>
      <c r="F21">
        <v>0</v>
      </c>
      <c r="G21">
        <v>6.0289999999999999</v>
      </c>
      <c r="H21" s="3">
        <v>867</v>
      </c>
      <c r="I21">
        <v>2E-3</v>
      </c>
      <c r="J21" t="s">
        <v>14</v>
      </c>
      <c r="K21" t="s">
        <v>14</v>
      </c>
      <c r="L21" t="s">
        <v>14</v>
      </c>
      <c r="M21" t="s">
        <v>14</v>
      </c>
      <c r="O21">
        <v>57</v>
      </c>
      <c r="P21" t="s">
        <v>47</v>
      </c>
      <c r="Q21" s="2">
        <v>45867.766643518517</v>
      </c>
      <c r="R21">
        <v>375</v>
      </c>
      <c r="S21" t="s">
        <v>13</v>
      </c>
      <c r="T21">
        <v>0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C21">
        <v>57</v>
      </c>
      <c r="AD21" t="s">
        <v>47</v>
      </c>
      <c r="AE21" s="2">
        <v>45867.766643518517</v>
      </c>
      <c r="AF21">
        <v>375</v>
      </c>
      <c r="AG21" t="s">
        <v>13</v>
      </c>
      <c r="AH21">
        <v>0</v>
      </c>
      <c r="AI21">
        <v>12.026</v>
      </c>
      <c r="AJ21" s="3">
        <v>134912</v>
      </c>
      <c r="AK21">
        <v>29.222000000000001</v>
      </c>
      <c r="AL21" t="s">
        <v>14</v>
      </c>
      <c r="AM21" t="s">
        <v>14</v>
      </c>
      <c r="AN21" t="s">
        <v>14</v>
      </c>
      <c r="AO21" t="s">
        <v>14</v>
      </c>
      <c r="AQ21">
        <v>1</v>
      </c>
      <c r="AS21" s="10">
        <v>57</v>
      </c>
      <c r="AT21" s="15">
        <f t="shared" si="0"/>
        <v>-0.24372190532299998</v>
      </c>
      <c r="AU21" s="16">
        <f t="shared" si="1"/>
        <v>29362.909148958719</v>
      </c>
      <c r="AW21" s="6">
        <f t="shared" si="2"/>
        <v>-0.97192128830000002</v>
      </c>
      <c r="AX21" s="7">
        <f t="shared" si="3"/>
        <v>27318.114557573117</v>
      </c>
      <c r="AZ21" s="11">
        <f t="shared" si="4"/>
        <v>8.9946570599999998</v>
      </c>
      <c r="BA21" s="12">
        <f t="shared" si="5"/>
        <v>30896.271367270401</v>
      </c>
      <c r="BC21" s="13">
        <f t="shared" si="6"/>
        <v>-1.64129749054</v>
      </c>
      <c r="BD21" s="14">
        <f t="shared" si="7"/>
        <v>26844.269616711681</v>
      </c>
      <c r="BF21" s="15">
        <f t="shared" si="8"/>
        <v>-0.24372190532299998</v>
      </c>
      <c r="BG21" s="16">
        <f t="shared" si="9"/>
        <v>29362.909148958719</v>
      </c>
      <c r="BI21">
        <v>57</v>
      </c>
      <c r="BJ21" t="s">
        <v>47</v>
      </c>
      <c r="BK21" s="2">
        <v>45867.766643518517</v>
      </c>
      <c r="BL21">
        <v>375</v>
      </c>
      <c r="BM21" t="s">
        <v>13</v>
      </c>
      <c r="BN21">
        <v>0</v>
      </c>
      <c r="BO21">
        <v>2.843</v>
      </c>
      <c r="BP21" s="3">
        <v>921332</v>
      </c>
      <c r="BQ21">
        <v>0</v>
      </c>
      <c r="BR21" t="s">
        <v>14</v>
      </c>
      <c r="BS21" t="s">
        <v>14</v>
      </c>
      <c r="BT21" t="s">
        <v>14</v>
      </c>
      <c r="BU21" t="s">
        <v>14</v>
      </c>
    </row>
    <row r="22" spans="1:73" x14ac:dyDescent="0.35">
      <c r="A22">
        <v>58</v>
      </c>
      <c r="B22" t="s">
        <v>48</v>
      </c>
      <c r="C22" s="2">
        <v>45867.787916666668</v>
      </c>
      <c r="D22">
        <v>358</v>
      </c>
      <c r="E22" t="s">
        <v>13</v>
      </c>
      <c r="F22">
        <v>0</v>
      </c>
      <c r="G22" t="s">
        <v>14</v>
      </c>
      <c r="H22" s="3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O22">
        <v>58</v>
      </c>
      <c r="P22" t="s">
        <v>48</v>
      </c>
      <c r="Q22" s="2">
        <v>45867.787916666668</v>
      </c>
      <c r="R22">
        <v>358</v>
      </c>
      <c r="S22" t="s">
        <v>13</v>
      </c>
      <c r="T22">
        <v>0</v>
      </c>
      <c r="U22" t="s">
        <v>14</v>
      </c>
      <c r="V22" s="3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C22">
        <v>58</v>
      </c>
      <c r="AD22" t="s">
        <v>48</v>
      </c>
      <c r="AE22" s="2">
        <v>45867.787916666668</v>
      </c>
      <c r="AF22">
        <v>358</v>
      </c>
      <c r="AG22" t="s">
        <v>13</v>
      </c>
      <c r="AH22">
        <v>0</v>
      </c>
      <c r="AI22" t="s">
        <v>14</v>
      </c>
      <c r="AJ22" t="s">
        <v>14</v>
      </c>
      <c r="AK22" t="s">
        <v>14</v>
      </c>
      <c r="AL22" t="s">
        <v>14</v>
      </c>
      <c r="AM22" t="s">
        <v>14</v>
      </c>
      <c r="AN22" t="s">
        <v>14</v>
      </c>
      <c r="AO22" t="s">
        <v>14</v>
      </c>
      <c r="AQ22">
        <v>3</v>
      </c>
      <c r="AR22" t="s">
        <v>77</v>
      </c>
      <c r="AS22" s="10">
        <v>58</v>
      </c>
      <c r="AT22" s="15" t="e">
        <f t="shared" si="0"/>
        <v>#VALUE!</v>
      </c>
      <c r="AU22" s="16" t="e">
        <f t="shared" si="1"/>
        <v>#VALUE!</v>
      </c>
      <c r="AW22" s="6" t="e">
        <f t="shared" si="2"/>
        <v>#VALUE!</v>
      </c>
      <c r="AX22" s="7" t="e">
        <f t="shared" si="3"/>
        <v>#VALUE!</v>
      </c>
      <c r="AZ22" s="11" t="e">
        <f t="shared" si="4"/>
        <v>#VALUE!</v>
      </c>
      <c r="BA22" s="12" t="e">
        <f t="shared" si="5"/>
        <v>#VALUE!</v>
      </c>
      <c r="BC22" s="13" t="e">
        <f t="shared" si="6"/>
        <v>#VALUE!</v>
      </c>
      <c r="BD22" s="14" t="e">
        <f t="shared" si="7"/>
        <v>#VALUE!</v>
      </c>
      <c r="BF22" s="15" t="e">
        <f t="shared" si="8"/>
        <v>#VALUE!</v>
      </c>
      <c r="BG22" s="16" t="e">
        <f t="shared" si="9"/>
        <v>#VALUE!</v>
      </c>
      <c r="BI22">
        <v>58</v>
      </c>
      <c r="BJ22" t="s">
        <v>48</v>
      </c>
      <c r="BK22" s="2">
        <v>45867.787916666668</v>
      </c>
      <c r="BL22">
        <v>358</v>
      </c>
      <c r="BM22" t="s">
        <v>13</v>
      </c>
      <c r="BN22">
        <v>0</v>
      </c>
      <c r="BO22" t="s">
        <v>14</v>
      </c>
      <c r="BP22" s="3" t="s">
        <v>14</v>
      </c>
      <c r="BQ22" t="s">
        <v>14</v>
      </c>
      <c r="BR22" t="s">
        <v>14</v>
      </c>
      <c r="BS22" t="s">
        <v>14</v>
      </c>
      <c r="BT22" t="s">
        <v>14</v>
      </c>
      <c r="BU22" t="s">
        <v>14</v>
      </c>
    </row>
    <row r="23" spans="1:73" x14ac:dyDescent="0.35">
      <c r="A23">
        <v>59</v>
      </c>
      <c r="B23" t="s">
        <v>49</v>
      </c>
      <c r="C23" s="2">
        <v>45868.472256944442</v>
      </c>
      <c r="D23">
        <v>328</v>
      </c>
      <c r="E23" t="s">
        <v>13</v>
      </c>
      <c r="F23">
        <v>0</v>
      </c>
      <c r="G23">
        <v>6.0069999999999997</v>
      </c>
      <c r="H23" s="3">
        <v>2064</v>
      </c>
      <c r="I23">
        <v>5.0000000000000001E-3</v>
      </c>
      <c r="J23" t="s">
        <v>14</v>
      </c>
      <c r="K23" t="s">
        <v>14</v>
      </c>
      <c r="L23" t="s">
        <v>14</v>
      </c>
      <c r="M23" t="s">
        <v>14</v>
      </c>
      <c r="O23">
        <v>59</v>
      </c>
      <c r="P23" t="s">
        <v>49</v>
      </c>
      <c r="Q23" s="2">
        <v>45868.472256944442</v>
      </c>
      <c r="R23">
        <v>328</v>
      </c>
      <c r="S23" t="s">
        <v>13</v>
      </c>
      <c r="T23">
        <v>0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C23">
        <v>59</v>
      </c>
      <c r="AD23" t="s">
        <v>49</v>
      </c>
      <c r="AE23" s="2">
        <v>45868.472256944442</v>
      </c>
      <c r="AF23">
        <v>328</v>
      </c>
      <c r="AG23" t="s">
        <v>13</v>
      </c>
      <c r="AH23">
        <v>0</v>
      </c>
      <c r="AI23" t="s">
        <v>14</v>
      </c>
      <c r="AJ23" t="s">
        <v>14</v>
      </c>
      <c r="AK23" t="s">
        <v>14</v>
      </c>
      <c r="AL23" t="s">
        <v>14</v>
      </c>
      <c r="AM23" t="s">
        <v>14</v>
      </c>
      <c r="AN23" t="s">
        <v>14</v>
      </c>
      <c r="AO23" t="s">
        <v>14</v>
      </c>
      <c r="AQ23">
        <v>2</v>
      </c>
      <c r="AR23" t="s">
        <v>76</v>
      </c>
      <c r="AS23" s="10">
        <v>59</v>
      </c>
      <c r="AT23" s="15">
        <f t="shared" si="0"/>
        <v>3.9540289953279997</v>
      </c>
      <c r="AU23" s="16" t="e">
        <f t="shared" si="1"/>
        <v>#VALUE!</v>
      </c>
      <c r="AW23" s="6">
        <f t="shared" si="2"/>
        <v>0.53722554880000017</v>
      </c>
      <c r="AX23" s="7" t="e">
        <f t="shared" si="3"/>
        <v>#VALUE!</v>
      </c>
      <c r="AZ23" s="11">
        <f t="shared" si="4"/>
        <v>5.1854918400000001</v>
      </c>
      <c r="BA23" s="12" t="e">
        <f t="shared" si="5"/>
        <v>#VALUE!</v>
      </c>
      <c r="BC23" s="13">
        <f t="shared" si="6"/>
        <v>1.4954138854399996</v>
      </c>
      <c r="BD23" s="14" t="e">
        <f t="shared" si="7"/>
        <v>#VALUE!</v>
      </c>
      <c r="BF23" s="15">
        <f t="shared" si="8"/>
        <v>3.9540289953279997</v>
      </c>
      <c r="BG23" s="16" t="e">
        <f t="shared" si="9"/>
        <v>#VALUE!</v>
      </c>
      <c r="BI23">
        <v>59</v>
      </c>
      <c r="BJ23" t="s">
        <v>49</v>
      </c>
      <c r="BK23" s="2">
        <v>45868.472256944442</v>
      </c>
      <c r="BL23">
        <v>328</v>
      </c>
      <c r="BM23" t="s">
        <v>13</v>
      </c>
      <c r="BN23">
        <v>0</v>
      </c>
      <c r="BO23">
        <v>2.8479999999999999</v>
      </c>
      <c r="BP23" s="3">
        <v>895539</v>
      </c>
      <c r="BQ23">
        <v>0</v>
      </c>
      <c r="BR23" t="s">
        <v>14</v>
      </c>
      <c r="BS23" t="s">
        <v>14</v>
      </c>
      <c r="BT23" t="s">
        <v>14</v>
      </c>
      <c r="BU23" t="s">
        <v>14</v>
      </c>
    </row>
    <row r="24" spans="1:73" x14ac:dyDescent="0.35">
      <c r="A24">
        <v>60</v>
      </c>
      <c r="B24" t="s">
        <v>50</v>
      </c>
      <c r="C24" s="2">
        <v>45868.493518518517</v>
      </c>
      <c r="D24">
        <v>285</v>
      </c>
      <c r="E24" t="s">
        <v>13</v>
      </c>
      <c r="F24">
        <v>0</v>
      </c>
      <c r="G24">
        <v>5.798</v>
      </c>
      <c r="H24" s="3">
        <v>62017084</v>
      </c>
      <c r="I24">
        <v>171.44900000000001</v>
      </c>
      <c r="J24" t="s">
        <v>14</v>
      </c>
      <c r="K24" t="s">
        <v>14</v>
      </c>
      <c r="L24" t="s">
        <v>14</v>
      </c>
      <c r="M24" t="s">
        <v>14</v>
      </c>
      <c r="O24">
        <v>60</v>
      </c>
      <c r="P24" t="s">
        <v>50</v>
      </c>
      <c r="Q24" s="2">
        <v>45868.493518518517</v>
      </c>
      <c r="R24">
        <v>285</v>
      </c>
      <c r="S24" t="s">
        <v>13</v>
      </c>
      <c r="T24">
        <v>0</v>
      </c>
      <c r="U24">
        <v>5.7649999999999997</v>
      </c>
      <c r="V24" s="3">
        <v>567481</v>
      </c>
      <c r="W24">
        <v>135.81100000000001</v>
      </c>
      <c r="X24" t="s">
        <v>14</v>
      </c>
      <c r="Y24" t="s">
        <v>14</v>
      </c>
      <c r="Z24" t="s">
        <v>14</v>
      </c>
      <c r="AA24" t="s">
        <v>14</v>
      </c>
      <c r="AC24">
        <v>60</v>
      </c>
      <c r="AD24" t="s">
        <v>50</v>
      </c>
      <c r="AE24" s="2">
        <v>45868.493518518517</v>
      </c>
      <c r="AF24">
        <v>285</v>
      </c>
      <c r="AG24" t="s">
        <v>13</v>
      </c>
      <c r="AH24">
        <v>0</v>
      </c>
      <c r="AI24">
        <v>12.045</v>
      </c>
      <c r="AJ24" s="3">
        <v>66175</v>
      </c>
      <c r="AK24">
        <v>14.356999999999999</v>
      </c>
      <c r="AL24" t="s">
        <v>14</v>
      </c>
      <c r="AM24" t="s">
        <v>14</v>
      </c>
      <c r="AN24" t="s">
        <v>14</v>
      </c>
      <c r="AO24" t="s">
        <v>14</v>
      </c>
      <c r="AQ24">
        <v>1</v>
      </c>
      <c r="AS24" s="10">
        <v>60</v>
      </c>
      <c r="AT24" s="15">
        <f t="shared" si="0"/>
        <v>134904.22979043945</v>
      </c>
      <c r="AU24" s="16">
        <f t="shared" si="1"/>
        <v>14751.866132762501</v>
      </c>
      <c r="AW24" s="6">
        <f t="shared" si="2"/>
        <v>134210.32289770379</v>
      </c>
      <c r="AX24" s="7">
        <f t="shared" si="3"/>
        <v>13462.917086449999</v>
      </c>
      <c r="AZ24" s="11">
        <f t="shared" si="4"/>
        <v>138086.18279278002</v>
      </c>
      <c r="BA24" s="12">
        <f t="shared" si="5"/>
        <v>14435.4410574375</v>
      </c>
      <c r="BC24" s="13">
        <f t="shared" si="6"/>
        <v>146556.40985380902</v>
      </c>
      <c r="BD24" s="14">
        <f t="shared" si="7"/>
        <v>12995.971991081249</v>
      </c>
      <c r="BF24" s="15">
        <f t="shared" si="8"/>
        <v>134904.22979043945</v>
      </c>
      <c r="BG24" s="16">
        <f t="shared" si="9"/>
        <v>14751.866132762501</v>
      </c>
      <c r="BI24">
        <v>60</v>
      </c>
      <c r="BJ24" t="s">
        <v>50</v>
      </c>
      <c r="BK24" s="2">
        <v>45868.493518518517</v>
      </c>
      <c r="BL24">
        <v>285</v>
      </c>
      <c r="BM24" t="s">
        <v>13</v>
      </c>
      <c r="BN24">
        <v>0</v>
      </c>
      <c r="BO24">
        <v>2.855</v>
      </c>
      <c r="BP24" s="3">
        <v>571550</v>
      </c>
      <c r="BQ24">
        <v>0</v>
      </c>
      <c r="BR24" t="s">
        <v>14</v>
      </c>
      <c r="BS24" t="s">
        <v>14</v>
      </c>
      <c r="BT24" t="s">
        <v>14</v>
      </c>
      <c r="BU24" t="s">
        <v>14</v>
      </c>
    </row>
    <row r="25" spans="1:73" x14ac:dyDescent="0.35">
      <c r="A25">
        <v>61</v>
      </c>
      <c r="B25" t="s">
        <v>51</v>
      </c>
      <c r="C25" s="2">
        <v>45868.514745370368</v>
      </c>
      <c r="D25">
        <v>337</v>
      </c>
      <c r="E25" t="s">
        <v>13</v>
      </c>
      <c r="F25">
        <v>0</v>
      </c>
      <c r="G25">
        <v>5.984</v>
      </c>
      <c r="H25" s="3">
        <v>10746</v>
      </c>
      <c r="I25">
        <v>2.5000000000000001E-2</v>
      </c>
      <c r="J25" t="s">
        <v>14</v>
      </c>
      <c r="K25" t="s">
        <v>14</v>
      </c>
      <c r="L25" t="s">
        <v>14</v>
      </c>
      <c r="M25" t="s">
        <v>14</v>
      </c>
      <c r="O25">
        <v>61</v>
      </c>
      <c r="P25" t="s">
        <v>51</v>
      </c>
      <c r="Q25" s="2">
        <v>45868.514745370368</v>
      </c>
      <c r="R25">
        <v>337</v>
      </c>
      <c r="S25" t="s">
        <v>13</v>
      </c>
      <c r="T25">
        <v>0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C25">
        <v>61</v>
      </c>
      <c r="AD25" t="s">
        <v>51</v>
      </c>
      <c r="AE25" s="2">
        <v>45868.514745370368</v>
      </c>
      <c r="AF25">
        <v>337</v>
      </c>
      <c r="AG25" t="s">
        <v>13</v>
      </c>
      <c r="AH25">
        <v>0</v>
      </c>
      <c r="AI25">
        <v>12.146000000000001</v>
      </c>
      <c r="AJ25" s="3">
        <v>3774</v>
      </c>
      <c r="AK25">
        <v>0.73199999999999998</v>
      </c>
      <c r="AL25" t="s">
        <v>14</v>
      </c>
      <c r="AM25" t="s">
        <v>14</v>
      </c>
      <c r="AN25" t="s">
        <v>14</v>
      </c>
      <c r="AO25" t="s">
        <v>14</v>
      </c>
      <c r="AQ25">
        <v>1</v>
      </c>
      <c r="AS25" s="10">
        <v>61</v>
      </c>
      <c r="AT25" s="15">
        <f t="shared" si="0"/>
        <v>31.969401676291998</v>
      </c>
      <c r="AU25" s="16">
        <f t="shared" si="1"/>
        <v>724.64089226068006</v>
      </c>
      <c r="AW25" s="6">
        <f t="shared" si="2"/>
        <v>22.752307521401359</v>
      </c>
      <c r="AX25" s="7">
        <f t="shared" si="3"/>
        <v>676.02231670047991</v>
      </c>
      <c r="AZ25" s="11">
        <f t="shared" si="4"/>
        <v>22.097971534268005</v>
      </c>
      <c r="BA25" s="12">
        <f t="shared" si="5"/>
        <v>892.6397330364</v>
      </c>
      <c r="BC25" s="13">
        <f t="shared" si="6"/>
        <v>26.798304382179204</v>
      </c>
      <c r="BD25" s="14">
        <f t="shared" si="7"/>
        <v>806.91826405519998</v>
      </c>
      <c r="BF25" s="15">
        <f t="shared" si="8"/>
        <v>31.969401676291998</v>
      </c>
      <c r="BG25" s="16">
        <f t="shared" si="9"/>
        <v>724.64089226068006</v>
      </c>
      <c r="BI25">
        <v>61</v>
      </c>
      <c r="BJ25" t="s">
        <v>51</v>
      </c>
      <c r="BK25" s="2">
        <v>45868.514745370368</v>
      </c>
      <c r="BL25">
        <v>337</v>
      </c>
      <c r="BM25" t="s">
        <v>13</v>
      </c>
      <c r="BN25">
        <v>0</v>
      </c>
      <c r="BO25">
        <v>2.84</v>
      </c>
      <c r="BP25" s="3">
        <v>931835</v>
      </c>
      <c r="BQ25">
        <v>0</v>
      </c>
      <c r="BR25" t="s">
        <v>14</v>
      </c>
      <c r="BS25" t="s">
        <v>14</v>
      </c>
      <c r="BT25" t="s">
        <v>14</v>
      </c>
      <c r="BU25" t="s">
        <v>14</v>
      </c>
    </row>
    <row r="26" spans="1:73" x14ac:dyDescent="0.35">
      <c r="A26">
        <v>62</v>
      </c>
      <c r="B26" t="s">
        <v>52</v>
      </c>
      <c r="C26" s="2">
        <v>45868.535995370374</v>
      </c>
      <c r="D26">
        <v>269</v>
      </c>
      <c r="E26" t="s">
        <v>13</v>
      </c>
      <c r="F26">
        <v>0</v>
      </c>
      <c r="G26">
        <v>5.992</v>
      </c>
      <c r="H26" s="3">
        <v>7597</v>
      </c>
      <c r="I26">
        <v>1.7999999999999999E-2</v>
      </c>
      <c r="J26" t="s">
        <v>14</v>
      </c>
      <c r="K26" t="s">
        <v>14</v>
      </c>
      <c r="L26" t="s">
        <v>14</v>
      </c>
      <c r="M26" t="s">
        <v>14</v>
      </c>
      <c r="O26">
        <v>62</v>
      </c>
      <c r="P26" t="s">
        <v>52</v>
      </c>
      <c r="Q26" s="2">
        <v>45868.535995370374</v>
      </c>
      <c r="R26">
        <v>269</v>
      </c>
      <c r="S26" t="s">
        <v>13</v>
      </c>
      <c r="T26">
        <v>0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C26">
        <v>62</v>
      </c>
      <c r="AD26" t="s">
        <v>52</v>
      </c>
      <c r="AE26" s="2">
        <v>45868.535995370374</v>
      </c>
      <c r="AF26">
        <v>269</v>
      </c>
      <c r="AG26" t="s">
        <v>13</v>
      </c>
      <c r="AH26">
        <v>0</v>
      </c>
      <c r="AI26">
        <v>12.151999999999999</v>
      </c>
      <c r="AJ26" s="3">
        <v>4715</v>
      </c>
      <c r="AK26">
        <v>0.93799999999999994</v>
      </c>
      <c r="AL26" t="s">
        <v>14</v>
      </c>
      <c r="AM26" t="s">
        <v>14</v>
      </c>
      <c r="AN26" t="s">
        <v>14</v>
      </c>
      <c r="AO26" t="s">
        <v>14</v>
      </c>
      <c r="AQ26">
        <v>1</v>
      </c>
      <c r="AS26" s="10">
        <v>62</v>
      </c>
      <c r="AT26" s="15">
        <f t="shared" si="0"/>
        <v>23.673922475636999</v>
      </c>
      <c r="AU26" s="16">
        <f t="shared" si="1"/>
        <v>938.51461378925001</v>
      </c>
      <c r="AW26" s="6">
        <f t="shared" si="2"/>
        <v>12.923638927700001</v>
      </c>
      <c r="AX26" s="7">
        <f t="shared" si="3"/>
        <v>870.32315913799994</v>
      </c>
      <c r="AZ26" s="11">
        <f t="shared" si="4"/>
        <v>7.6860758600000008</v>
      </c>
      <c r="BA26" s="12">
        <f t="shared" si="5"/>
        <v>1118.6003382775</v>
      </c>
      <c r="BC26" s="13">
        <f t="shared" si="6"/>
        <v>18.122242330260001</v>
      </c>
      <c r="BD26" s="14">
        <f t="shared" si="7"/>
        <v>999.34557274499991</v>
      </c>
      <c r="BF26" s="15">
        <f t="shared" si="8"/>
        <v>23.673922475636999</v>
      </c>
      <c r="BG26" s="16">
        <f t="shared" si="9"/>
        <v>938.51461378925001</v>
      </c>
      <c r="BI26">
        <v>62</v>
      </c>
      <c r="BJ26" t="s">
        <v>52</v>
      </c>
      <c r="BK26" s="2">
        <v>45868.535995370374</v>
      </c>
      <c r="BL26">
        <v>269</v>
      </c>
      <c r="BM26" t="s">
        <v>13</v>
      </c>
      <c r="BN26">
        <v>0</v>
      </c>
      <c r="BO26">
        <v>2.8479999999999999</v>
      </c>
      <c r="BP26" s="3">
        <v>903107</v>
      </c>
      <c r="BQ26">
        <v>0</v>
      </c>
      <c r="BR26" t="s">
        <v>14</v>
      </c>
      <c r="BS26" t="s">
        <v>14</v>
      </c>
      <c r="BT26" t="s">
        <v>14</v>
      </c>
      <c r="BU26" t="s">
        <v>14</v>
      </c>
    </row>
    <row r="27" spans="1:73" x14ac:dyDescent="0.35">
      <c r="A27">
        <v>63</v>
      </c>
      <c r="B27" t="s">
        <v>53</v>
      </c>
      <c r="C27" s="2">
        <v>45868.557268518518</v>
      </c>
      <c r="D27">
        <v>182</v>
      </c>
      <c r="E27" t="s">
        <v>13</v>
      </c>
      <c r="F27">
        <v>0</v>
      </c>
      <c r="G27">
        <v>6.0060000000000002</v>
      </c>
      <c r="H27" s="3">
        <v>1225</v>
      </c>
      <c r="I27">
        <v>3.0000000000000001E-3</v>
      </c>
      <c r="J27" t="s">
        <v>14</v>
      </c>
      <c r="K27" t="s">
        <v>14</v>
      </c>
      <c r="L27" t="s">
        <v>14</v>
      </c>
      <c r="M27" t="s">
        <v>14</v>
      </c>
      <c r="O27">
        <v>63</v>
      </c>
      <c r="P27" t="s">
        <v>53</v>
      </c>
      <c r="Q27" s="2">
        <v>45868.557268518518</v>
      </c>
      <c r="R27">
        <v>182</v>
      </c>
      <c r="S27" t="s">
        <v>13</v>
      </c>
      <c r="T27">
        <v>0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C27">
        <v>63</v>
      </c>
      <c r="AD27" t="s">
        <v>53</v>
      </c>
      <c r="AE27" s="2">
        <v>45868.557268518518</v>
      </c>
      <c r="AF27">
        <v>182</v>
      </c>
      <c r="AG27" t="s">
        <v>13</v>
      </c>
      <c r="AH27">
        <v>0</v>
      </c>
      <c r="AI27">
        <v>12.000999999999999</v>
      </c>
      <c r="AJ27" s="3">
        <v>140432</v>
      </c>
      <c r="AK27">
        <v>30.41</v>
      </c>
      <c r="AL27" t="s">
        <v>14</v>
      </c>
      <c r="AM27" t="s">
        <v>14</v>
      </c>
      <c r="AN27" t="s">
        <v>14</v>
      </c>
      <c r="AO27" t="s">
        <v>14</v>
      </c>
      <c r="AQ27">
        <v>1</v>
      </c>
      <c r="AS27" s="10">
        <v>63</v>
      </c>
      <c r="AT27" s="15">
        <f t="shared" si="0"/>
        <v>1.0091948081249997</v>
      </c>
      <c r="AU27" s="16">
        <f t="shared" si="1"/>
        <v>30531.911822853119</v>
      </c>
      <c r="AW27" s="6">
        <f t="shared" si="2"/>
        <v>-0.56420668750000003</v>
      </c>
      <c r="AX27" s="7">
        <f t="shared" si="3"/>
        <v>28420.310738155516</v>
      </c>
      <c r="AZ27" s="11">
        <f t="shared" si="4"/>
        <v>7.6932125000000005</v>
      </c>
      <c r="BA27" s="12">
        <f t="shared" si="5"/>
        <v>32201.411503078401</v>
      </c>
      <c r="BC27" s="13">
        <f t="shared" si="6"/>
        <v>-0.7203292874999998</v>
      </c>
      <c r="BD27" s="14">
        <f t="shared" si="7"/>
        <v>27946.52244662528</v>
      </c>
      <c r="BF27" s="15">
        <f t="shared" si="8"/>
        <v>1.0091948081249997</v>
      </c>
      <c r="BG27" s="16">
        <f t="shared" si="9"/>
        <v>30531.911822853119</v>
      </c>
      <c r="BI27">
        <v>63</v>
      </c>
      <c r="BJ27" t="s">
        <v>53</v>
      </c>
      <c r="BK27" s="2">
        <v>45868.557268518518</v>
      </c>
      <c r="BL27">
        <v>182</v>
      </c>
      <c r="BM27" t="s">
        <v>13</v>
      </c>
      <c r="BN27">
        <v>0</v>
      </c>
      <c r="BO27">
        <v>2.835</v>
      </c>
      <c r="BP27" s="3">
        <v>1018597</v>
      </c>
      <c r="BQ27">
        <v>0</v>
      </c>
      <c r="BR27" t="s">
        <v>14</v>
      </c>
      <c r="BS27" t="s">
        <v>14</v>
      </c>
      <c r="BT27" t="s">
        <v>14</v>
      </c>
      <c r="BU27" t="s">
        <v>14</v>
      </c>
    </row>
    <row r="28" spans="1:73" x14ac:dyDescent="0.35">
      <c r="A28">
        <v>64</v>
      </c>
      <c r="B28" t="s">
        <v>54</v>
      </c>
      <c r="C28" s="2">
        <v>45868.578518518516</v>
      </c>
      <c r="D28">
        <v>205</v>
      </c>
      <c r="E28" t="s">
        <v>13</v>
      </c>
      <c r="F28">
        <v>0</v>
      </c>
      <c r="G28">
        <v>5.984</v>
      </c>
      <c r="H28" s="3">
        <v>39414</v>
      </c>
      <c r="I28">
        <v>8.8999999999999996E-2</v>
      </c>
      <c r="J28" t="s">
        <v>14</v>
      </c>
      <c r="K28" t="s">
        <v>14</v>
      </c>
      <c r="L28" t="s">
        <v>14</v>
      </c>
      <c r="M28" t="s">
        <v>14</v>
      </c>
      <c r="O28">
        <v>64</v>
      </c>
      <c r="P28" t="s">
        <v>54</v>
      </c>
      <c r="Q28" s="2">
        <v>45868.578518518516</v>
      </c>
      <c r="R28">
        <v>205</v>
      </c>
      <c r="S28" t="s">
        <v>13</v>
      </c>
      <c r="T28">
        <v>0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C28">
        <v>64</v>
      </c>
      <c r="AD28" t="s">
        <v>54</v>
      </c>
      <c r="AE28" s="2">
        <v>45868.578518518516</v>
      </c>
      <c r="AF28">
        <v>205</v>
      </c>
      <c r="AG28" t="s">
        <v>13</v>
      </c>
      <c r="AH28">
        <v>0</v>
      </c>
      <c r="AI28">
        <v>12.138</v>
      </c>
      <c r="AJ28" s="3">
        <v>4277</v>
      </c>
      <c r="AK28">
        <v>0.84199999999999997</v>
      </c>
      <c r="AL28" t="s">
        <v>14</v>
      </c>
      <c r="AM28" t="s">
        <v>14</v>
      </c>
      <c r="AN28" t="s">
        <v>14</v>
      </c>
      <c r="AO28" t="s">
        <v>14</v>
      </c>
      <c r="AQ28">
        <v>1</v>
      </c>
      <c r="AS28" s="10">
        <v>64</v>
      </c>
      <c r="AT28" s="15">
        <f t="shared" si="0"/>
        <v>108.478787126852</v>
      </c>
      <c r="AU28" s="16">
        <f t="shared" si="1"/>
        <v>838.97527578797008</v>
      </c>
      <c r="AW28" s="6">
        <f t="shared" si="2"/>
        <v>89.948956058086168</v>
      </c>
      <c r="AX28" s="7">
        <f t="shared" si="3"/>
        <v>779.88906955591995</v>
      </c>
      <c r="AZ28" s="11">
        <f t="shared" si="4"/>
        <v>107.066990224508</v>
      </c>
      <c r="BA28" s="12">
        <f t="shared" si="5"/>
        <v>1013.5246863031</v>
      </c>
      <c r="BC28" s="13">
        <f t="shared" si="6"/>
        <v>109.49154577123521</v>
      </c>
      <c r="BD28" s="14">
        <f t="shared" si="7"/>
        <v>909.79109480579996</v>
      </c>
      <c r="BF28" s="15">
        <f t="shared" si="8"/>
        <v>108.478787126852</v>
      </c>
      <c r="BG28" s="16">
        <f t="shared" si="9"/>
        <v>838.97527578797008</v>
      </c>
      <c r="BI28">
        <v>64</v>
      </c>
      <c r="BJ28" t="s">
        <v>54</v>
      </c>
      <c r="BK28" s="2">
        <v>45868.578518518516</v>
      </c>
      <c r="BL28">
        <v>205</v>
      </c>
      <c r="BM28" t="s">
        <v>13</v>
      </c>
      <c r="BN28">
        <v>0</v>
      </c>
      <c r="BO28">
        <v>2.8340000000000001</v>
      </c>
      <c r="BP28" s="3">
        <v>1046840</v>
      </c>
      <c r="BQ28">
        <v>0</v>
      </c>
      <c r="BR28" t="s">
        <v>14</v>
      </c>
      <c r="BS28" t="s">
        <v>14</v>
      </c>
      <c r="BT28" t="s">
        <v>14</v>
      </c>
      <c r="BU28" t="s">
        <v>14</v>
      </c>
    </row>
    <row r="29" spans="1:73" x14ac:dyDescent="0.35">
      <c r="A29">
        <v>65</v>
      </c>
      <c r="B29" t="s">
        <v>55</v>
      </c>
      <c r="C29" s="2">
        <v>45868.599791666667</v>
      </c>
      <c r="D29">
        <v>247</v>
      </c>
      <c r="E29" t="s">
        <v>13</v>
      </c>
      <c r="F29">
        <v>0</v>
      </c>
      <c r="G29">
        <v>6.0069999999999997</v>
      </c>
      <c r="H29" s="3">
        <v>1091</v>
      </c>
      <c r="I29">
        <v>3.0000000000000001E-3</v>
      </c>
      <c r="J29" t="s">
        <v>14</v>
      </c>
      <c r="K29" t="s">
        <v>14</v>
      </c>
      <c r="L29" t="s">
        <v>14</v>
      </c>
      <c r="M29" t="s">
        <v>14</v>
      </c>
      <c r="O29">
        <v>65</v>
      </c>
      <c r="P29" t="s">
        <v>55</v>
      </c>
      <c r="Q29" s="2">
        <v>45868.599791666667</v>
      </c>
      <c r="R29">
        <v>247</v>
      </c>
      <c r="S29" t="s">
        <v>13</v>
      </c>
      <c r="T29">
        <v>0</v>
      </c>
      <c r="U29" t="s">
        <v>14</v>
      </c>
      <c r="V29" s="3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C29">
        <v>65</v>
      </c>
      <c r="AD29" t="s">
        <v>55</v>
      </c>
      <c r="AE29" s="2">
        <v>45868.599791666667</v>
      </c>
      <c r="AF29">
        <v>247</v>
      </c>
      <c r="AG29" t="s">
        <v>13</v>
      </c>
      <c r="AH29">
        <v>0</v>
      </c>
      <c r="AI29" t="s">
        <v>14</v>
      </c>
      <c r="AJ29" s="3" t="s">
        <v>14</v>
      </c>
      <c r="AK29" t="s">
        <v>14</v>
      </c>
      <c r="AL29" t="s">
        <v>14</v>
      </c>
      <c r="AM29" t="s">
        <v>14</v>
      </c>
      <c r="AN29" t="s">
        <v>14</v>
      </c>
      <c r="AO29" t="s">
        <v>14</v>
      </c>
      <c r="AQ29">
        <v>2</v>
      </c>
      <c r="AR29" t="s">
        <v>76</v>
      </c>
      <c r="AS29" s="10">
        <v>65</v>
      </c>
      <c r="AT29" s="15">
        <f t="shared" si="0"/>
        <v>0.53997105653299959</v>
      </c>
      <c r="AU29" s="16" t="e">
        <f t="shared" si="1"/>
        <v>#VALUE!</v>
      </c>
      <c r="AW29" s="6">
        <f t="shared" si="2"/>
        <v>-0.72117627070000001</v>
      </c>
      <c r="AX29" s="7" t="e">
        <f t="shared" si="3"/>
        <v>#VALUE!</v>
      </c>
      <c r="AZ29" s="11">
        <f t="shared" si="4"/>
        <v>8.16413674</v>
      </c>
      <c r="BA29" s="12" t="e">
        <f t="shared" si="5"/>
        <v>#VALUE!</v>
      </c>
      <c r="BC29" s="13">
        <f t="shared" si="6"/>
        <v>-1.0667643436600001</v>
      </c>
      <c r="BD29" s="14" t="e">
        <f t="shared" si="7"/>
        <v>#VALUE!</v>
      </c>
      <c r="BF29" s="15">
        <f t="shared" si="8"/>
        <v>0.53997105653299959</v>
      </c>
      <c r="BG29" s="16" t="e">
        <f t="shared" si="9"/>
        <v>#VALUE!</v>
      </c>
      <c r="BI29">
        <v>65</v>
      </c>
      <c r="BJ29" t="s">
        <v>55</v>
      </c>
      <c r="BK29" s="2">
        <v>45868.599791666667</v>
      </c>
      <c r="BL29">
        <v>247</v>
      </c>
      <c r="BM29" t="s">
        <v>13</v>
      </c>
      <c r="BN29">
        <v>0</v>
      </c>
      <c r="BO29">
        <v>2.839</v>
      </c>
      <c r="BP29" s="3">
        <v>919519</v>
      </c>
      <c r="BQ29">
        <v>0</v>
      </c>
      <c r="BR29" t="s">
        <v>14</v>
      </c>
      <c r="BS29" t="s">
        <v>14</v>
      </c>
      <c r="BT29" t="s">
        <v>14</v>
      </c>
      <c r="BU29" t="s">
        <v>14</v>
      </c>
    </row>
    <row r="30" spans="1:73" x14ac:dyDescent="0.35">
      <c r="A30">
        <v>66</v>
      </c>
      <c r="B30" t="s">
        <v>56</v>
      </c>
      <c r="C30" s="2">
        <v>45868.621076388888</v>
      </c>
      <c r="D30">
        <v>94</v>
      </c>
      <c r="E30" t="s">
        <v>13</v>
      </c>
      <c r="F30">
        <v>0</v>
      </c>
      <c r="G30">
        <v>5.9809999999999999</v>
      </c>
      <c r="H30" s="3">
        <v>133854</v>
      </c>
      <c r="I30">
        <v>0.30199999999999999</v>
      </c>
      <c r="J30" t="s">
        <v>14</v>
      </c>
      <c r="K30" t="s">
        <v>14</v>
      </c>
      <c r="L30" t="s">
        <v>14</v>
      </c>
      <c r="M30" t="s">
        <v>14</v>
      </c>
      <c r="O30">
        <v>66</v>
      </c>
      <c r="P30" t="s">
        <v>56</v>
      </c>
      <c r="Q30" s="2">
        <v>45868.621076388888</v>
      </c>
      <c r="R30">
        <v>94</v>
      </c>
      <c r="S30" t="s">
        <v>13</v>
      </c>
      <c r="T30">
        <v>0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C30">
        <v>66</v>
      </c>
      <c r="AD30" t="s">
        <v>56</v>
      </c>
      <c r="AE30" s="2">
        <v>45868.621076388888</v>
      </c>
      <c r="AF30">
        <v>94</v>
      </c>
      <c r="AG30" t="s">
        <v>13</v>
      </c>
      <c r="AH30">
        <v>0</v>
      </c>
      <c r="AI30">
        <v>12.2</v>
      </c>
      <c r="AJ30" s="3">
        <v>130290</v>
      </c>
      <c r="AK30">
        <v>28.227</v>
      </c>
      <c r="AL30" t="s">
        <v>14</v>
      </c>
      <c r="AM30" t="s">
        <v>14</v>
      </c>
      <c r="AN30" t="s">
        <v>14</v>
      </c>
      <c r="AO30" t="s">
        <v>14</v>
      </c>
      <c r="AQ30">
        <v>1</v>
      </c>
      <c r="AS30" s="10">
        <v>66</v>
      </c>
      <c r="AT30" s="15">
        <f t="shared" si="0"/>
        <v>357.46328505789194</v>
      </c>
      <c r="AU30" s="16">
        <f t="shared" si="1"/>
        <v>28383.583358857999</v>
      </c>
      <c r="AW30" s="6">
        <f t="shared" si="2"/>
        <v>310.37616541232927</v>
      </c>
      <c r="AX30" s="7">
        <f t="shared" si="3"/>
        <v>26394.028645767998</v>
      </c>
      <c r="AZ30" s="11">
        <f t="shared" si="4"/>
        <v>368.642781240668</v>
      </c>
      <c r="BA30" s="12">
        <f t="shared" si="5"/>
        <v>29801.53570031</v>
      </c>
      <c r="BC30" s="13">
        <f t="shared" si="6"/>
        <v>378.54734721033918</v>
      </c>
      <c r="BD30" s="14">
        <f t="shared" si="7"/>
        <v>25920.206117076999</v>
      </c>
      <c r="BF30" s="15">
        <f t="shared" si="8"/>
        <v>357.46328505789194</v>
      </c>
      <c r="BG30" s="16">
        <f t="shared" si="9"/>
        <v>28383.583358857999</v>
      </c>
      <c r="BI30">
        <v>66</v>
      </c>
      <c r="BJ30" t="s">
        <v>56</v>
      </c>
      <c r="BK30" s="2">
        <v>45868.621076388888</v>
      </c>
      <c r="BL30">
        <v>94</v>
      </c>
      <c r="BM30" t="s">
        <v>13</v>
      </c>
      <c r="BN30">
        <v>0</v>
      </c>
      <c r="BO30">
        <v>2.8370000000000002</v>
      </c>
      <c r="BP30" s="3">
        <v>968523</v>
      </c>
      <c r="BQ30">
        <v>0</v>
      </c>
      <c r="BR30" t="s">
        <v>14</v>
      </c>
      <c r="BS30" t="s">
        <v>14</v>
      </c>
      <c r="BT30" t="s">
        <v>14</v>
      </c>
      <c r="BU30" t="s">
        <v>14</v>
      </c>
    </row>
    <row r="31" spans="1:73" x14ac:dyDescent="0.35">
      <c r="A31">
        <v>67</v>
      </c>
      <c r="B31" t="s">
        <v>57</v>
      </c>
      <c r="C31" s="2">
        <v>45868.64234953704</v>
      </c>
      <c r="D31">
        <v>180</v>
      </c>
      <c r="E31" t="s">
        <v>13</v>
      </c>
      <c r="F31">
        <v>0</v>
      </c>
      <c r="G31">
        <v>6.0069999999999997</v>
      </c>
      <c r="H31" s="3">
        <v>1855</v>
      </c>
      <c r="I31">
        <v>5.0000000000000001E-3</v>
      </c>
      <c r="J31" t="s">
        <v>14</v>
      </c>
      <c r="K31" t="s">
        <v>14</v>
      </c>
      <c r="L31" t="s">
        <v>14</v>
      </c>
      <c r="M31" t="s">
        <v>14</v>
      </c>
      <c r="O31">
        <v>67</v>
      </c>
      <c r="P31" t="s">
        <v>57</v>
      </c>
      <c r="Q31" s="2">
        <v>45868.64234953704</v>
      </c>
      <c r="R31">
        <v>180</v>
      </c>
      <c r="S31" t="s">
        <v>13</v>
      </c>
      <c r="T31">
        <v>0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C31">
        <v>67</v>
      </c>
      <c r="AD31" t="s">
        <v>57</v>
      </c>
      <c r="AE31" s="2">
        <v>45868.64234953704</v>
      </c>
      <c r="AF31">
        <v>180</v>
      </c>
      <c r="AG31" t="s">
        <v>13</v>
      </c>
      <c r="AH31">
        <v>0</v>
      </c>
      <c r="AI31">
        <v>12.090999999999999</v>
      </c>
      <c r="AJ31" s="3">
        <v>40511</v>
      </c>
      <c r="AK31">
        <v>8.7680000000000007</v>
      </c>
      <c r="AL31" t="s">
        <v>14</v>
      </c>
      <c r="AM31" t="s">
        <v>14</v>
      </c>
      <c r="AN31" t="s">
        <v>14</v>
      </c>
      <c r="AO31" t="s">
        <v>14</v>
      </c>
      <c r="AQ31">
        <v>1</v>
      </c>
      <c r="AS31" s="10">
        <v>67</v>
      </c>
      <c r="AT31" s="15">
        <f t="shared" si="0"/>
        <v>3.2193346253249997</v>
      </c>
      <c r="AU31" s="16">
        <f t="shared" si="1"/>
        <v>9009.8239051925302</v>
      </c>
      <c r="AW31" s="6">
        <f t="shared" si="2"/>
        <v>0.24372043250000019</v>
      </c>
      <c r="AX31" s="7">
        <f t="shared" si="3"/>
        <v>8228.0417785920799</v>
      </c>
      <c r="AZ31" s="11">
        <f t="shared" si="4"/>
        <v>5.7390784999999997</v>
      </c>
      <c r="BA31" s="12">
        <f t="shared" si="5"/>
        <v>9114.4395347119007</v>
      </c>
      <c r="BC31" s="13">
        <f t="shared" si="6"/>
        <v>0.93593516849999947</v>
      </c>
      <c r="BD31" s="14">
        <f t="shared" si="7"/>
        <v>8240.7147609641997</v>
      </c>
      <c r="BF31" s="15">
        <f t="shared" si="8"/>
        <v>3.2193346253249997</v>
      </c>
      <c r="BG31" s="16">
        <f t="shared" si="9"/>
        <v>9009.8239051925302</v>
      </c>
      <c r="BI31">
        <v>67</v>
      </c>
      <c r="BJ31" t="s">
        <v>57</v>
      </c>
      <c r="BK31" s="2">
        <v>45868.64234953704</v>
      </c>
      <c r="BL31">
        <v>180</v>
      </c>
      <c r="BM31" t="s">
        <v>13</v>
      </c>
      <c r="BN31">
        <v>0</v>
      </c>
      <c r="BO31">
        <v>2.8359999999999999</v>
      </c>
      <c r="BP31" s="3">
        <v>998844</v>
      </c>
      <c r="BQ31">
        <v>0</v>
      </c>
      <c r="BR31" t="s">
        <v>14</v>
      </c>
      <c r="BS31" t="s">
        <v>14</v>
      </c>
      <c r="BT31" t="s">
        <v>14</v>
      </c>
      <c r="BU31" t="s">
        <v>14</v>
      </c>
    </row>
    <row r="32" spans="1:73" x14ac:dyDescent="0.35">
      <c r="A32">
        <v>68</v>
      </c>
      <c r="B32" t="s">
        <v>58</v>
      </c>
      <c r="C32" s="2">
        <v>45868.663611111115</v>
      </c>
      <c r="D32">
        <v>10</v>
      </c>
      <c r="E32" t="s">
        <v>13</v>
      </c>
      <c r="F32">
        <v>0</v>
      </c>
      <c r="G32">
        <v>5.9909999999999997</v>
      </c>
      <c r="H32" s="3">
        <v>7514</v>
      </c>
      <c r="I32">
        <v>1.7000000000000001E-2</v>
      </c>
      <c r="J32" t="s">
        <v>14</v>
      </c>
      <c r="K32" t="s">
        <v>14</v>
      </c>
      <c r="L32" t="s">
        <v>14</v>
      </c>
      <c r="M32" t="s">
        <v>14</v>
      </c>
      <c r="O32">
        <v>68</v>
      </c>
      <c r="P32" t="s">
        <v>58</v>
      </c>
      <c r="Q32" s="2">
        <v>45868.663611111115</v>
      </c>
      <c r="R32">
        <v>10</v>
      </c>
      <c r="S32" t="s">
        <v>13</v>
      </c>
      <c r="T32">
        <v>0</v>
      </c>
      <c r="U32" t="s">
        <v>14</v>
      </c>
      <c r="V32" s="3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C32">
        <v>68</v>
      </c>
      <c r="AD32" t="s">
        <v>58</v>
      </c>
      <c r="AE32" s="2">
        <v>45868.663611111115</v>
      </c>
      <c r="AF32">
        <v>10</v>
      </c>
      <c r="AG32" t="s">
        <v>13</v>
      </c>
      <c r="AH32">
        <v>0</v>
      </c>
      <c r="AI32">
        <v>12.036</v>
      </c>
      <c r="AJ32" s="3">
        <v>105816</v>
      </c>
      <c r="AK32">
        <v>22.948</v>
      </c>
      <c r="AL32" t="s">
        <v>14</v>
      </c>
      <c r="AM32" t="s">
        <v>14</v>
      </c>
      <c r="AN32" t="s">
        <v>14</v>
      </c>
      <c r="AO32" t="s">
        <v>14</v>
      </c>
      <c r="AQ32">
        <v>1</v>
      </c>
      <c r="AS32" s="10">
        <v>68</v>
      </c>
      <c r="AT32" s="15">
        <f t="shared" si="0"/>
        <v>23.374264444627997</v>
      </c>
      <c r="AU32" s="16">
        <f t="shared" si="1"/>
        <v>23190.382785409281</v>
      </c>
      <c r="AW32" s="6">
        <f t="shared" si="2"/>
        <v>12.672105078800001</v>
      </c>
      <c r="AX32" s="7">
        <f t="shared" si="3"/>
        <v>21482.719100154878</v>
      </c>
      <c r="AZ32" s="11">
        <f t="shared" si="4"/>
        <v>7.404295840000005</v>
      </c>
      <c r="BA32" s="12">
        <f t="shared" si="5"/>
        <v>23975.664842489601</v>
      </c>
      <c r="BC32" s="13">
        <f t="shared" si="6"/>
        <v>17.846977599439999</v>
      </c>
      <c r="BD32" s="14">
        <f t="shared" si="7"/>
        <v>21010.076268680321</v>
      </c>
      <c r="BF32" s="15">
        <f t="shared" si="8"/>
        <v>23.374264444627997</v>
      </c>
      <c r="BG32" s="16">
        <f t="shared" si="9"/>
        <v>23190.382785409281</v>
      </c>
      <c r="BI32">
        <v>68</v>
      </c>
      <c r="BJ32" t="s">
        <v>58</v>
      </c>
      <c r="BK32" s="2">
        <v>45868.663611111115</v>
      </c>
      <c r="BL32">
        <v>10</v>
      </c>
      <c r="BM32" t="s">
        <v>13</v>
      </c>
      <c r="BN32">
        <v>0</v>
      </c>
      <c r="BO32">
        <v>2.8250000000000002</v>
      </c>
      <c r="BP32" s="3">
        <v>1203998</v>
      </c>
      <c r="BQ32">
        <v>0</v>
      </c>
      <c r="BR32" t="s">
        <v>14</v>
      </c>
      <c r="BS32" t="s">
        <v>14</v>
      </c>
      <c r="BT32" t="s">
        <v>14</v>
      </c>
      <c r="BU32" t="s">
        <v>14</v>
      </c>
    </row>
    <row r="33" spans="1:73" x14ac:dyDescent="0.35">
      <c r="A33">
        <v>69</v>
      </c>
      <c r="B33" t="s">
        <v>59</v>
      </c>
      <c r="C33" s="2">
        <v>45868.684895833336</v>
      </c>
      <c r="D33">
        <v>223</v>
      </c>
      <c r="E33" t="s">
        <v>13</v>
      </c>
      <c r="F33">
        <v>0</v>
      </c>
      <c r="G33">
        <v>5.8520000000000003</v>
      </c>
      <c r="H33" s="3">
        <v>44816922</v>
      </c>
      <c r="I33">
        <v>115.33199999999999</v>
      </c>
      <c r="J33" t="s">
        <v>14</v>
      </c>
      <c r="K33" t="s">
        <v>14</v>
      </c>
      <c r="L33" t="s">
        <v>14</v>
      </c>
      <c r="M33" t="s">
        <v>14</v>
      </c>
      <c r="O33">
        <v>69</v>
      </c>
      <c r="P33" t="s">
        <v>59</v>
      </c>
      <c r="Q33" s="2">
        <v>45868.684895833336</v>
      </c>
      <c r="R33">
        <v>223</v>
      </c>
      <c r="S33" t="s">
        <v>13</v>
      </c>
      <c r="T33">
        <v>0</v>
      </c>
      <c r="U33">
        <v>5.8170000000000002</v>
      </c>
      <c r="V33" s="3">
        <v>381133</v>
      </c>
      <c r="W33">
        <v>92.236000000000004</v>
      </c>
      <c r="X33" t="s">
        <v>14</v>
      </c>
      <c r="Y33" t="s">
        <v>14</v>
      </c>
      <c r="Z33" t="s">
        <v>14</v>
      </c>
      <c r="AA33" t="s">
        <v>14</v>
      </c>
      <c r="AC33">
        <v>69</v>
      </c>
      <c r="AD33" t="s">
        <v>59</v>
      </c>
      <c r="AE33" s="2">
        <v>45868.684895833336</v>
      </c>
      <c r="AF33">
        <v>223</v>
      </c>
      <c r="AG33" t="s">
        <v>13</v>
      </c>
      <c r="AH33">
        <v>0</v>
      </c>
      <c r="AI33">
        <v>12.02</v>
      </c>
      <c r="AJ33" s="3">
        <v>107117</v>
      </c>
      <c r="AK33">
        <v>23.228999999999999</v>
      </c>
      <c r="AL33" t="s">
        <v>14</v>
      </c>
      <c r="AM33" t="s">
        <v>14</v>
      </c>
      <c r="AN33" t="s">
        <v>14</v>
      </c>
      <c r="AO33" t="s">
        <v>14</v>
      </c>
      <c r="AQ33">
        <v>1</v>
      </c>
      <c r="AS33" s="10">
        <v>69</v>
      </c>
      <c r="AT33" s="15">
        <f t="shared" si="0"/>
        <v>91693.659132193541</v>
      </c>
      <c r="AU33" s="16">
        <f t="shared" si="1"/>
        <v>23466.765471062819</v>
      </c>
      <c r="AW33" s="6">
        <f t="shared" si="2"/>
        <v>91589.579691707171</v>
      </c>
      <c r="AX33" s="7">
        <f t="shared" si="3"/>
        <v>21744.566100896718</v>
      </c>
      <c r="AZ33" s="11">
        <f t="shared" si="4"/>
        <v>93823.367226219998</v>
      </c>
      <c r="BA33" s="12">
        <f t="shared" si="5"/>
        <v>24286.592185919901</v>
      </c>
      <c r="BC33" s="13">
        <f t="shared" si="6"/>
        <v>100399.32102564101</v>
      </c>
      <c r="BD33" s="14">
        <f t="shared" si="7"/>
        <v>21271.815637913332</v>
      </c>
      <c r="BF33" s="15">
        <f t="shared" si="8"/>
        <v>91693.659132193541</v>
      </c>
      <c r="BG33" s="16">
        <f t="shared" si="9"/>
        <v>23466.765471062819</v>
      </c>
      <c r="BI33">
        <v>69</v>
      </c>
      <c r="BJ33" t="s">
        <v>59</v>
      </c>
      <c r="BK33" s="2">
        <v>45868.684895833336</v>
      </c>
      <c r="BL33">
        <v>223</v>
      </c>
      <c r="BM33" t="s">
        <v>13</v>
      </c>
      <c r="BN33">
        <v>0</v>
      </c>
      <c r="BO33">
        <v>2.8519999999999999</v>
      </c>
      <c r="BP33" s="3">
        <v>639151</v>
      </c>
      <c r="BQ33">
        <v>0</v>
      </c>
      <c r="BR33" t="s">
        <v>14</v>
      </c>
      <c r="BS33" t="s">
        <v>14</v>
      </c>
      <c r="BT33" t="s">
        <v>14</v>
      </c>
      <c r="BU33" t="s">
        <v>14</v>
      </c>
    </row>
    <row r="34" spans="1:73" x14ac:dyDescent="0.35">
      <c r="A34">
        <v>70</v>
      </c>
      <c r="B34" t="s">
        <v>60</v>
      </c>
      <c r="C34" s="2">
        <v>45868.706134259257</v>
      </c>
      <c r="D34">
        <v>411</v>
      </c>
      <c r="E34" t="s">
        <v>13</v>
      </c>
      <c r="F34">
        <v>0</v>
      </c>
      <c r="G34">
        <v>5.9880000000000004</v>
      </c>
      <c r="H34" s="3">
        <v>10231</v>
      </c>
      <c r="I34">
        <v>2.3E-2</v>
      </c>
      <c r="J34" t="s">
        <v>14</v>
      </c>
      <c r="K34" t="s">
        <v>14</v>
      </c>
      <c r="L34" t="s">
        <v>14</v>
      </c>
      <c r="M34" t="s">
        <v>14</v>
      </c>
      <c r="O34">
        <v>70</v>
      </c>
      <c r="P34" t="s">
        <v>60</v>
      </c>
      <c r="Q34" s="2">
        <v>45868.706134259257</v>
      </c>
      <c r="R34">
        <v>411</v>
      </c>
      <c r="S34" t="s">
        <v>13</v>
      </c>
      <c r="T34">
        <v>0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C34">
        <v>70</v>
      </c>
      <c r="AD34" t="s">
        <v>60</v>
      </c>
      <c r="AE34" s="2">
        <v>45868.706134259257</v>
      </c>
      <c r="AF34">
        <v>411</v>
      </c>
      <c r="AG34" t="s">
        <v>13</v>
      </c>
      <c r="AH34">
        <v>0</v>
      </c>
      <c r="AI34">
        <v>12.112</v>
      </c>
      <c r="AJ34" s="3">
        <v>10793</v>
      </c>
      <c r="AK34">
        <v>2.27</v>
      </c>
      <c r="AL34" t="s">
        <v>14</v>
      </c>
      <c r="AM34" t="s">
        <v>14</v>
      </c>
      <c r="AN34" t="s">
        <v>14</v>
      </c>
      <c r="AO34" t="s">
        <v>14</v>
      </c>
      <c r="AQ34">
        <v>1</v>
      </c>
      <c r="AS34" s="10">
        <v>70</v>
      </c>
      <c r="AT34" s="15">
        <f t="shared" si="0"/>
        <v>30.591012906056999</v>
      </c>
      <c r="AU34" s="16">
        <f t="shared" si="1"/>
        <v>2317.8499921795701</v>
      </c>
      <c r="AW34" s="6">
        <f t="shared" si="2"/>
        <v>21.54395760750506</v>
      </c>
      <c r="AX34" s="7">
        <f t="shared" si="3"/>
        <v>2124.24030457352</v>
      </c>
      <c r="AZ34" s="11">
        <f t="shared" si="4"/>
        <v>20.547863109703002</v>
      </c>
      <c r="BA34" s="12">
        <f t="shared" si="5"/>
        <v>2558.6414359710998</v>
      </c>
      <c r="BC34" s="13">
        <f t="shared" si="6"/>
        <v>25.308439333343202</v>
      </c>
      <c r="BD34" s="14">
        <f t="shared" si="7"/>
        <v>2239.6989668298002</v>
      </c>
      <c r="BF34" s="15">
        <f t="shared" si="8"/>
        <v>30.591012906056999</v>
      </c>
      <c r="BG34" s="16">
        <f t="shared" si="9"/>
        <v>2317.8499921795701</v>
      </c>
      <c r="BI34">
        <v>70</v>
      </c>
      <c r="BJ34" t="s">
        <v>60</v>
      </c>
      <c r="BK34" s="2">
        <v>45868.706134259257</v>
      </c>
      <c r="BL34">
        <v>411</v>
      </c>
      <c r="BM34" t="s">
        <v>13</v>
      </c>
      <c r="BN34">
        <v>0</v>
      </c>
      <c r="BO34">
        <v>2.84</v>
      </c>
      <c r="BP34" s="3">
        <v>937406</v>
      </c>
      <c r="BQ34">
        <v>0</v>
      </c>
      <c r="BR34" t="s">
        <v>14</v>
      </c>
      <c r="BS34" t="s">
        <v>14</v>
      </c>
      <c r="BT34" t="s">
        <v>14</v>
      </c>
      <c r="BU34" t="s">
        <v>14</v>
      </c>
    </row>
    <row r="35" spans="1:73" x14ac:dyDescent="0.35">
      <c r="A35">
        <v>71</v>
      </c>
      <c r="B35" t="s">
        <v>61</v>
      </c>
      <c r="C35" s="2">
        <v>45868.727430555555</v>
      </c>
      <c r="D35">
        <v>346</v>
      </c>
      <c r="E35" t="s">
        <v>13</v>
      </c>
      <c r="F35">
        <v>0</v>
      </c>
      <c r="G35">
        <v>6.0090000000000003</v>
      </c>
      <c r="H35" s="3">
        <v>1456</v>
      </c>
      <c r="I35">
        <v>4.0000000000000001E-3</v>
      </c>
      <c r="J35" t="s">
        <v>14</v>
      </c>
      <c r="K35" t="s">
        <v>14</v>
      </c>
      <c r="L35" t="s">
        <v>14</v>
      </c>
      <c r="M35" t="s">
        <v>14</v>
      </c>
      <c r="O35">
        <v>71</v>
      </c>
      <c r="P35" t="s">
        <v>61</v>
      </c>
      <c r="Q35" s="2">
        <v>45868.727430555555</v>
      </c>
      <c r="R35">
        <v>346</v>
      </c>
      <c r="S35" t="s">
        <v>13</v>
      </c>
      <c r="T35">
        <v>0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C35">
        <v>71</v>
      </c>
      <c r="AD35" t="s">
        <v>61</v>
      </c>
      <c r="AE35" s="2">
        <v>45868.727430555555</v>
      </c>
      <c r="AF35">
        <v>346</v>
      </c>
      <c r="AG35" t="s">
        <v>13</v>
      </c>
      <c r="AH35">
        <v>0</v>
      </c>
      <c r="AI35" t="s">
        <v>14</v>
      </c>
      <c r="AJ35" t="s">
        <v>14</v>
      </c>
      <c r="AK35" t="s">
        <v>14</v>
      </c>
      <c r="AL35" t="s">
        <v>14</v>
      </c>
      <c r="AM35" t="s">
        <v>14</v>
      </c>
      <c r="AN35" t="s">
        <v>14</v>
      </c>
      <c r="AO35" t="s">
        <v>14</v>
      </c>
      <c r="AQ35">
        <v>2</v>
      </c>
      <c r="AR35" t="s">
        <v>76</v>
      </c>
      <c r="AS35" s="10">
        <v>71</v>
      </c>
      <c r="AT35" s="15">
        <f t="shared" si="0"/>
        <v>1.8187966164479992</v>
      </c>
      <c r="AU35" s="16" t="e">
        <f t="shared" si="1"/>
        <v>#VALUE!</v>
      </c>
      <c r="AW35" s="6">
        <f t="shared" si="2"/>
        <v>-0.28135889920000001</v>
      </c>
      <c r="AX35" s="7" t="e">
        <f t="shared" si="3"/>
        <v>#VALUE!</v>
      </c>
      <c r="AZ35" s="11">
        <f t="shared" si="4"/>
        <v>6.9269254399999998</v>
      </c>
      <c r="BA35" s="12" t="e">
        <f t="shared" si="5"/>
        <v>#VALUE!</v>
      </c>
      <c r="BC35" s="13">
        <f t="shared" si="6"/>
        <v>-0.11829885696000009</v>
      </c>
      <c r="BD35" s="14" t="e">
        <f t="shared" si="7"/>
        <v>#VALUE!</v>
      </c>
      <c r="BF35" s="15">
        <f t="shared" si="8"/>
        <v>1.8187966164479992</v>
      </c>
      <c r="BG35" s="16" t="e">
        <f t="shared" si="9"/>
        <v>#VALUE!</v>
      </c>
      <c r="BI35">
        <v>71</v>
      </c>
      <c r="BJ35" t="s">
        <v>61</v>
      </c>
      <c r="BK35" s="2">
        <v>45868.727430555555</v>
      </c>
      <c r="BL35">
        <v>346</v>
      </c>
      <c r="BM35" t="s">
        <v>13</v>
      </c>
      <c r="BN35">
        <v>0</v>
      </c>
      <c r="BO35">
        <v>2.8319999999999999</v>
      </c>
      <c r="BP35" s="3">
        <v>1047105</v>
      </c>
      <c r="BQ35">
        <v>0</v>
      </c>
      <c r="BR35" t="s">
        <v>14</v>
      </c>
      <c r="BS35" t="s">
        <v>14</v>
      </c>
      <c r="BT35" t="s">
        <v>14</v>
      </c>
      <c r="BU35" t="s">
        <v>14</v>
      </c>
    </row>
    <row r="36" spans="1:73" x14ac:dyDescent="0.35">
      <c r="A36">
        <v>72</v>
      </c>
      <c r="B36" t="s">
        <v>62</v>
      </c>
      <c r="C36" s="2">
        <v>45868.748692129629</v>
      </c>
      <c r="D36">
        <v>220</v>
      </c>
      <c r="E36" t="s">
        <v>13</v>
      </c>
      <c r="F36">
        <v>0</v>
      </c>
      <c r="G36">
        <v>5.9829999999999997</v>
      </c>
      <c r="H36" s="3">
        <v>36001</v>
      </c>
      <c r="I36">
        <v>8.2000000000000003E-2</v>
      </c>
      <c r="J36" t="s">
        <v>14</v>
      </c>
      <c r="K36" t="s">
        <v>14</v>
      </c>
      <c r="L36" t="s">
        <v>14</v>
      </c>
      <c r="M36" t="s">
        <v>14</v>
      </c>
      <c r="O36">
        <v>72</v>
      </c>
      <c r="P36" t="s">
        <v>62</v>
      </c>
      <c r="Q36" s="2">
        <v>45868.748692129629</v>
      </c>
      <c r="R36">
        <v>220</v>
      </c>
      <c r="S36" t="s">
        <v>13</v>
      </c>
      <c r="T36">
        <v>0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C36">
        <v>72</v>
      </c>
      <c r="AD36" t="s">
        <v>62</v>
      </c>
      <c r="AE36" s="2">
        <v>45868.748692129629</v>
      </c>
      <c r="AF36">
        <v>220</v>
      </c>
      <c r="AG36" t="s">
        <v>13</v>
      </c>
      <c r="AH36">
        <v>0</v>
      </c>
      <c r="AI36" t="s">
        <v>14</v>
      </c>
      <c r="AJ36" t="s">
        <v>14</v>
      </c>
      <c r="AK36" t="s">
        <v>14</v>
      </c>
      <c r="AL36" t="s">
        <v>14</v>
      </c>
      <c r="AM36" t="s">
        <v>14</v>
      </c>
      <c r="AN36" t="s">
        <v>14</v>
      </c>
      <c r="AO36" t="s">
        <v>14</v>
      </c>
      <c r="AQ36">
        <v>2</v>
      </c>
      <c r="AR36" t="s">
        <v>76</v>
      </c>
      <c r="AS36" s="10">
        <v>72</v>
      </c>
      <c r="AT36" s="15">
        <f t="shared" si="0"/>
        <v>99.392815063737004</v>
      </c>
      <c r="AU36" s="16" t="e">
        <f t="shared" si="1"/>
        <v>#VALUE!</v>
      </c>
      <c r="AW36" s="6">
        <f t="shared" si="2"/>
        <v>81.955962361039454</v>
      </c>
      <c r="AX36" s="7" t="e">
        <f t="shared" si="3"/>
        <v>#VALUE!</v>
      </c>
      <c r="AZ36" s="11">
        <f t="shared" si="4"/>
        <v>97.087137454423001</v>
      </c>
      <c r="BA36" s="12" t="e">
        <f t="shared" si="5"/>
        <v>#VALUE!</v>
      </c>
      <c r="BC36" s="13">
        <f t="shared" si="6"/>
        <v>99.671593406111199</v>
      </c>
      <c r="BD36" s="14" t="e">
        <f t="shared" si="7"/>
        <v>#VALUE!</v>
      </c>
      <c r="BF36" s="15">
        <f t="shared" si="8"/>
        <v>99.392815063737004</v>
      </c>
      <c r="BG36" s="16" t="e">
        <f t="shared" si="9"/>
        <v>#VALUE!</v>
      </c>
      <c r="BI36">
        <v>72</v>
      </c>
      <c r="BJ36" t="s">
        <v>62</v>
      </c>
      <c r="BK36" s="2">
        <v>45868.748692129629</v>
      </c>
      <c r="BL36">
        <v>220</v>
      </c>
      <c r="BM36" t="s">
        <v>13</v>
      </c>
      <c r="BN36">
        <v>0</v>
      </c>
      <c r="BO36">
        <v>2.835</v>
      </c>
      <c r="BP36" s="3">
        <v>1007907</v>
      </c>
      <c r="BQ36">
        <v>0</v>
      </c>
      <c r="BR36" t="s">
        <v>14</v>
      </c>
      <c r="BS36" t="s">
        <v>14</v>
      </c>
      <c r="BT36" t="s">
        <v>14</v>
      </c>
      <c r="BU36" t="s">
        <v>14</v>
      </c>
    </row>
    <row r="37" spans="1:73" x14ac:dyDescent="0.35">
      <c r="A37">
        <v>73</v>
      </c>
      <c r="B37" t="s">
        <v>63</v>
      </c>
      <c r="C37" s="2">
        <v>45868.769965277781</v>
      </c>
      <c r="D37">
        <v>314</v>
      </c>
      <c r="E37" t="s">
        <v>13</v>
      </c>
      <c r="F37">
        <v>0</v>
      </c>
      <c r="G37">
        <v>5.9530000000000003</v>
      </c>
      <c r="H37" s="3">
        <v>10861927</v>
      </c>
      <c r="I37">
        <v>25.158000000000001</v>
      </c>
      <c r="J37" t="s">
        <v>14</v>
      </c>
      <c r="K37" t="s">
        <v>14</v>
      </c>
      <c r="L37" t="s">
        <v>14</v>
      </c>
      <c r="M37" t="s">
        <v>14</v>
      </c>
      <c r="O37">
        <v>73</v>
      </c>
      <c r="P37" t="s">
        <v>63</v>
      </c>
      <c r="Q37" s="2">
        <v>45868.769965277781</v>
      </c>
      <c r="R37">
        <v>314</v>
      </c>
      <c r="S37" t="s">
        <v>13</v>
      </c>
      <c r="T37">
        <v>0</v>
      </c>
      <c r="U37">
        <v>5.9059999999999997</v>
      </c>
      <c r="V37" s="3">
        <v>76759</v>
      </c>
      <c r="W37">
        <v>18.994</v>
      </c>
      <c r="X37" t="s">
        <v>14</v>
      </c>
      <c r="Y37" t="s">
        <v>14</v>
      </c>
      <c r="Z37" t="s">
        <v>14</v>
      </c>
      <c r="AA37" t="s">
        <v>14</v>
      </c>
      <c r="AC37">
        <v>73</v>
      </c>
      <c r="AD37" t="s">
        <v>63</v>
      </c>
      <c r="AE37" s="2">
        <v>45868.769965277781</v>
      </c>
      <c r="AF37">
        <v>314</v>
      </c>
      <c r="AG37" t="s">
        <v>13</v>
      </c>
      <c r="AH37">
        <v>0</v>
      </c>
      <c r="AI37">
        <v>12.2</v>
      </c>
      <c r="AJ37" s="3">
        <v>99596</v>
      </c>
      <c r="AK37">
        <v>21.603000000000002</v>
      </c>
      <c r="AL37" t="s">
        <v>14</v>
      </c>
      <c r="AM37" t="s">
        <v>14</v>
      </c>
      <c r="AN37" t="s">
        <v>14</v>
      </c>
      <c r="AO37" t="s">
        <v>14</v>
      </c>
      <c r="AQ37">
        <v>1</v>
      </c>
      <c r="AS37" s="10">
        <v>73</v>
      </c>
      <c r="AT37" s="15">
        <f t="shared" si="0"/>
        <v>19600.554187018661</v>
      </c>
      <c r="AU37" s="16">
        <f t="shared" si="1"/>
        <v>21868.51756264608</v>
      </c>
      <c r="AW37" s="6">
        <f t="shared" si="2"/>
        <v>19079.76302371022</v>
      </c>
      <c r="AX37" s="7">
        <f t="shared" si="3"/>
        <v>20229.65105072768</v>
      </c>
      <c r="AZ37" s="11">
        <f t="shared" si="4"/>
        <v>18538.844618380001</v>
      </c>
      <c r="BA37" s="12">
        <f t="shared" si="5"/>
        <v>22487.227244465597</v>
      </c>
      <c r="BC37" s="13">
        <f t="shared" si="6"/>
        <v>20377.768633489002</v>
      </c>
      <c r="BD37" s="14">
        <f t="shared" si="7"/>
        <v>19757.59250191952</v>
      </c>
      <c r="BF37" s="15">
        <f t="shared" si="8"/>
        <v>19600.554187018661</v>
      </c>
      <c r="BG37" s="16">
        <f t="shared" si="9"/>
        <v>21868.51756264608</v>
      </c>
      <c r="BI37">
        <v>73</v>
      </c>
      <c r="BJ37" t="s">
        <v>63</v>
      </c>
      <c r="BK37" s="2">
        <v>45868.769965277781</v>
      </c>
      <c r="BL37">
        <v>314</v>
      </c>
      <c r="BM37" t="s">
        <v>13</v>
      </c>
      <c r="BN37">
        <v>0</v>
      </c>
      <c r="BO37">
        <v>2.8439999999999999</v>
      </c>
      <c r="BP37" s="3">
        <v>794000</v>
      </c>
      <c r="BQ37">
        <v>0</v>
      </c>
      <c r="BR37" t="s">
        <v>14</v>
      </c>
      <c r="BS37" t="s">
        <v>14</v>
      </c>
      <c r="BT37" t="s">
        <v>14</v>
      </c>
      <c r="BU37" t="s">
        <v>14</v>
      </c>
    </row>
    <row r="38" spans="1:73" x14ac:dyDescent="0.35">
      <c r="A38">
        <v>74</v>
      </c>
      <c r="B38" t="s">
        <v>64</v>
      </c>
      <c r="C38" s="2">
        <v>45868.791180555556</v>
      </c>
      <c r="D38" t="s">
        <v>65</v>
      </c>
      <c r="E38" t="s">
        <v>13</v>
      </c>
      <c r="F38">
        <v>0</v>
      </c>
      <c r="G38">
        <v>5.99</v>
      </c>
      <c r="H38" s="3">
        <v>127041</v>
      </c>
      <c r="I38">
        <v>0.28699999999999998</v>
      </c>
      <c r="J38" t="s">
        <v>14</v>
      </c>
      <c r="K38" t="s">
        <v>14</v>
      </c>
      <c r="L38" t="s">
        <v>14</v>
      </c>
      <c r="M38" t="s">
        <v>14</v>
      </c>
      <c r="O38">
        <v>74</v>
      </c>
      <c r="P38" t="s">
        <v>64</v>
      </c>
      <c r="Q38" s="2">
        <v>45868.791180555556</v>
      </c>
      <c r="R38" t="s">
        <v>65</v>
      </c>
      <c r="S38" t="s">
        <v>13</v>
      </c>
      <c r="T38">
        <v>0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C38">
        <v>74</v>
      </c>
      <c r="AD38" t="s">
        <v>64</v>
      </c>
      <c r="AE38" s="2">
        <v>45868.791180555556</v>
      </c>
      <c r="AF38" t="s">
        <v>65</v>
      </c>
      <c r="AG38" t="s">
        <v>13</v>
      </c>
      <c r="AH38">
        <v>0</v>
      </c>
      <c r="AI38">
        <v>12.055</v>
      </c>
      <c r="AJ38" s="3">
        <v>87097</v>
      </c>
      <c r="AK38">
        <v>18.896999999999998</v>
      </c>
      <c r="AL38" t="s">
        <v>14</v>
      </c>
      <c r="AM38" t="s">
        <v>14</v>
      </c>
      <c r="AN38" t="s">
        <v>14</v>
      </c>
      <c r="AO38" t="s">
        <v>14</v>
      </c>
      <c r="AQ38">
        <v>2</v>
      </c>
      <c r="AR38" t="s">
        <v>79</v>
      </c>
      <c r="AS38" s="10">
        <v>74</v>
      </c>
      <c r="AT38" s="15">
        <f t="shared" si="0"/>
        <v>339.65829567589697</v>
      </c>
      <c r="AU38" s="16">
        <f t="shared" si="1"/>
        <v>19209.763775716419</v>
      </c>
      <c r="AW38" s="6">
        <f t="shared" si="2"/>
        <v>294.5223994610522</v>
      </c>
      <c r="AX38" s="7">
        <f t="shared" si="3"/>
        <v>17705.65805332232</v>
      </c>
      <c r="AZ38" s="11">
        <f t="shared" si="4"/>
        <v>350.71390447106302</v>
      </c>
      <c r="BA38" s="12">
        <f t="shared" si="5"/>
        <v>19486.6641049719</v>
      </c>
      <c r="BC38" s="13">
        <f t="shared" si="6"/>
        <v>359.30979575132716</v>
      </c>
      <c r="BD38" s="14">
        <f t="shared" si="7"/>
        <v>17235.122225561732</v>
      </c>
      <c r="BF38" s="15">
        <f t="shared" si="8"/>
        <v>339.65829567589697</v>
      </c>
      <c r="BG38" s="16">
        <f t="shared" si="9"/>
        <v>19209.763775716419</v>
      </c>
      <c r="BI38">
        <v>74</v>
      </c>
      <c r="BJ38" t="s">
        <v>64</v>
      </c>
      <c r="BK38" s="2">
        <v>45868.791180555556</v>
      </c>
      <c r="BL38" t="s">
        <v>65</v>
      </c>
      <c r="BM38" t="s">
        <v>13</v>
      </c>
      <c r="BN38">
        <v>0</v>
      </c>
      <c r="BO38">
        <v>2.8140000000000001</v>
      </c>
      <c r="BP38" s="3">
        <v>1600727</v>
      </c>
      <c r="BQ38">
        <v>0</v>
      </c>
      <c r="BR38" t="s">
        <v>14</v>
      </c>
      <c r="BS38" t="s">
        <v>14</v>
      </c>
      <c r="BT38" t="s">
        <v>14</v>
      </c>
      <c r="BU38" t="s">
        <v>14</v>
      </c>
    </row>
    <row r="39" spans="1:73" x14ac:dyDescent="0.35">
      <c r="A39">
        <v>75</v>
      </c>
      <c r="B39" t="s">
        <v>66</v>
      </c>
      <c r="C39" s="2">
        <v>45868.812430555554</v>
      </c>
      <c r="D39" t="s">
        <v>67</v>
      </c>
      <c r="E39" t="s">
        <v>13</v>
      </c>
      <c r="F39">
        <v>0</v>
      </c>
      <c r="G39">
        <v>5.8630000000000004</v>
      </c>
      <c r="H39" s="3">
        <v>40583774</v>
      </c>
      <c r="I39">
        <v>102.858</v>
      </c>
      <c r="J39" t="s">
        <v>14</v>
      </c>
      <c r="K39" t="s">
        <v>14</v>
      </c>
      <c r="L39" t="s">
        <v>14</v>
      </c>
      <c r="M39" t="s">
        <v>14</v>
      </c>
      <c r="O39">
        <v>75</v>
      </c>
      <c r="P39" t="s">
        <v>66</v>
      </c>
      <c r="Q39" s="2">
        <v>45868.812430555554</v>
      </c>
      <c r="R39" t="s">
        <v>67</v>
      </c>
      <c r="S39" t="s">
        <v>13</v>
      </c>
      <c r="T39">
        <v>0</v>
      </c>
      <c r="U39">
        <v>5.827</v>
      </c>
      <c r="V39" s="3">
        <v>339552</v>
      </c>
      <c r="W39">
        <v>82.385999999999996</v>
      </c>
      <c r="X39" t="s">
        <v>14</v>
      </c>
      <c r="Y39" t="s">
        <v>14</v>
      </c>
      <c r="Z39" t="s">
        <v>14</v>
      </c>
      <c r="AA39" t="s">
        <v>14</v>
      </c>
      <c r="AC39">
        <v>75</v>
      </c>
      <c r="AD39" t="s">
        <v>66</v>
      </c>
      <c r="AE39" s="2">
        <v>45868.812430555554</v>
      </c>
      <c r="AF39" t="s">
        <v>67</v>
      </c>
      <c r="AG39" t="s">
        <v>13</v>
      </c>
      <c r="AH39">
        <v>0</v>
      </c>
      <c r="AI39">
        <v>12.013</v>
      </c>
      <c r="AJ39" s="3">
        <v>123772</v>
      </c>
      <c r="AK39">
        <v>26.823</v>
      </c>
      <c r="AL39" t="s">
        <v>14</v>
      </c>
      <c r="AM39" t="s">
        <v>14</v>
      </c>
      <c r="AN39" t="s">
        <v>14</v>
      </c>
      <c r="AO39" t="s">
        <v>14</v>
      </c>
      <c r="AQ39">
        <v>2</v>
      </c>
      <c r="AR39" t="s">
        <v>80</v>
      </c>
      <c r="AS39" s="10">
        <v>75</v>
      </c>
      <c r="AT39" s="15">
        <f t="shared" si="0"/>
        <v>81955.711014461442</v>
      </c>
      <c r="AU39" s="16">
        <f t="shared" si="1"/>
        <v>27001.755225209916</v>
      </c>
      <c r="AW39" s="6">
        <f t="shared" si="2"/>
        <v>81895.671233556481</v>
      </c>
      <c r="AX39" s="7">
        <f t="shared" si="3"/>
        <v>25089.01855624832</v>
      </c>
      <c r="AZ39" s="11">
        <f t="shared" si="4"/>
        <v>83757.176785920004</v>
      </c>
      <c r="BA39" s="12">
        <f t="shared" si="5"/>
        <v>28254.756523454402</v>
      </c>
      <c r="BC39" s="13">
        <f t="shared" si="6"/>
        <v>89806.196818176002</v>
      </c>
      <c r="BD39" s="14">
        <f t="shared" si="7"/>
        <v>24615.33582314448</v>
      </c>
      <c r="BF39" s="15">
        <f t="shared" si="8"/>
        <v>81955.711014461442</v>
      </c>
      <c r="BG39" s="16">
        <f t="shared" si="9"/>
        <v>27001.755225209916</v>
      </c>
      <c r="BI39">
        <v>75</v>
      </c>
      <c r="BJ39" t="s">
        <v>66</v>
      </c>
      <c r="BK39" s="2">
        <v>45868.812430555554</v>
      </c>
      <c r="BL39" t="s">
        <v>67</v>
      </c>
      <c r="BM39" t="s">
        <v>13</v>
      </c>
      <c r="BN39">
        <v>0</v>
      </c>
      <c r="BO39">
        <v>2.8220000000000001</v>
      </c>
      <c r="BP39" s="3">
        <v>1207016</v>
      </c>
      <c r="BQ39">
        <v>0</v>
      </c>
      <c r="BR39" t="s">
        <v>14</v>
      </c>
      <c r="BS39" t="s">
        <v>14</v>
      </c>
      <c r="BT39" t="s">
        <v>14</v>
      </c>
      <c r="BU39" t="s">
        <v>14</v>
      </c>
    </row>
    <row r="40" spans="1:73" x14ac:dyDescent="0.35">
      <c r="A40">
        <v>76</v>
      </c>
      <c r="B40" t="s">
        <v>68</v>
      </c>
      <c r="C40" s="2">
        <v>45869.421539351853</v>
      </c>
      <c r="D40" t="s">
        <v>69</v>
      </c>
      <c r="E40" t="s">
        <v>13</v>
      </c>
      <c r="F40">
        <v>0</v>
      </c>
      <c r="G40">
        <v>6.0019999999999998</v>
      </c>
      <c r="H40" s="3">
        <v>2692</v>
      </c>
      <c r="I40">
        <v>6.0000000000000001E-3</v>
      </c>
      <c r="J40" t="s">
        <v>14</v>
      </c>
      <c r="K40" t="s">
        <v>14</v>
      </c>
      <c r="L40" t="s">
        <v>14</v>
      </c>
      <c r="M40" t="s">
        <v>14</v>
      </c>
      <c r="O40">
        <v>76</v>
      </c>
      <c r="P40" t="s">
        <v>68</v>
      </c>
      <c r="Q40" s="2">
        <v>45869.421539351853</v>
      </c>
      <c r="R40" t="s">
        <v>69</v>
      </c>
      <c r="S40" t="s">
        <v>13</v>
      </c>
      <c r="T40">
        <v>0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C40">
        <v>76</v>
      </c>
      <c r="AD40" t="s">
        <v>68</v>
      </c>
      <c r="AE40" s="2">
        <v>45869.421539351853</v>
      </c>
      <c r="AF40" t="s">
        <v>69</v>
      </c>
      <c r="AG40" t="s">
        <v>13</v>
      </c>
      <c r="AH40">
        <v>0</v>
      </c>
      <c r="AI40">
        <v>12.111000000000001</v>
      </c>
      <c r="AJ40" s="3">
        <v>60443</v>
      </c>
      <c r="AK40">
        <v>13.11</v>
      </c>
      <c r="AL40" t="s">
        <v>14</v>
      </c>
      <c r="AM40" t="s">
        <v>14</v>
      </c>
      <c r="AN40" t="s">
        <v>14</v>
      </c>
      <c r="AO40" t="s">
        <v>14</v>
      </c>
      <c r="AQ40">
        <v>2</v>
      </c>
      <c r="AR40" t="s">
        <v>79</v>
      </c>
      <c r="AS40" s="10">
        <v>76</v>
      </c>
      <c r="AT40" s="15">
        <f t="shared" si="0"/>
        <v>6.1660916159519985</v>
      </c>
      <c r="AU40" s="16">
        <f t="shared" si="1"/>
        <v>13528.913456635621</v>
      </c>
      <c r="AW40" s="6">
        <f t="shared" si="2"/>
        <v>1.4955201392000002</v>
      </c>
      <c r="AX40" s="7">
        <f t="shared" si="3"/>
        <v>12296.634448525519</v>
      </c>
      <c r="AZ40" s="11">
        <f t="shared" si="4"/>
        <v>3.8059265600000014</v>
      </c>
      <c r="BA40" s="12">
        <f t="shared" si="5"/>
        <v>13045.308829415901</v>
      </c>
      <c r="BC40" s="13">
        <f t="shared" si="6"/>
        <v>3.2065618089600001</v>
      </c>
      <c r="BD40" s="14">
        <f t="shared" si="7"/>
        <v>11830.90074933653</v>
      </c>
      <c r="BF40" s="15">
        <f t="shared" si="8"/>
        <v>6.1660916159519985</v>
      </c>
      <c r="BG40" s="16">
        <f t="shared" si="9"/>
        <v>13528.913456635621</v>
      </c>
      <c r="BI40">
        <v>76</v>
      </c>
      <c r="BJ40" t="s">
        <v>68</v>
      </c>
      <c r="BK40" s="2">
        <v>45869.421539351853</v>
      </c>
      <c r="BL40" t="s">
        <v>69</v>
      </c>
      <c r="BM40" t="s">
        <v>13</v>
      </c>
      <c r="BN40">
        <v>0</v>
      </c>
      <c r="BO40">
        <v>2.8069999999999999</v>
      </c>
      <c r="BP40" s="3">
        <v>1642923</v>
      </c>
      <c r="BQ40">
        <v>0</v>
      </c>
      <c r="BR40" t="s">
        <v>14</v>
      </c>
      <c r="BS40" t="s">
        <v>14</v>
      </c>
      <c r="BT40" t="s">
        <v>14</v>
      </c>
      <c r="BU40" t="s">
        <v>14</v>
      </c>
    </row>
    <row r="41" spans="1:73" x14ac:dyDescent="0.35">
      <c r="A41">
        <v>77</v>
      </c>
      <c r="B41" t="s">
        <v>70</v>
      </c>
      <c r="C41" s="2">
        <v>45869.442777777775</v>
      </c>
      <c r="D41" t="s">
        <v>71</v>
      </c>
      <c r="E41" t="s">
        <v>13</v>
      </c>
      <c r="F41">
        <v>0</v>
      </c>
      <c r="G41">
        <v>6.0090000000000003</v>
      </c>
      <c r="H41" s="3">
        <v>1424</v>
      </c>
      <c r="I41">
        <v>4.0000000000000001E-3</v>
      </c>
      <c r="J41" t="s">
        <v>14</v>
      </c>
      <c r="K41" t="s">
        <v>14</v>
      </c>
      <c r="L41" t="s">
        <v>14</v>
      </c>
      <c r="M41" t="s">
        <v>14</v>
      </c>
      <c r="O41">
        <v>77</v>
      </c>
      <c r="P41" t="s">
        <v>70</v>
      </c>
      <c r="Q41" s="2">
        <v>45869.442777777775</v>
      </c>
      <c r="R41" t="s">
        <v>71</v>
      </c>
      <c r="S41" t="s">
        <v>13</v>
      </c>
      <c r="T41">
        <v>0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C41">
        <v>77</v>
      </c>
      <c r="AD41" t="s">
        <v>70</v>
      </c>
      <c r="AE41" s="2">
        <v>45869.442777777775</v>
      </c>
      <c r="AF41" t="s">
        <v>71</v>
      </c>
      <c r="AG41" t="s">
        <v>13</v>
      </c>
      <c r="AH41">
        <v>0</v>
      </c>
      <c r="AI41">
        <v>11.981999999999999</v>
      </c>
      <c r="AJ41" s="3">
        <v>151293</v>
      </c>
      <c r="AK41">
        <v>32.744</v>
      </c>
      <c r="AL41" t="s">
        <v>14</v>
      </c>
      <c r="AM41" t="s">
        <v>14</v>
      </c>
      <c r="AN41" t="s">
        <v>14</v>
      </c>
      <c r="AO41" t="s">
        <v>14</v>
      </c>
      <c r="AQ41">
        <v>2</v>
      </c>
      <c r="AR41" t="s">
        <v>79</v>
      </c>
      <c r="AS41" s="10">
        <v>77</v>
      </c>
      <c r="AT41" s="15">
        <f t="shared" si="0"/>
        <v>1.7065899015679999</v>
      </c>
      <c r="AU41" s="16">
        <f t="shared" si="1"/>
        <v>32830.119846963622</v>
      </c>
      <c r="AW41" s="6">
        <f t="shared" si="2"/>
        <v>-0.32146654719999979</v>
      </c>
      <c r="AX41" s="7">
        <f t="shared" si="3"/>
        <v>30584.42122641352</v>
      </c>
      <c r="AZ41" s="11">
        <f t="shared" si="4"/>
        <v>7.0296390400000011</v>
      </c>
      <c r="BA41" s="12">
        <f t="shared" si="5"/>
        <v>34762.092611375905</v>
      </c>
      <c r="BC41" s="13">
        <f t="shared" si="6"/>
        <v>-0.20206087936000028</v>
      </c>
      <c r="BD41" s="14">
        <f t="shared" si="7"/>
        <v>30111.009488468531</v>
      </c>
      <c r="BF41" s="15">
        <f t="shared" si="8"/>
        <v>1.7065899015679999</v>
      </c>
      <c r="BG41" s="16">
        <f t="shared" si="9"/>
        <v>32830.119846963622</v>
      </c>
      <c r="BI41">
        <v>77</v>
      </c>
      <c r="BJ41" t="s">
        <v>70</v>
      </c>
      <c r="BK41" s="2">
        <v>45869.442777777775</v>
      </c>
      <c r="BL41" t="s">
        <v>71</v>
      </c>
      <c r="BM41" t="s">
        <v>13</v>
      </c>
      <c r="BN41">
        <v>0</v>
      </c>
      <c r="BO41">
        <v>2.8079999999999998</v>
      </c>
      <c r="BP41" s="3">
        <v>1564801</v>
      </c>
      <c r="BQ41">
        <v>0</v>
      </c>
      <c r="BR41" t="s">
        <v>14</v>
      </c>
      <c r="BS41" t="s">
        <v>14</v>
      </c>
      <c r="BT41" t="s">
        <v>14</v>
      </c>
      <c r="BU41" t="s">
        <v>14</v>
      </c>
    </row>
    <row r="42" spans="1:73" x14ac:dyDescent="0.35">
      <c r="A42">
        <v>78</v>
      </c>
      <c r="B42" t="s">
        <v>72</v>
      </c>
      <c r="C42" s="2">
        <v>45869.46402777778</v>
      </c>
      <c r="D42" t="s">
        <v>73</v>
      </c>
      <c r="E42" t="s">
        <v>13</v>
      </c>
      <c r="F42">
        <v>0</v>
      </c>
      <c r="G42">
        <v>6.03</v>
      </c>
      <c r="H42" s="3">
        <v>1447</v>
      </c>
      <c r="I42">
        <v>4.0000000000000001E-3</v>
      </c>
      <c r="J42" t="s">
        <v>14</v>
      </c>
      <c r="K42" t="s">
        <v>14</v>
      </c>
      <c r="L42" t="s">
        <v>14</v>
      </c>
      <c r="M42" t="s">
        <v>14</v>
      </c>
      <c r="O42">
        <v>78</v>
      </c>
      <c r="P42" t="s">
        <v>72</v>
      </c>
      <c r="Q42" s="2">
        <v>45869.46402777778</v>
      </c>
      <c r="R42" t="s">
        <v>73</v>
      </c>
      <c r="S42" t="s">
        <v>13</v>
      </c>
      <c r="T42">
        <v>0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C42">
        <v>78</v>
      </c>
      <c r="AD42" t="s">
        <v>72</v>
      </c>
      <c r="AE42" s="2">
        <v>45869.46402777778</v>
      </c>
      <c r="AF42" t="s">
        <v>73</v>
      </c>
      <c r="AG42" t="s">
        <v>13</v>
      </c>
      <c r="AH42">
        <v>0</v>
      </c>
      <c r="AI42" t="s">
        <v>14</v>
      </c>
      <c r="AJ42" t="s">
        <v>14</v>
      </c>
      <c r="AK42" t="s">
        <v>14</v>
      </c>
      <c r="AL42" t="s">
        <v>14</v>
      </c>
      <c r="AM42" t="s">
        <v>14</v>
      </c>
      <c r="AN42" t="s">
        <v>14</v>
      </c>
      <c r="AO42" t="s">
        <v>14</v>
      </c>
      <c r="AQ42">
        <v>3</v>
      </c>
      <c r="AR42" t="s">
        <v>78</v>
      </c>
      <c r="AS42" s="10">
        <v>78</v>
      </c>
      <c r="AT42" s="15">
        <f t="shared" si="0"/>
        <v>1.7872367198369998</v>
      </c>
      <c r="AU42" s="16" t="e">
        <f t="shared" si="1"/>
        <v>#VALUE!</v>
      </c>
      <c r="AW42" s="6">
        <f t="shared" si="2"/>
        <v>-0.29266925230000007</v>
      </c>
      <c r="AX42" s="7" t="e">
        <f t="shared" si="3"/>
        <v>#VALUE!</v>
      </c>
      <c r="AZ42" s="11">
        <f t="shared" si="4"/>
        <v>6.9557018600000005</v>
      </c>
      <c r="BA42" s="12" t="e">
        <f t="shared" si="5"/>
        <v>#VALUE!</v>
      </c>
      <c r="BC42" s="13">
        <f t="shared" si="6"/>
        <v>-0.1418687537400003</v>
      </c>
      <c r="BD42" s="14" t="e">
        <f t="shared" si="7"/>
        <v>#VALUE!</v>
      </c>
      <c r="BF42" s="15">
        <f t="shared" si="8"/>
        <v>1.7872367198369998</v>
      </c>
      <c r="BG42" s="16" t="e">
        <f t="shared" si="9"/>
        <v>#VALUE!</v>
      </c>
      <c r="BI42">
        <v>78</v>
      </c>
      <c r="BJ42" t="s">
        <v>72</v>
      </c>
      <c r="BK42" s="2">
        <v>45869.46402777778</v>
      </c>
      <c r="BL42" t="s">
        <v>73</v>
      </c>
      <c r="BM42" t="s">
        <v>13</v>
      </c>
      <c r="BN42">
        <v>0</v>
      </c>
      <c r="BO42">
        <v>2.8029999999999999</v>
      </c>
      <c r="BP42" s="3">
        <v>1696479</v>
      </c>
      <c r="BQ42">
        <v>0</v>
      </c>
      <c r="BR42" t="s">
        <v>14</v>
      </c>
      <c r="BS42" t="s">
        <v>14</v>
      </c>
      <c r="BT42" t="s">
        <v>14</v>
      </c>
      <c r="BU42" t="s">
        <v>14</v>
      </c>
    </row>
    <row r="43" spans="1:73" x14ac:dyDescent="0.35">
      <c r="A43">
        <v>79</v>
      </c>
      <c r="B43" t="s">
        <v>74</v>
      </c>
      <c r="C43" s="2">
        <v>45869.485277777778</v>
      </c>
      <c r="D43" t="s">
        <v>75</v>
      </c>
      <c r="E43" t="s">
        <v>13</v>
      </c>
      <c r="F43">
        <v>0</v>
      </c>
      <c r="G43">
        <v>5.9850000000000003</v>
      </c>
      <c r="H43" s="3">
        <v>29272</v>
      </c>
      <c r="I43">
        <v>6.6000000000000003E-2</v>
      </c>
      <c r="J43" t="s">
        <v>14</v>
      </c>
      <c r="K43" t="s">
        <v>14</v>
      </c>
      <c r="L43" t="s">
        <v>14</v>
      </c>
      <c r="M43" t="s">
        <v>14</v>
      </c>
      <c r="O43">
        <v>79</v>
      </c>
      <c r="P43" t="s">
        <v>74</v>
      </c>
      <c r="Q43" s="2">
        <v>45869.485277777778</v>
      </c>
      <c r="R43" t="s">
        <v>75</v>
      </c>
      <c r="S43" t="s">
        <v>13</v>
      </c>
      <c r="T43">
        <v>0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C43">
        <v>79</v>
      </c>
      <c r="AD43" t="s">
        <v>74</v>
      </c>
      <c r="AE43" s="2">
        <v>45869.485277777778</v>
      </c>
      <c r="AF43" t="s">
        <v>75</v>
      </c>
      <c r="AG43" t="s">
        <v>13</v>
      </c>
      <c r="AH43">
        <v>0</v>
      </c>
      <c r="AI43" t="s">
        <v>14</v>
      </c>
      <c r="AJ43" t="s">
        <v>14</v>
      </c>
      <c r="AK43" t="s">
        <v>14</v>
      </c>
      <c r="AL43" t="s">
        <v>14</v>
      </c>
      <c r="AM43" t="s">
        <v>14</v>
      </c>
      <c r="AN43" t="s">
        <v>14</v>
      </c>
      <c r="AO43" t="s">
        <v>14</v>
      </c>
      <c r="AQ43">
        <v>3</v>
      </c>
      <c r="AR43" t="s">
        <v>78</v>
      </c>
      <c r="AS43" s="10">
        <v>79</v>
      </c>
      <c r="AT43" s="15">
        <f t="shared" si="0"/>
        <v>81.461152454208005</v>
      </c>
      <c r="AU43" s="16" t="e">
        <f t="shared" si="1"/>
        <v>#VALUE!</v>
      </c>
      <c r="AW43" s="6">
        <f t="shared" si="2"/>
        <v>66.191645302288634</v>
      </c>
      <c r="AX43" s="7" t="e">
        <f t="shared" si="3"/>
        <v>#VALUE!</v>
      </c>
      <c r="AZ43" s="11">
        <f t="shared" si="4"/>
        <v>77.303443575231995</v>
      </c>
      <c r="BA43" s="12" t="e">
        <f t="shared" si="5"/>
        <v>#VALUE!</v>
      </c>
      <c r="BC43" s="13">
        <f t="shared" si="6"/>
        <v>80.291069724620797</v>
      </c>
      <c r="BD43" s="14" t="e">
        <f t="shared" si="7"/>
        <v>#VALUE!</v>
      </c>
      <c r="BF43" s="15">
        <f t="shared" si="8"/>
        <v>81.461152454208005</v>
      </c>
      <c r="BG43" s="16" t="e">
        <f t="shared" si="9"/>
        <v>#VALUE!</v>
      </c>
      <c r="BI43">
        <v>79</v>
      </c>
      <c r="BJ43" t="s">
        <v>74</v>
      </c>
      <c r="BK43" s="2">
        <v>45869.485277777778</v>
      </c>
      <c r="BL43" t="s">
        <v>75</v>
      </c>
      <c r="BM43" t="s">
        <v>13</v>
      </c>
      <c r="BN43">
        <v>0</v>
      </c>
      <c r="BO43">
        <v>2.7989999999999999</v>
      </c>
      <c r="BP43" s="3">
        <v>1775109</v>
      </c>
      <c r="BQ43">
        <v>0</v>
      </c>
      <c r="BR43" t="s">
        <v>14</v>
      </c>
      <c r="BS43" t="s">
        <v>14</v>
      </c>
      <c r="BT43" t="s">
        <v>14</v>
      </c>
      <c r="BU43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 CH4 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Iannucci, Frances</cp:lastModifiedBy>
  <dcterms:created xsi:type="dcterms:W3CDTF">2020-10-28T13:32:09Z</dcterms:created>
  <dcterms:modified xsi:type="dcterms:W3CDTF">2025-07-31T19:49:38Z</dcterms:modified>
</cp:coreProperties>
</file>