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4CD7D62C-F5F1-499A-85B9-48E7ECA473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</calcChain>
</file>

<file path=xl/sharedStrings.xml><?xml version="1.0" encoding="utf-8"?>
<sst xmlns="http://schemas.openxmlformats.org/spreadsheetml/2006/main" count="622" uniqueCount="58">
  <si>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</si>
  <si>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</si>
  <si>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</si>
  <si>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</si>
  <si>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</si>
  <si>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</si>
  <si>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</si>
  <si>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</si>
  <si>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</si>
  <si>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</si>
  <si>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</si>
  <si>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</si>
  <si>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</si>
  <si>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</si>
  <si>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</si>
  <si>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</si>
  <si>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</si>
  <si>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</si>
  <si>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</si>
  <si>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</si>
  <si>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</si>
  <si>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</si>
  <si>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</si>
  <si>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</si>
  <si>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</si>
  <si>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</si>
  <si>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</si>
  <si>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</si>
  <si>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</si>
  <si>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</si>
  <si>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</si>
  <si>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</si>
  <si>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</si>
  <si>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</si>
  <si>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</si>
  <si>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 20240423_001.gcd</t>
  </si>
  <si>
    <t>FMI 20240423_002.gcd</t>
  </si>
  <si>
    <t>FMI 20240423_003.gcd</t>
  </si>
  <si>
    <t>FMI 20240423_004.gcd</t>
  </si>
  <si>
    <t>FMI 20240423_005.gcd</t>
  </si>
  <si>
    <t>FMI 20240423_006.gcd</t>
  </si>
  <si>
    <t>FMI 20240423_007.gcd</t>
  </si>
  <si>
    <t>FMI 20240423_008.gcd</t>
  </si>
  <si>
    <t>FMI 20240423_009.gcd</t>
  </si>
  <si>
    <t>FMI 20240423_010.gcd</t>
  </si>
  <si>
    <t>FMI 20240423_011.gcd</t>
  </si>
  <si>
    <t>FMI 20240423_012.gcd</t>
  </si>
  <si>
    <t>FMI 20240423_013.gcd</t>
  </si>
  <si>
    <t>FMI 20240423_014.gcd</t>
  </si>
  <si>
    <t>FMI 20240423_015.gcd</t>
  </si>
  <si>
    <t>FMI 20240423_016.gcd</t>
  </si>
  <si>
    <t>FMI 20240423_017.gcd</t>
  </si>
  <si>
    <t>FMI 20240423_018.gcd</t>
  </si>
  <si>
    <t>FMI 20240423_019.gcd</t>
  </si>
  <si>
    <t>FMI 20240423_020.gcd</t>
  </si>
  <si>
    <t>large air bubble</t>
  </si>
  <si>
    <t xml:space="preserve">Note on this run: All samples were initially sealed with electrical tape in the field, then crimped in the lab. </t>
  </si>
  <si>
    <t>Most samples had a tiny air bubble or two before creating the headspace. Larger bubbles are noted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</si>
</sst>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8"/>
  <sheetViews>
    <sheetView tabSelected="1" topLeftCell="A7" workbookViewId="0">
      <selection activeCell="F8" sqref="F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1" spans="1:73" x14ac:dyDescent="0.35">
      <c r="A1" t="s">
        <v>56</v>
      </c>
    </row>
    <row r="2" spans="1:73" x14ac:dyDescent="0.35">
      <c r="A2" t="s">
        <v>57</v>
      </c>
    </row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45405.450185185182</v>
      </c>
      <c r="D9" t="s">
        <v>33</v>
      </c>
      <c r="E9" t="s">
        <v>13</v>
      </c>
      <c r="F9">
        <v>0</v>
      </c>
      <c r="G9">
        <v>6.093</v>
      </c>
      <c r="H9" s="3">
        <v>2052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45405.450185185182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45405.450185185182</v>
      </c>
      <c r="AF9" t="s">
        <v>33</v>
      </c>
      <c r="AG9" t="s">
        <v>13</v>
      </c>
      <c r="AH9">
        <v>0</v>
      </c>
      <c r="AI9">
        <v>12.282</v>
      </c>
      <c r="AJ9" s="3">
        <v>2274</v>
      </c>
      <c r="AK9">
        <v>0.46300000000000002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28" si="0">IF(H9&lt;10000,((H9^2*0.00000005714)+(H9*0.002453)+(-3.811)),(IF(H9&lt;200000,((H9^2*-0.0000000002888)+(H9*0.002899)+(-4.321)),(IF(H9&lt;8000000,((H9^2*-0.0000000000062)+(H9*0.002143)+(157)),((V9^2*-0.000000031)+(V9*0.2771)+(-709.5)))))))</f>
        <v>1.4631556265599999</v>
      </c>
      <c r="AU9" s="16">
        <f t="shared" ref="AU9:AU28" si="1">IF(AJ9&lt;45000,((-0.0000000598*AJ9^2)+(0.205*AJ9)+(34.1)),((-0.00000002403*AJ9^2)+(0.2063*AJ9)+(-550.7)))</f>
        <v>499.96076965519995</v>
      </c>
      <c r="AW9" s="13">
        <f t="shared" ref="AW9:AW28" si="2">IF(H9&lt;10000,((-0.00000005795*H9^2)+(0.003823*H9)+(-6.715)),(IF(H9&lt;700000,((-0.0000000001209*H9^2)+(0.002635*H9)+(-0.4111)), ((-0.00000002007*V9^2)+(0.2564*V9)+(286.1)))))</f>
        <v>0.88578570319999983</v>
      </c>
      <c r="AX9" s="14">
        <f t="shared" ref="AX9:AX28" si="3">(-0.00000001626*AJ9^2)+(0.1912*AJ9)+(-3.858)</f>
        <v>430.84671830424003</v>
      </c>
      <c r="AZ9" s="6">
        <f t="shared" ref="AZ9:AZ28" si="4">IF(H9&lt;10000,((0.0000001453*H9^2)+(0.0008349*H9)+(-1.805)),(IF(H9&lt;700000,((-0.00000000008054*H9^2)+(0.002348*H9)+(-2.47)), ((-0.00000001938*V9^2)+(0.2471*V9)+(226.8)))))</f>
        <v>0.52003009119999999</v>
      </c>
      <c r="BA9" s="7">
        <f t="shared" ref="BA9:BA28" si="5">(-0.00000002552*AJ9^2)+(0.2067*AJ9)+(-103.7)</f>
        <v>366.20383414048001</v>
      </c>
      <c r="BC9" s="11">
        <f t="shared" ref="BC9:BC28" si="6">IF(H9&lt;10000,((H9^2*0.00000054)+(H9*-0.004765)+(12.72)),(IF(H9&lt;200000,((H9^2*-0.000000001577)+(H9*0.003043)+(-10.42)),(IF(H9&lt;8000000,((H9^2*-0.0000000000186)+(H9*0.00194)+(154.1)),((V9^2*-0.00000002)+(V9*0.2565)+(-1032)))))))</f>
        <v>5.216000160000001</v>
      </c>
      <c r="BD9" s="12">
        <f t="shared" ref="BD9:BD28" si="7">IF(AJ9&lt;45000,((-0.0000004561*AJ9^2)+(0.244*AJ9)+(-21.72)),((-0.0000000409*AJ9^2)+(0.2477*AJ9)+(-1777)))</f>
        <v>530.77747223639994</v>
      </c>
      <c r="BF9" s="15">
        <f t="shared" ref="BF9:BF28" si="8">IF(H9&lt;10000,((H9^2*0.00000005714)+(H9*0.002453)+(-3.811)),(IF(H9&lt;200000,((H9^2*-0.0000000002888)+(H9*0.002899)+(-4.321)),(IF(H9&lt;8000000,((H9^2*-0.0000000000062)+(H9*0.002143)+(157)),((V9^2*-0.000000031)+(V9*0.2771)+(-709.5)))))))</f>
        <v>1.4631556265599999</v>
      </c>
      <c r="BG9" s="16">
        <f t="shared" ref="BG9:BG28" si="9">IF(AJ9&lt;45000,((-0.0000000598*AJ9^2)+(0.205*AJ9)+(34.1)),((-0.00000002403*AJ9^2)+(0.2063*AJ9)+(-550.7)))</f>
        <v>499.96076965519995</v>
      </c>
      <c r="BI9">
        <v>48</v>
      </c>
      <c r="BJ9" t="s">
        <v>35</v>
      </c>
      <c r="BK9" s="2">
        <v>45405.450185185182</v>
      </c>
      <c r="BL9" t="s">
        <v>33</v>
      </c>
      <c r="BM9" t="s">
        <v>13</v>
      </c>
      <c r="BN9">
        <v>0</v>
      </c>
      <c r="BO9">
        <v>2.7349999999999999</v>
      </c>
      <c r="BP9" s="3">
        <v>5240203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45405.471539351849</v>
      </c>
      <c r="D10" t="s">
        <v>32</v>
      </c>
      <c r="E10" t="s">
        <v>13</v>
      </c>
      <c r="F10">
        <v>0</v>
      </c>
      <c r="G10">
        <v>6.04</v>
      </c>
      <c r="H10" s="3">
        <v>871407</v>
      </c>
      <c r="I10">
        <v>2.1949999999999998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45405.471539351849</v>
      </c>
      <c r="R10" t="s">
        <v>32</v>
      </c>
      <c r="S10" t="s">
        <v>13</v>
      </c>
      <c r="T10">
        <v>0</v>
      </c>
      <c r="U10">
        <v>5.9939999999999998</v>
      </c>
      <c r="V10" s="3">
        <v>7523</v>
      </c>
      <c r="W10">
        <v>2.2469999999999999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45405.471539351849</v>
      </c>
      <c r="AF10" t="s">
        <v>32</v>
      </c>
      <c r="AG10" t="s">
        <v>13</v>
      </c>
      <c r="AH10">
        <v>0</v>
      </c>
      <c r="AI10">
        <v>12.249000000000001</v>
      </c>
      <c r="AJ10" s="3">
        <v>7894</v>
      </c>
      <c r="AK10">
        <v>1.6990000000000001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2019.7172300101763</v>
      </c>
      <c r="AU10" s="16">
        <f t="shared" si="1"/>
        <v>1648.6435488871998</v>
      </c>
      <c r="AW10" s="13">
        <f t="shared" si="2"/>
        <v>2213.86132773297</v>
      </c>
      <c r="AX10" s="14">
        <f t="shared" si="3"/>
        <v>1504.4615542626402</v>
      </c>
      <c r="AZ10" s="6">
        <f t="shared" si="4"/>
        <v>2084.6364786479799</v>
      </c>
      <c r="BA10" s="7">
        <f t="shared" si="5"/>
        <v>1526.3995151772799</v>
      </c>
      <c r="BC10" s="11">
        <f t="shared" si="6"/>
        <v>1830.5056670305287</v>
      </c>
      <c r="BD10" s="12">
        <f t="shared" si="7"/>
        <v>1875.9940208604</v>
      </c>
      <c r="BF10" s="15">
        <f t="shared" si="8"/>
        <v>2019.7172300101763</v>
      </c>
      <c r="BG10" s="16">
        <f t="shared" si="9"/>
        <v>1648.6435488871998</v>
      </c>
      <c r="BI10">
        <v>49</v>
      </c>
      <c r="BJ10" t="s">
        <v>36</v>
      </c>
      <c r="BK10" s="2">
        <v>45405.471539351849</v>
      </c>
      <c r="BL10" t="s">
        <v>32</v>
      </c>
      <c r="BM10" t="s">
        <v>13</v>
      </c>
      <c r="BN10">
        <v>0</v>
      </c>
      <c r="BO10">
        <v>2.7440000000000002</v>
      </c>
      <c r="BP10" s="3">
        <v>4717625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45405.492893518516</v>
      </c>
      <c r="D11" t="s">
        <v>31</v>
      </c>
      <c r="E11" t="s">
        <v>13</v>
      </c>
      <c r="F11">
        <v>0</v>
      </c>
      <c r="G11">
        <v>6.05</v>
      </c>
      <c r="H11" s="3">
        <v>3750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45405.492893518516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45405.492893518516</v>
      </c>
      <c r="AF11" t="s">
        <v>31</v>
      </c>
      <c r="AG11" t="s">
        <v>13</v>
      </c>
      <c r="AH11">
        <v>0</v>
      </c>
      <c r="AI11">
        <v>12.233000000000001</v>
      </c>
      <c r="AJ11" s="3">
        <v>1190</v>
      </c>
      <c r="AK11">
        <v>0.224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6.1912812500000012</v>
      </c>
      <c r="AU11" s="16">
        <f t="shared" si="1"/>
        <v>277.96531721999997</v>
      </c>
      <c r="AW11" s="13">
        <f t="shared" si="2"/>
        <v>6.8063281250000003</v>
      </c>
      <c r="AX11" s="14">
        <f t="shared" si="3"/>
        <v>223.64697421400001</v>
      </c>
      <c r="AZ11" s="6">
        <f t="shared" si="4"/>
        <v>3.3691562500000005</v>
      </c>
      <c r="BA11" s="7">
        <f t="shared" si="5"/>
        <v>142.23686112799999</v>
      </c>
      <c r="BC11" s="11">
        <f t="shared" si="6"/>
        <v>2.4449999999999985</v>
      </c>
      <c r="BD11" s="12">
        <f t="shared" si="7"/>
        <v>267.99411679000002</v>
      </c>
      <c r="BF11" s="15">
        <f t="shared" si="8"/>
        <v>6.1912812500000012</v>
      </c>
      <c r="BG11" s="16">
        <f t="shared" si="9"/>
        <v>277.96531721999997</v>
      </c>
      <c r="BI11">
        <v>50</v>
      </c>
      <c r="BJ11" t="s">
        <v>37</v>
      </c>
      <c r="BK11" s="2">
        <v>45405.492893518516</v>
      </c>
      <c r="BL11" t="s">
        <v>31</v>
      </c>
      <c r="BM11" t="s">
        <v>13</v>
      </c>
      <c r="BN11">
        <v>0</v>
      </c>
      <c r="BO11">
        <v>2.706</v>
      </c>
      <c r="BP11" s="3">
        <v>5316791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45405.514236111114</v>
      </c>
      <c r="D12">
        <v>204</v>
      </c>
      <c r="E12" t="s">
        <v>13</v>
      </c>
      <c r="F12">
        <v>0</v>
      </c>
      <c r="G12">
        <v>6.0229999999999997</v>
      </c>
      <c r="H12" s="3">
        <v>83294</v>
      </c>
      <c r="I12">
        <v>0.20599999999999999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45405.514236111114</v>
      </c>
      <c r="R12">
        <v>204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45405.514236111114</v>
      </c>
      <c r="AF12">
        <v>204</v>
      </c>
      <c r="AG12" t="s">
        <v>13</v>
      </c>
      <c r="AH12">
        <v>0</v>
      </c>
      <c r="AI12">
        <v>12.151999999999999</v>
      </c>
      <c r="AJ12" s="3">
        <v>71086</v>
      </c>
      <c r="AK12">
        <v>15.318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235.14464324208322</v>
      </c>
      <c r="AU12" s="16">
        <f t="shared" si="1"/>
        <v>13992.91293791412</v>
      </c>
      <c r="AW12" s="13">
        <f t="shared" si="2"/>
        <v>218.22979904628761</v>
      </c>
      <c r="AX12" s="14">
        <f t="shared" si="3"/>
        <v>13505.619852621041</v>
      </c>
      <c r="AZ12" s="6">
        <f t="shared" si="4"/>
        <v>192.54553430428456</v>
      </c>
      <c r="BA12" s="7">
        <f t="shared" si="5"/>
        <v>14460.818041014078</v>
      </c>
      <c r="BC12" s="11">
        <f t="shared" si="6"/>
        <v>232.10258878242803</v>
      </c>
      <c r="BD12" s="12">
        <f t="shared" si="7"/>
        <v>15624.3255267036</v>
      </c>
      <c r="BF12" s="15">
        <f t="shared" si="8"/>
        <v>235.14464324208322</v>
      </c>
      <c r="BG12" s="16">
        <f t="shared" si="9"/>
        <v>13992.91293791412</v>
      </c>
      <c r="BI12">
        <v>51</v>
      </c>
      <c r="BJ12" t="s">
        <v>38</v>
      </c>
      <c r="BK12" s="2">
        <v>45405.514236111114</v>
      </c>
      <c r="BL12">
        <v>204</v>
      </c>
      <c r="BM12" t="s">
        <v>13</v>
      </c>
      <c r="BN12">
        <v>0</v>
      </c>
      <c r="BO12">
        <v>2.8639999999999999</v>
      </c>
      <c r="BP12" s="3">
        <v>885841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45405.535613425927</v>
      </c>
      <c r="D13">
        <v>18</v>
      </c>
      <c r="E13" t="s">
        <v>13</v>
      </c>
      <c r="F13">
        <v>0</v>
      </c>
      <c r="G13">
        <v>6.0279999999999996</v>
      </c>
      <c r="H13" s="3">
        <v>19259</v>
      </c>
      <c r="I13">
        <v>4.4999999999999998E-2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45405.535613425927</v>
      </c>
      <c r="R13">
        <v>18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45405.535613425927</v>
      </c>
      <c r="AF13">
        <v>18</v>
      </c>
      <c r="AG13" t="s">
        <v>13</v>
      </c>
      <c r="AH13">
        <v>0</v>
      </c>
      <c r="AI13">
        <v>12.23</v>
      </c>
      <c r="AJ13" s="3">
        <v>6894</v>
      </c>
      <c r="AK13">
        <v>1.48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51.403722457407206</v>
      </c>
      <c r="AU13" s="16">
        <f t="shared" si="1"/>
        <v>1444.5278712871998</v>
      </c>
      <c r="AW13" s="13">
        <f t="shared" si="2"/>
        <v>50.291522092107108</v>
      </c>
      <c r="AX13" s="14">
        <f t="shared" si="3"/>
        <v>1313.5020071426402</v>
      </c>
      <c r="AZ13" s="6">
        <f t="shared" si="4"/>
        <v>42.720258982616258</v>
      </c>
      <c r="BA13" s="7">
        <f t="shared" si="5"/>
        <v>1320.07690493728</v>
      </c>
      <c r="BC13" s="11">
        <f t="shared" si="6"/>
        <v>47.600213379262996</v>
      </c>
      <c r="BD13" s="12">
        <f t="shared" si="7"/>
        <v>1638.7388276603999</v>
      </c>
      <c r="BF13" s="15">
        <f t="shared" si="8"/>
        <v>51.403722457407206</v>
      </c>
      <c r="BG13" s="16">
        <f t="shared" si="9"/>
        <v>1444.5278712871998</v>
      </c>
      <c r="BI13">
        <v>52</v>
      </c>
      <c r="BJ13" t="s">
        <v>39</v>
      </c>
      <c r="BK13" s="2">
        <v>45405.535613425927</v>
      </c>
      <c r="BL13">
        <v>18</v>
      </c>
      <c r="BM13" t="s">
        <v>13</v>
      </c>
      <c r="BN13">
        <v>0</v>
      </c>
      <c r="BO13">
        <v>2.8620000000000001</v>
      </c>
      <c r="BP13" s="3">
        <v>951030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45405.556944444441</v>
      </c>
      <c r="D14">
        <v>388</v>
      </c>
      <c r="E14" t="s">
        <v>13</v>
      </c>
      <c r="F14">
        <v>0</v>
      </c>
      <c r="G14">
        <v>6.0449999999999999</v>
      </c>
      <c r="H14" s="3">
        <v>76275</v>
      </c>
      <c r="I14">
        <v>0.189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45405.556944444441</v>
      </c>
      <c r="R14">
        <v>388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45405.556944444441</v>
      </c>
      <c r="AF14">
        <v>388</v>
      </c>
      <c r="AG14" t="s">
        <v>13</v>
      </c>
      <c r="AH14">
        <v>0</v>
      </c>
      <c r="AI14">
        <v>12.176</v>
      </c>
      <c r="AJ14" s="3">
        <v>68542</v>
      </c>
      <c r="AK14">
        <v>14.779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215.12002251950003</v>
      </c>
      <c r="AU14" s="16">
        <f t="shared" si="1"/>
        <v>13476.621521491081</v>
      </c>
      <c r="AW14" s="13">
        <f t="shared" si="2"/>
        <v>199.87014383693753</v>
      </c>
      <c r="AX14" s="14">
        <f t="shared" si="3"/>
        <v>13024.982826277361</v>
      </c>
      <c r="AZ14" s="6">
        <f t="shared" si="4"/>
        <v>176.15512829716249</v>
      </c>
      <c r="BA14" s="7">
        <f t="shared" si="5"/>
        <v>13944.03829290272</v>
      </c>
      <c r="BC14" s="11">
        <f t="shared" si="6"/>
        <v>212.51003513937502</v>
      </c>
      <c r="BD14" s="12">
        <f t="shared" si="7"/>
        <v>15008.7049642524</v>
      </c>
      <c r="BF14" s="15">
        <f t="shared" si="8"/>
        <v>215.12002251950003</v>
      </c>
      <c r="BG14" s="16">
        <f t="shared" si="9"/>
        <v>13476.621521491081</v>
      </c>
      <c r="BI14">
        <v>53</v>
      </c>
      <c r="BJ14" t="s">
        <v>40</v>
      </c>
      <c r="BK14" s="2">
        <v>45405.556944444441</v>
      </c>
      <c r="BL14">
        <v>388</v>
      </c>
      <c r="BM14" t="s">
        <v>13</v>
      </c>
      <c r="BN14">
        <v>0</v>
      </c>
      <c r="BO14">
        <v>2.879</v>
      </c>
      <c r="BP14" s="3">
        <v>1016096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45405.578287037039</v>
      </c>
      <c r="D15">
        <v>258</v>
      </c>
      <c r="E15" t="s">
        <v>13</v>
      </c>
      <c r="F15">
        <v>0</v>
      </c>
      <c r="G15">
        <v>6.0339999999999998</v>
      </c>
      <c r="H15" s="3">
        <v>4471</v>
      </c>
      <c r="I15">
        <v>8.0000000000000002E-3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45405.578287037039</v>
      </c>
      <c r="R15">
        <v>258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45405.578287037039</v>
      </c>
      <c r="AF15">
        <v>258</v>
      </c>
      <c r="AG15" t="s">
        <v>13</v>
      </c>
      <c r="AH15">
        <v>0</v>
      </c>
      <c r="AI15">
        <v>12.159000000000001</v>
      </c>
      <c r="AJ15" s="3">
        <v>54293</v>
      </c>
      <c r="AK15">
        <v>11.747999999999999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8.2985825147399996</v>
      </c>
      <c r="AU15" s="16">
        <f t="shared" si="1"/>
        <v>10579.111951728531</v>
      </c>
      <c r="AW15" s="13">
        <f t="shared" si="2"/>
        <v>9.2192217140499988</v>
      </c>
      <c r="AX15" s="14">
        <f t="shared" si="3"/>
        <v>10329.033512655262</v>
      </c>
      <c r="AZ15" s="6">
        <f t="shared" si="4"/>
        <v>4.8323617973000008</v>
      </c>
      <c r="BA15" s="7">
        <f t="shared" si="5"/>
        <v>11043.43703425352</v>
      </c>
      <c r="BC15" s="11">
        <f t="shared" si="6"/>
        <v>2.2101991400000021</v>
      </c>
      <c r="BD15" s="12">
        <f t="shared" si="7"/>
        <v>11550.813949175899</v>
      </c>
      <c r="BF15" s="15">
        <f t="shared" si="8"/>
        <v>8.2985825147399996</v>
      </c>
      <c r="BG15" s="16">
        <f t="shared" si="9"/>
        <v>10579.111951728531</v>
      </c>
      <c r="BI15">
        <v>54</v>
      </c>
      <c r="BJ15" t="s">
        <v>41</v>
      </c>
      <c r="BK15" s="2">
        <v>45405.578287037039</v>
      </c>
      <c r="BL15">
        <v>258</v>
      </c>
      <c r="BM15" t="s">
        <v>13</v>
      </c>
      <c r="BN15">
        <v>0</v>
      </c>
      <c r="BO15">
        <v>2.8519999999999999</v>
      </c>
      <c r="BP15" s="3">
        <v>1068957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45405.599629629629</v>
      </c>
      <c r="D16">
        <v>188</v>
      </c>
      <c r="E16" t="s">
        <v>13</v>
      </c>
      <c r="F16">
        <v>0</v>
      </c>
      <c r="G16">
        <v>6.06</v>
      </c>
      <c r="H16" s="3">
        <v>3806</v>
      </c>
      <c r="I16">
        <v>6.0000000000000001E-3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45405.599629629629</v>
      </c>
      <c r="R16">
        <v>188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45405.599629629629</v>
      </c>
      <c r="AF16">
        <v>188</v>
      </c>
      <c r="AG16" t="s">
        <v>13</v>
      </c>
      <c r="AH16">
        <v>0</v>
      </c>
      <c r="AI16">
        <v>12.196999999999999</v>
      </c>
      <c r="AJ16" s="3">
        <v>50627</v>
      </c>
      <c r="AK16">
        <v>10.964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6.35282724104</v>
      </c>
      <c r="AU16" s="16">
        <f t="shared" si="1"/>
        <v>9832.0589721101296</v>
      </c>
      <c r="AW16" s="13">
        <f t="shared" si="2"/>
        <v>6.9958953937999997</v>
      </c>
      <c r="AX16" s="14">
        <f t="shared" si="3"/>
        <v>9634.3485057224607</v>
      </c>
      <c r="AZ16" s="6">
        <f t="shared" si="4"/>
        <v>3.4773923108000009</v>
      </c>
      <c r="BA16" s="7">
        <f t="shared" si="5"/>
        <v>10295.490763347918</v>
      </c>
      <c r="BC16" s="11">
        <f t="shared" si="6"/>
        <v>2.4066534400000013</v>
      </c>
      <c r="BD16" s="12">
        <f t="shared" si="7"/>
        <v>10658.4773910239</v>
      </c>
      <c r="BF16" s="15">
        <f t="shared" si="8"/>
        <v>6.35282724104</v>
      </c>
      <c r="BG16" s="16">
        <f t="shared" si="9"/>
        <v>9832.0589721101296</v>
      </c>
      <c r="BI16">
        <v>55</v>
      </c>
      <c r="BJ16" t="s">
        <v>42</v>
      </c>
      <c r="BK16" s="2">
        <v>45405.599629629629</v>
      </c>
      <c r="BL16">
        <v>188</v>
      </c>
      <c r="BM16" t="s">
        <v>13</v>
      </c>
      <c r="BN16">
        <v>0</v>
      </c>
      <c r="BO16">
        <v>2.879</v>
      </c>
      <c r="BP16" s="3">
        <v>979462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45405.620949074073</v>
      </c>
      <c r="D17">
        <v>333</v>
      </c>
      <c r="E17" t="s">
        <v>13</v>
      </c>
      <c r="F17">
        <v>0</v>
      </c>
      <c r="G17">
        <v>6.048</v>
      </c>
      <c r="H17" s="3">
        <v>19038</v>
      </c>
      <c r="I17">
        <v>4.3999999999999997E-2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45405.620949074073</v>
      </c>
      <c r="R17">
        <v>333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45405.620949074073</v>
      </c>
      <c r="AF17">
        <v>333</v>
      </c>
      <c r="AG17" t="s">
        <v>13</v>
      </c>
      <c r="AH17">
        <v>0</v>
      </c>
      <c r="AI17">
        <v>12.262</v>
      </c>
      <c r="AJ17" s="3">
        <v>5702</v>
      </c>
      <c r="AK17">
        <v>1.2170000000000001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50.765487755772803</v>
      </c>
      <c r="AU17" s="16">
        <f t="shared" si="1"/>
        <v>1201.0657343207997</v>
      </c>
      <c r="AW17" s="13">
        <f t="shared" si="2"/>
        <v>49.710210345820407</v>
      </c>
      <c r="AX17" s="14">
        <f t="shared" si="3"/>
        <v>1085.8357418069602</v>
      </c>
      <c r="AZ17" s="6">
        <f t="shared" si="4"/>
        <v>42.202032643940235</v>
      </c>
      <c r="BA17" s="7">
        <f t="shared" si="5"/>
        <v>1074.07367324192</v>
      </c>
      <c r="BC17" s="11">
        <f t="shared" si="6"/>
        <v>46.941057534811996</v>
      </c>
      <c r="BD17" s="12">
        <f t="shared" si="7"/>
        <v>1354.7389100956</v>
      </c>
      <c r="BF17" s="15">
        <f t="shared" si="8"/>
        <v>50.765487755772803</v>
      </c>
      <c r="BG17" s="16">
        <f t="shared" si="9"/>
        <v>1201.0657343207997</v>
      </c>
      <c r="BI17">
        <v>56</v>
      </c>
      <c r="BJ17" t="s">
        <v>43</v>
      </c>
      <c r="BK17" s="2">
        <v>45405.620949074073</v>
      </c>
      <c r="BL17">
        <v>333</v>
      </c>
      <c r="BM17" t="s">
        <v>13</v>
      </c>
      <c r="BN17">
        <v>0</v>
      </c>
      <c r="BO17">
        <v>2.883</v>
      </c>
      <c r="BP17" s="3">
        <v>945607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45405.642280092594</v>
      </c>
      <c r="D18">
        <v>384</v>
      </c>
      <c r="E18" t="s">
        <v>13</v>
      </c>
      <c r="F18">
        <v>0</v>
      </c>
      <c r="G18">
        <v>6.0519999999999996</v>
      </c>
      <c r="H18" s="3">
        <v>3467</v>
      </c>
      <c r="I18">
        <v>5.0000000000000001E-3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45405.642280092594</v>
      </c>
      <c r="R18">
        <v>384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45405.642280092594</v>
      </c>
      <c r="AF18">
        <v>384</v>
      </c>
      <c r="AG18" t="s">
        <v>13</v>
      </c>
      <c r="AH18">
        <v>0</v>
      </c>
      <c r="AI18">
        <v>12.183999999999999</v>
      </c>
      <c r="AJ18" s="3">
        <v>46721</v>
      </c>
      <c r="AK18">
        <v>10.127000000000001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5.380378885459999</v>
      </c>
      <c r="AU18" s="16">
        <f t="shared" si="1"/>
        <v>9035.3883702607709</v>
      </c>
      <c r="AW18" s="13">
        <f t="shared" si="2"/>
        <v>5.8427768424500002</v>
      </c>
      <c r="AX18" s="14">
        <f t="shared" si="3"/>
        <v>8893.7040290653404</v>
      </c>
      <c r="AZ18" s="6">
        <f t="shared" si="4"/>
        <v>2.8361172317000003</v>
      </c>
      <c r="BA18" s="7">
        <f t="shared" si="5"/>
        <v>9497.8243210176788</v>
      </c>
      <c r="BC18" s="11">
        <f t="shared" si="6"/>
        <v>2.690593060000003</v>
      </c>
      <c r="BD18" s="12">
        <f t="shared" si="7"/>
        <v>9706.5130597031002</v>
      </c>
      <c r="BF18" s="15">
        <f t="shared" si="8"/>
        <v>5.380378885459999</v>
      </c>
      <c r="BG18" s="16">
        <f t="shared" si="9"/>
        <v>9035.3883702607709</v>
      </c>
      <c r="BI18">
        <v>57</v>
      </c>
      <c r="BJ18" t="s">
        <v>44</v>
      </c>
      <c r="BK18" s="2">
        <v>45405.642280092594</v>
      </c>
      <c r="BL18">
        <v>384</v>
      </c>
      <c r="BM18" t="s">
        <v>13</v>
      </c>
      <c r="BN18">
        <v>0</v>
      </c>
      <c r="BO18">
        <v>2.8719999999999999</v>
      </c>
      <c r="BP18" s="3">
        <v>1120205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45405.663587962961</v>
      </c>
      <c r="D19">
        <v>397</v>
      </c>
      <c r="E19" t="s">
        <v>13</v>
      </c>
      <c r="F19">
        <v>0</v>
      </c>
      <c r="G19">
        <v>6.0490000000000004</v>
      </c>
      <c r="H19" s="3">
        <v>9174</v>
      </c>
      <c r="I19">
        <v>0.02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45405.663587962961</v>
      </c>
      <c r="R19">
        <v>397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45405.663587962961</v>
      </c>
      <c r="AF19">
        <v>397</v>
      </c>
      <c r="AG19" t="s">
        <v>13</v>
      </c>
      <c r="AH19">
        <v>0</v>
      </c>
      <c r="AI19">
        <v>12.256</v>
      </c>
      <c r="AJ19" s="3">
        <v>7082</v>
      </c>
      <c r="AK19">
        <v>1.5209999999999999</v>
      </c>
      <c r="AL19" t="s">
        <v>14</v>
      </c>
      <c r="AM19" t="s">
        <v>14</v>
      </c>
      <c r="AN19" t="s">
        <v>14</v>
      </c>
      <c r="AO19" t="s">
        <v>14</v>
      </c>
      <c r="AQ19">
        <v>2</v>
      </c>
      <c r="AR19" t="s">
        <v>55</v>
      </c>
      <c r="AS19" s="10">
        <v>58</v>
      </c>
      <c r="AT19" s="15">
        <f t="shared" si="0"/>
        <v>23.50185445064</v>
      </c>
      <c r="AU19" s="16">
        <f t="shared" si="1"/>
        <v>1482.9107475047999</v>
      </c>
      <c r="AW19" s="13">
        <f t="shared" si="2"/>
        <v>23.479998105799996</v>
      </c>
      <c r="AX19" s="14">
        <f t="shared" si="3"/>
        <v>1349.4048841877602</v>
      </c>
      <c r="AZ19" s="6">
        <f t="shared" si="4"/>
        <v>18.083151302800001</v>
      </c>
      <c r="BA19" s="7">
        <f t="shared" si="5"/>
        <v>1358.8694514435201</v>
      </c>
      <c r="BC19" s="11">
        <f t="shared" si="6"/>
        <v>14.453519040000005</v>
      </c>
      <c r="BD19" s="12">
        <f t="shared" si="7"/>
        <v>1683.4124303835999</v>
      </c>
      <c r="BF19" s="15">
        <f t="shared" si="8"/>
        <v>23.50185445064</v>
      </c>
      <c r="BG19" s="16">
        <f t="shared" si="9"/>
        <v>1482.9107475047999</v>
      </c>
      <c r="BI19">
        <v>58</v>
      </c>
      <c r="BJ19" t="s">
        <v>45</v>
      </c>
      <c r="BK19" s="2">
        <v>45405.663587962961</v>
      </c>
      <c r="BL19">
        <v>397</v>
      </c>
      <c r="BM19" t="s">
        <v>13</v>
      </c>
      <c r="BN19">
        <v>0</v>
      </c>
      <c r="BO19">
        <v>2.8319999999999999</v>
      </c>
      <c r="BP19" s="3">
        <v>2030782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45405.684930555559</v>
      </c>
      <c r="D20">
        <v>152</v>
      </c>
      <c r="E20" t="s">
        <v>13</v>
      </c>
      <c r="F20">
        <v>0</v>
      </c>
      <c r="G20">
        <v>6.056</v>
      </c>
      <c r="H20" s="3">
        <v>4197</v>
      </c>
      <c r="I20">
        <v>7.0000000000000001E-3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45405.684930555559</v>
      </c>
      <c r="R20">
        <v>152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45405.684930555559</v>
      </c>
      <c r="AF20">
        <v>152</v>
      </c>
      <c r="AG20" t="s">
        <v>13</v>
      </c>
      <c r="AH20">
        <v>0</v>
      </c>
      <c r="AI20">
        <v>12.196999999999999</v>
      </c>
      <c r="AJ20" s="3">
        <v>51636</v>
      </c>
      <c r="AK20">
        <v>11.18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7.4907511862599989</v>
      </c>
      <c r="AU20" s="16">
        <f t="shared" si="1"/>
        <v>10037.736175801121</v>
      </c>
      <c r="AW20" s="13">
        <f t="shared" si="2"/>
        <v>8.3093528184500016</v>
      </c>
      <c r="AX20" s="14">
        <f t="shared" si="3"/>
        <v>9825.5915441750403</v>
      </c>
      <c r="AZ20" s="6">
        <f t="shared" si="4"/>
        <v>4.2585070477000002</v>
      </c>
      <c r="BA20" s="7">
        <f t="shared" si="5"/>
        <v>10501.417823822079</v>
      </c>
      <c r="BC20" s="11">
        <f t="shared" si="6"/>
        <v>2.2332918599999996</v>
      </c>
      <c r="BD20" s="12">
        <f t="shared" si="7"/>
        <v>10904.1864913136</v>
      </c>
      <c r="BF20" s="15">
        <f t="shared" si="8"/>
        <v>7.4907511862599989</v>
      </c>
      <c r="BG20" s="16">
        <f t="shared" si="9"/>
        <v>10037.736175801121</v>
      </c>
      <c r="BI20">
        <v>59</v>
      </c>
      <c r="BJ20" t="s">
        <v>46</v>
      </c>
      <c r="BK20" s="2">
        <v>45405.684930555559</v>
      </c>
      <c r="BL20">
        <v>152</v>
      </c>
      <c r="BM20" t="s">
        <v>13</v>
      </c>
      <c r="BN20">
        <v>0</v>
      </c>
      <c r="BO20">
        <v>2.8759999999999999</v>
      </c>
      <c r="BP20" s="3">
        <v>1056459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45405.706273148149</v>
      </c>
      <c r="D21">
        <v>402</v>
      </c>
      <c r="E21" t="s">
        <v>13</v>
      </c>
      <c r="F21">
        <v>0</v>
      </c>
      <c r="G21">
        <v>6.0490000000000004</v>
      </c>
      <c r="H21" s="3">
        <v>23899</v>
      </c>
      <c r="I21">
        <v>5.7000000000000002E-2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45405.706273148149</v>
      </c>
      <c r="R21">
        <v>402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45405.706273148149</v>
      </c>
      <c r="AF21">
        <v>402</v>
      </c>
      <c r="AG21" t="s">
        <v>13</v>
      </c>
      <c r="AH21">
        <v>0</v>
      </c>
      <c r="AI21">
        <v>12.252000000000001</v>
      </c>
      <c r="AJ21" s="3">
        <v>6007</v>
      </c>
      <c r="AK21">
        <v>1.2849999999999999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64.797249356351202</v>
      </c>
      <c r="AU21" s="16">
        <f t="shared" si="1"/>
        <v>1263.3771738697999</v>
      </c>
      <c r="AW21" s="13">
        <f t="shared" si="2"/>
        <v>62.493711489899106</v>
      </c>
      <c r="AX21" s="14">
        <f t="shared" si="3"/>
        <v>1144.0936733632602</v>
      </c>
      <c r="AZ21" s="6">
        <f t="shared" si="4"/>
        <v>53.598850596331459</v>
      </c>
      <c r="BA21" s="7">
        <f t="shared" si="5"/>
        <v>1137.0260350695198</v>
      </c>
      <c r="BC21" s="11">
        <f t="shared" si="6"/>
        <v>61.403934209023006</v>
      </c>
      <c r="BD21" s="12">
        <f t="shared" si="7"/>
        <v>1427.5300652510998</v>
      </c>
      <c r="BF21" s="15">
        <f t="shared" si="8"/>
        <v>64.797249356351202</v>
      </c>
      <c r="BG21" s="16">
        <f t="shared" si="9"/>
        <v>1263.3771738697999</v>
      </c>
      <c r="BI21">
        <v>60</v>
      </c>
      <c r="BJ21" t="s">
        <v>47</v>
      </c>
      <c r="BK21" s="2">
        <v>45405.706273148149</v>
      </c>
      <c r="BL21">
        <v>402</v>
      </c>
      <c r="BM21" t="s">
        <v>13</v>
      </c>
      <c r="BN21">
        <v>0</v>
      </c>
      <c r="BO21">
        <v>2.8759999999999999</v>
      </c>
      <c r="BP21" s="3">
        <v>1116961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45405.727662037039</v>
      </c>
      <c r="D22">
        <v>224</v>
      </c>
      <c r="E22" t="s">
        <v>13</v>
      </c>
      <c r="F22">
        <v>0</v>
      </c>
      <c r="G22">
        <v>6.0890000000000004</v>
      </c>
      <c r="H22" s="3">
        <v>3012</v>
      </c>
      <c r="I22">
        <v>4.0000000000000001E-3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45405.727662037039</v>
      </c>
      <c r="R22">
        <v>224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45405.727662037039</v>
      </c>
      <c r="AF22">
        <v>224</v>
      </c>
      <c r="AG22" t="s">
        <v>13</v>
      </c>
      <c r="AH22">
        <v>0</v>
      </c>
      <c r="AI22">
        <v>12.221</v>
      </c>
      <c r="AJ22" s="3">
        <v>53604</v>
      </c>
      <c r="AK22">
        <v>11.6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4.0958183081599993</v>
      </c>
      <c r="AU22" s="16">
        <f t="shared" si="1"/>
        <v>10438.75766675152</v>
      </c>
      <c r="AW22" s="13">
        <f t="shared" si="2"/>
        <v>4.2741452551999988</v>
      </c>
      <c r="AX22" s="14">
        <f t="shared" si="3"/>
        <v>10198.50549785184</v>
      </c>
      <c r="AZ22" s="6">
        <f t="shared" si="4"/>
        <v>2.0279013232</v>
      </c>
      <c r="BA22" s="7">
        <f t="shared" si="5"/>
        <v>10902.91791741568</v>
      </c>
      <c r="BC22" s="11">
        <f t="shared" si="6"/>
        <v>3.2667777600000001</v>
      </c>
      <c r="BD22" s="12">
        <f t="shared" si="7"/>
        <v>11383.189197425601</v>
      </c>
      <c r="BF22" s="15">
        <f t="shared" si="8"/>
        <v>4.0958183081599993</v>
      </c>
      <c r="BG22" s="16">
        <f t="shared" si="9"/>
        <v>10438.75766675152</v>
      </c>
      <c r="BI22">
        <v>61</v>
      </c>
      <c r="BJ22" t="s">
        <v>48</v>
      </c>
      <c r="BK22" s="2">
        <v>45405.727662037039</v>
      </c>
      <c r="BL22">
        <v>224</v>
      </c>
      <c r="BM22" t="s">
        <v>13</v>
      </c>
      <c r="BN22">
        <v>0</v>
      </c>
      <c r="BO22">
        <v>2.8969999999999998</v>
      </c>
      <c r="BP22" s="3">
        <v>1265334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45405.749027777776</v>
      </c>
      <c r="D23">
        <v>69</v>
      </c>
      <c r="E23" t="s">
        <v>13</v>
      </c>
      <c r="F23">
        <v>0</v>
      </c>
      <c r="G23">
        <v>6.0330000000000004</v>
      </c>
      <c r="H23" s="3">
        <v>3828</v>
      </c>
      <c r="I23">
        <v>6.0000000000000001E-3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45405.749027777776</v>
      </c>
      <c r="R23">
        <v>69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45405.749027777776</v>
      </c>
      <c r="AF23">
        <v>69</v>
      </c>
      <c r="AG23" t="s">
        <v>13</v>
      </c>
      <c r="AH23">
        <v>0</v>
      </c>
      <c r="AI23">
        <v>12.173</v>
      </c>
      <c r="AJ23" s="3">
        <v>48436</v>
      </c>
      <c r="AK23">
        <v>10.494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6.4163897897600002</v>
      </c>
      <c r="AU23" s="16">
        <f t="shared" si="1"/>
        <v>9385.2713123131198</v>
      </c>
      <c r="AW23" s="13">
        <f t="shared" si="2"/>
        <v>7.0702688071999997</v>
      </c>
      <c r="AX23" s="14">
        <f t="shared" si="3"/>
        <v>9218.9584904790408</v>
      </c>
      <c r="AZ23" s="6">
        <f t="shared" si="4"/>
        <v>3.5201629552</v>
      </c>
      <c r="BA23" s="7">
        <f t="shared" si="5"/>
        <v>9848.1501036300797</v>
      </c>
      <c r="BC23" s="11">
        <f t="shared" si="6"/>
        <v>2.3925153600000009</v>
      </c>
      <c r="BD23" s="12">
        <f t="shared" si="7"/>
        <v>10124.643914673599</v>
      </c>
      <c r="BF23" s="15">
        <f t="shared" si="8"/>
        <v>6.4163897897600002</v>
      </c>
      <c r="BG23" s="16">
        <f t="shared" si="9"/>
        <v>9385.2713123131198</v>
      </c>
      <c r="BI23">
        <v>62</v>
      </c>
      <c r="BJ23" t="s">
        <v>49</v>
      </c>
      <c r="BK23" s="2">
        <v>45405.749027777776</v>
      </c>
      <c r="BL23">
        <v>69</v>
      </c>
      <c r="BM23" t="s">
        <v>13</v>
      </c>
      <c r="BN23">
        <v>0</v>
      </c>
      <c r="BO23">
        <v>2.85</v>
      </c>
      <c r="BP23" s="3">
        <v>1111830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45405.77039351852</v>
      </c>
      <c r="D24">
        <v>359</v>
      </c>
      <c r="E24" t="s">
        <v>13</v>
      </c>
      <c r="F24">
        <v>0</v>
      </c>
      <c r="G24">
        <v>6.048</v>
      </c>
      <c r="H24" s="3">
        <v>21951</v>
      </c>
      <c r="I24">
        <v>5.1999999999999998E-2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45405.77039351852</v>
      </c>
      <c r="R24">
        <v>359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45405.77039351852</v>
      </c>
      <c r="AF24">
        <v>359</v>
      </c>
      <c r="AG24" t="s">
        <v>13</v>
      </c>
      <c r="AH24">
        <v>0</v>
      </c>
      <c r="AI24">
        <v>12.25</v>
      </c>
      <c r="AJ24" s="3">
        <v>5699</v>
      </c>
      <c r="AK24">
        <v>1.2170000000000001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59.175791759391203</v>
      </c>
      <c r="AU24" s="16">
        <f t="shared" si="1"/>
        <v>1200.4527796601997</v>
      </c>
      <c r="AW24" s="13">
        <f t="shared" si="2"/>
        <v>57.37152977011911</v>
      </c>
      <c r="AX24" s="14">
        <f t="shared" si="3"/>
        <v>1085.26269794774</v>
      </c>
      <c r="AZ24" s="6">
        <f t="shared" si="4"/>
        <v>49.032140090863457</v>
      </c>
      <c r="BA24" s="7">
        <f t="shared" si="5"/>
        <v>1073.4544461024798</v>
      </c>
      <c r="BC24" s="11">
        <f t="shared" si="6"/>
        <v>55.617021225622992</v>
      </c>
      <c r="BD24" s="12">
        <f t="shared" si="7"/>
        <v>1354.0225100839</v>
      </c>
      <c r="BF24" s="15">
        <f t="shared" si="8"/>
        <v>59.175791759391203</v>
      </c>
      <c r="BG24" s="16">
        <f t="shared" si="9"/>
        <v>1200.4527796601997</v>
      </c>
      <c r="BI24">
        <v>63</v>
      </c>
      <c r="BJ24" t="s">
        <v>50</v>
      </c>
      <c r="BK24" s="2">
        <v>45405.77039351852</v>
      </c>
      <c r="BL24">
        <v>359</v>
      </c>
      <c r="BM24" t="s">
        <v>13</v>
      </c>
      <c r="BN24">
        <v>0</v>
      </c>
      <c r="BO24">
        <v>2.8690000000000002</v>
      </c>
      <c r="BP24" s="3">
        <v>1234318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45405.791747685187</v>
      </c>
      <c r="D25">
        <v>112</v>
      </c>
      <c r="E25" t="s">
        <v>13</v>
      </c>
      <c r="F25">
        <v>0</v>
      </c>
      <c r="G25">
        <v>6.056</v>
      </c>
      <c r="H25" s="3">
        <v>4983</v>
      </c>
      <c r="I25">
        <v>8.9999999999999993E-3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45405.791747685187</v>
      </c>
      <c r="R25">
        <v>112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45405.791747685187</v>
      </c>
      <c r="AF25">
        <v>112</v>
      </c>
      <c r="AG25" t="s">
        <v>13</v>
      </c>
      <c r="AH25">
        <v>0</v>
      </c>
      <c r="AI25">
        <v>12.242000000000001</v>
      </c>
      <c r="AJ25" s="3">
        <v>12731</v>
      </c>
      <c r="AK25">
        <v>2.76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9.8311017134599989</v>
      </c>
      <c r="AU25" s="16">
        <f t="shared" si="1"/>
        <v>2634.2627140121999</v>
      </c>
      <c r="AW25" s="13">
        <f t="shared" si="2"/>
        <v>10.89609375245</v>
      </c>
      <c r="AX25" s="14">
        <f t="shared" si="3"/>
        <v>2427.6738058501401</v>
      </c>
      <c r="AZ25" s="6">
        <f t="shared" si="4"/>
        <v>5.9631476916999997</v>
      </c>
      <c r="BA25" s="7">
        <f t="shared" si="5"/>
        <v>2523.6614602272803</v>
      </c>
      <c r="BC25" s="11">
        <f t="shared" si="6"/>
        <v>2.3843610599999998</v>
      </c>
      <c r="BD25" s="12">
        <f t="shared" si="7"/>
        <v>3010.7200595479003</v>
      </c>
      <c r="BF25" s="15">
        <f t="shared" si="8"/>
        <v>9.8311017134599989</v>
      </c>
      <c r="BG25" s="16">
        <f t="shared" si="9"/>
        <v>2634.2627140121999</v>
      </c>
      <c r="BI25">
        <v>64</v>
      </c>
      <c r="BJ25" t="s">
        <v>51</v>
      </c>
      <c r="BK25" s="2">
        <v>45405.791747685187</v>
      </c>
      <c r="BL25">
        <v>112</v>
      </c>
      <c r="BM25" t="s">
        <v>13</v>
      </c>
      <c r="BN25">
        <v>0</v>
      </c>
      <c r="BO25">
        <v>2.8759999999999999</v>
      </c>
      <c r="BP25" s="3">
        <v>1123350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45405.813113425924</v>
      </c>
      <c r="D26">
        <v>86</v>
      </c>
      <c r="E26" t="s">
        <v>13</v>
      </c>
      <c r="F26">
        <v>0</v>
      </c>
      <c r="G26">
        <v>6.0449999999999999</v>
      </c>
      <c r="H26" s="3">
        <v>20752</v>
      </c>
      <c r="I26">
        <v>4.9000000000000002E-2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45405.813113425924</v>
      </c>
      <c r="R26">
        <v>86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45405.813113425924</v>
      </c>
      <c r="AF26">
        <v>86</v>
      </c>
      <c r="AG26" t="s">
        <v>13</v>
      </c>
      <c r="AH26">
        <v>0</v>
      </c>
      <c r="AI26">
        <v>12.252000000000001</v>
      </c>
      <c r="AJ26" s="3">
        <v>5661</v>
      </c>
      <c r="AK26">
        <v>1.2090000000000001</v>
      </c>
      <c r="AL26" t="s">
        <v>14</v>
      </c>
      <c r="AM26" t="s">
        <v>14</v>
      </c>
      <c r="AN26" t="s">
        <v>14</v>
      </c>
      <c r="AO26" t="s">
        <v>14</v>
      </c>
      <c r="AQ26">
        <v>2</v>
      </c>
      <c r="AR26" t="s">
        <v>55</v>
      </c>
      <c r="AS26" s="10">
        <v>65</v>
      </c>
      <c r="AT26" s="15">
        <f t="shared" si="0"/>
        <v>55.714677578444807</v>
      </c>
      <c r="AU26" s="16">
        <f t="shared" si="1"/>
        <v>1192.6885941241999</v>
      </c>
      <c r="AW26" s="13">
        <f t="shared" si="2"/>
        <v>54.218354958566408</v>
      </c>
      <c r="AX26" s="14">
        <f t="shared" si="3"/>
        <v>1078.00411706454</v>
      </c>
      <c r="AZ26" s="6">
        <f t="shared" si="4"/>
        <v>46.221011811107843</v>
      </c>
      <c r="BA26" s="7">
        <f t="shared" si="5"/>
        <v>1065.6108625760799</v>
      </c>
      <c r="BC26" s="11">
        <f t="shared" si="6"/>
        <v>52.049208040191999</v>
      </c>
      <c r="BD26" s="12">
        <f t="shared" si="7"/>
        <v>1344.9473993318998</v>
      </c>
      <c r="BF26" s="15">
        <f t="shared" si="8"/>
        <v>55.714677578444807</v>
      </c>
      <c r="BG26" s="16">
        <f t="shared" si="9"/>
        <v>1192.6885941241999</v>
      </c>
      <c r="BI26">
        <v>65</v>
      </c>
      <c r="BJ26" t="s">
        <v>52</v>
      </c>
      <c r="BK26" s="2">
        <v>45405.813113425924</v>
      </c>
      <c r="BL26">
        <v>86</v>
      </c>
      <c r="BM26" t="s">
        <v>13</v>
      </c>
      <c r="BN26">
        <v>0</v>
      </c>
      <c r="BO26">
        <v>2.8340000000000001</v>
      </c>
      <c r="BP26" s="3">
        <v>1947627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45405.834490740737</v>
      </c>
      <c r="D27">
        <v>167</v>
      </c>
      <c r="E27" t="s">
        <v>13</v>
      </c>
      <c r="F27">
        <v>0</v>
      </c>
      <c r="G27">
        <v>6.0549999999999997</v>
      </c>
      <c r="H27" s="3">
        <v>3414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45405.834490740737</v>
      </c>
      <c r="R27">
        <v>167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45405.834490740737</v>
      </c>
      <c r="AF27">
        <v>167</v>
      </c>
      <c r="AG27" t="s">
        <v>13</v>
      </c>
      <c r="AH27">
        <v>0</v>
      </c>
      <c r="AI27">
        <v>12.196999999999999</v>
      </c>
      <c r="AJ27" s="3">
        <v>52396</v>
      </c>
      <c r="AK27">
        <v>11.342000000000001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5.2295313274400002</v>
      </c>
      <c r="AU27" s="16">
        <f t="shared" si="1"/>
        <v>10192.62426019152</v>
      </c>
      <c r="AW27" s="13">
        <f t="shared" si="2"/>
        <v>5.6612918018000009</v>
      </c>
      <c r="AX27" s="14">
        <f t="shared" si="3"/>
        <v>9969.6179583318408</v>
      </c>
      <c r="AZ27" s="6">
        <f t="shared" si="4"/>
        <v>2.7388776388</v>
      </c>
      <c r="BA27" s="7">
        <f t="shared" si="5"/>
        <v>10656.492102375678</v>
      </c>
      <c r="BC27" s="11">
        <f t="shared" si="6"/>
        <v>2.7462038399999997</v>
      </c>
      <c r="BD27" s="12">
        <f t="shared" si="7"/>
        <v>11089.2047606256</v>
      </c>
      <c r="BF27" s="15">
        <f t="shared" si="8"/>
        <v>5.2295313274400002</v>
      </c>
      <c r="BG27" s="16">
        <f t="shared" si="9"/>
        <v>10192.62426019152</v>
      </c>
      <c r="BI27">
        <v>66</v>
      </c>
      <c r="BJ27" t="s">
        <v>53</v>
      </c>
      <c r="BK27" s="2">
        <v>45405.834490740737</v>
      </c>
      <c r="BL27">
        <v>167</v>
      </c>
      <c r="BM27" t="s">
        <v>13</v>
      </c>
      <c r="BN27">
        <v>0</v>
      </c>
      <c r="BO27">
        <v>2.8759999999999999</v>
      </c>
      <c r="BP27" s="3">
        <v>1096076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45405.855879629627</v>
      </c>
      <c r="D28">
        <v>106</v>
      </c>
      <c r="E28" t="s">
        <v>13</v>
      </c>
      <c r="F28">
        <v>0</v>
      </c>
      <c r="G28">
        <v>6.048</v>
      </c>
      <c r="H28" s="3">
        <v>2299</v>
      </c>
      <c r="I28">
        <v>2E-3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45405.855879629627</v>
      </c>
      <c r="R28">
        <v>106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45405.855879629627</v>
      </c>
      <c r="AF28">
        <v>106</v>
      </c>
      <c r="AG28" t="s">
        <v>13</v>
      </c>
      <c r="AH28">
        <v>0</v>
      </c>
      <c r="AI28">
        <v>12.196999999999999</v>
      </c>
      <c r="AJ28" s="3">
        <v>49152</v>
      </c>
      <c r="AK28">
        <v>10.648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2.1304548131400001</v>
      </c>
      <c r="AU28" s="16">
        <f t="shared" si="1"/>
        <v>9531.3030639308799</v>
      </c>
      <c r="AW28" s="13">
        <f t="shared" si="2"/>
        <v>1.7677880120500014</v>
      </c>
      <c r="AX28" s="14">
        <f t="shared" si="3"/>
        <v>9354.7215553689603</v>
      </c>
      <c r="AZ28" s="6">
        <f t="shared" si="4"/>
        <v>0.88240386529999992</v>
      </c>
      <c r="BA28" s="7">
        <f t="shared" si="5"/>
        <v>9994.3641444659188</v>
      </c>
      <c r="BC28" s="11">
        <f t="shared" si="6"/>
        <v>4.6193815400000009</v>
      </c>
      <c r="BD28" s="12">
        <f t="shared" si="7"/>
        <v>10299.1393086464</v>
      </c>
      <c r="BF28" s="15">
        <f t="shared" si="8"/>
        <v>2.1304548131400001</v>
      </c>
      <c r="BG28" s="16">
        <f t="shared" si="9"/>
        <v>9531.3030639308799</v>
      </c>
      <c r="BI28">
        <v>67</v>
      </c>
      <c r="BJ28" t="s">
        <v>54</v>
      </c>
      <c r="BK28" s="2">
        <v>45405.855879629627</v>
      </c>
      <c r="BL28">
        <v>106</v>
      </c>
      <c r="BM28" t="s">
        <v>13</v>
      </c>
      <c r="BN28">
        <v>0</v>
      </c>
      <c r="BO28">
        <v>2.8719999999999999</v>
      </c>
      <c r="BP28" s="3">
        <v>1124105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2024-04-24T19:18:25Z</dcterms:modified>
</cp:coreProperties>
</file>